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2.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3.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charts/chart4.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Security/"/>
    </mc:Choice>
  </mc:AlternateContent>
  <xr:revisionPtr revIDLastSave="1" documentId="11_CA4FD545DCCAEFFD5F024CEA82E564FD3B6A2318" xr6:coauthVersionLast="47" xr6:coauthVersionMax="47" xr10:uidLastSave="{AA560B19-1D5B-4D8A-B359-B351D9F4D548}"/>
  <bookViews>
    <workbookView xWindow="-110" yWindow="-110" windowWidth="22780" windowHeight="14540" tabRatio="886" activeTab="24" xr2:uid="{00000000-000D-0000-FFFF-FFFF00000000}"/>
  </bookViews>
  <sheets>
    <sheet name="المقدمة" sheetId="57" r:id="rId1"/>
    <sheet name="التقديم" sheetId="63" r:id="rId2"/>
    <sheet name="128" sheetId="70" r:id="rId3"/>
    <sheet name="129" sheetId="37" r:id="rId4"/>
    <sheet name="130" sheetId="38" r:id="rId5"/>
    <sheet name="131" sheetId="61" r:id="rId6"/>
    <sheet name="132" sheetId="58" r:id="rId7"/>
    <sheet name="133" sheetId="42" r:id="rId8"/>
    <sheet name="Gr.37" sheetId="43" r:id="rId9"/>
    <sheet name="134" sheetId="44" r:id="rId10"/>
    <sheet name="135" sheetId="45" r:id="rId11"/>
    <sheet name="Gr.38" sheetId="46" r:id="rId12"/>
    <sheet name="136" sheetId="47" r:id="rId13"/>
    <sheet name="137" sheetId="26" r:id="rId14"/>
    <sheet name="138" sheetId="28" r:id="rId15"/>
    <sheet name="139" sheetId="25" r:id="rId16"/>
    <sheet name="140" sheetId="27" r:id="rId17"/>
    <sheet name="141" sheetId="48" r:id="rId18"/>
    <sheet name="142" sheetId="49" r:id="rId19"/>
    <sheet name="143" sheetId="65" r:id="rId20"/>
    <sheet name="144" sheetId="66" r:id="rId21"/>
    <sheet name="145" sheetId="50" r:id="rId22"/>
    <sheet name="146" sheetId="51" r:id="rId23"/>
    <sheet name="147" sheetId="69" r:id="rId24"/>
    <sheet name="148" sheetId="67" r:id="rId25"/>
    <sheet name="Gr.39" sheetId="53" r:id="rId26"/>
    <sheet name="Gr.40" sheetId="55" r:id="rId27"/>
    <sheet name="149" sheetId="56" r:id="rId28"/>
  </sheets>
  <definedNames>
    <definedName name="_xlnm.Print_Area" localSheetId="2">'128'!$A$1:$P$34</definedName>
    <definedName name="_xlnm.Print_Area" localSheetId="3">'129'!$A$1:$J$28</definedName>
    <definedName name="_xlnm.Print_Area" localSheetId="4">'130'!$A$1:$J$26</definedName>
    <definedName name="_xlnm.Print_Area" localSheetId="5">'131'!$A$1:$J$45</definedName>
    <definedName name="_xlnm.Print_Area" localSheetId="7">'133'!$A$1:$G$12</definedName>
    <definedName name="_xlnm.Print_Area" localSheetId="9">'134'!$A$1:$G$41</definedName>
    <definedName name="_xlnm.Print_Area" localSheetId="10">'135'!$A$1:$F$10</definedName>
    <definedName name="_xlnm.Print_Area" localSheetId="12">'136'!$A$1:$F$10</definedName>
    <definedName name="_xlnm.Print_Area" localSheetId="13">'137'!$A$1:$T$14</definedName>
    <definedName name="_xlnm.Print_Area" localSheetId="14">'138'!$A$1:$T$17</definedName>
    <definedName name="_xlnm.Print_Area" localSheetId="15">'139'!$A$1:$F$14</definedName>
    <definedName name="_xlnm.Print_Area" localSheetId="16">'140'!$A$1:$T$17</definedName>
    <definedName name="_xlnm.Print_Area" localSheetId="17">'141'!$A$1:$G$17</definedName>
    <definedName name="_xlnm.Print_Area" localSheetId="18">'142'!$A$1:$E$10</definedName>
    <definedName name="_xlnm.Print_Area" localSheetId="19">'143'!$A$1:$H$14</definedName>
    <definedName name="_xlnm.Print_Area" localSheetId="20">'144'!$A$1:$H$12</definedName>
    <definedName name="_xlnm.Print_Area" localSheetId="21">'145'!$A$1:$F$19</definedName>
    <definedName name="_xlnm.Print_Area" localSheetId="22">'146'!$A$1:$F$17</definedName>
    <definedName name="_xlnm.Print_Area" localSheetId="23">'147'!$A$1:$J$14</definedName>
    <definedName name="_xlnm.Print_Area" localSheetId="24">'148'!$A$1:$J$22</definedName>
    <definedName name="_xlnm.Print_Area" localSheetId="27">'149'!$A$1:$J$16</definedName>
    <definedName name="_xlnm.Print_Area" localSheetId="1">التقديم!$A$1:$C$12</definedName>
    <definedName name="_xlnm.Print_Area" localSheetId="0">المقدمة!$A$1:$A$8</definedName>
    <definedName name="_xlnm.Print_Titles" localSheetId="5">'131'!$1:$8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56" l="1"/>
  <c r="B16" i="56"/>
  <c r="D20" i="69"/>
  <c r="C20" i="69"/>
  <c r="B20" i="69"/>
  <c r="B31" i="67"/>
  <c r="B42" i="67" s="1"/>
  <c r="C31" i="67"/>
  <c r="C42" i="67" s="1"/>
  <c r="D31" i="67"/>
  <c r="D42" i="67" s="1"/>
  <c r="B32" i="67"/>
  <c r="C32" i="67"/>
  <c r="D32" i="67"/>
  <c r="B33" i="67"/>
  <c r="C33" i="67"/>
  <c r="D33" i="67"/>
  <c r="B34" i="67"/>
  <c r="C34" i="67"/>
  <c r="D34" i="67"/>
  <c r="B35" i="67"/>
  <c r="C35" i="67"/>
  <c r="D35" i="67"/>
  <c r="B36" i="67"/>
  <c r="C36" i="67"/>
  <c r="D36" i="67"/>
  <c r="B37" i="67"/>
  <c r="C37" i="67"/>
  <c r="D37" i="67"/>
  <c r="B38" i="67"/>
  <c r="C38" i="67"/>
  <c r="D38" i="67"/>
  <c r="B39" i="67"/>
  <c r="C39" i="67"/>
  <c r="D39" i="67"/>
  <c r="B40" i="67"/>
  <c r="C40" i="67"/>
  <c r="D40" i="67"/>
  <c r="B41" i="67"/>
  <c r="C41" i="67"/>
  <c r="D41" i="67"/>
  <c r="D30" i="67"/>
  <c r="C30" i="67"/>
  <c r="B30" i="67"/>
  <c r="C22" i="67"/>
  <c r="D22" i="67"/>
  <c r="F22" i="67"/>
  <c r="G22" i="67"/>
  <c r="H22" i="67"/>
  <c r="B22" i="67"/>
  <c r="E16" i="67"/>
  <c r="E10" i="67"/>
  <c r="I12" i="69"/>
  <c r="E13" i="69"/>
  <c r="E10" i="69"/>
  <c r="I10" i="69"/>
  <c r="C17" i="51"/>
  <c r="B17" i="51"/>
  <c r="F9" i="66"/>
  <c r="C19" i="50"/>
  <c r="D19" i="50"/>
  <c r="E19" i="50"/>
  <c r="B19" i="50"/>
  <c r="C9" i="66"/>
  <c r="F12" i="65"/>
  <c r="F11" i="65"/>
  <c r="F10" i="65"/>
  <c r="F9" i="65"/>
  <c r="E9" i="65"/>
  <c r="C9" i="65"/>
  <c r="F9" i="48"/>
  <c r="B17" i="48"/>
  <c r="S17" i="27"/>
  <c r="M17" i="27"/>
  <c r="B17" i="27"/>
  <c r="E11" i="25"/>
  <c r="E8" i="25"/>
  <c r="E7" i="25"/>
  <c r="B14" i="25"/>
  <c r="C17" i="28"/>
  <c r="D17" i="28"/>
  <c r="E17" i="28"/>
  <c r="F17" i="28"/>
  <c r="G17" i="28"/>
  <c r="H17" i="28"/>
  <c r="I17" i="28"/>
  <c r="J17" i="28"/>
  <c r="K17" i="28"/>
  <c r="L17" i="28"/>
  <c r="M17" i="28"/>
  <c r="N17" i="28"/>
  <c r="O17" i="28"/>
  <c r="P17" i="28"/>
  <c r="Q17" i="28"/>
  <c r="R17" i="28"/>
  <c r="S17" i="28"/>
  <c r="B17" i="28"/>
  <c r="C14" i="26"/>
  <c r="D14" i="26"/>
  <c r="E14" i="26"/>
  <c r="F14" i="26"/>
  <c r="G14" i="26"/>
  <c r="H14" i="26"/>
  <c r="I14" i="26"/>
  <c r="J14" i="26"/>
  <c r="K14" i="26"/>
  <c r="L14" i="26"/>
  <c r="M14" i="26"/>
  <c r="N14" i="26"/>
  <c r="O14" i="26"/>
  <c r="P14" i="26"/>
  <c r="Q14" i="26"/>
  <c r="R14" i="26"/>
  <c r="S14" i="26"/>
  <c r="B14" i="26"/>
  <c r="E7" i="47"/>
  <c r="E10" i="45"/>
  <c r="E9" i="45"/>
  <c r="E8" i="45"/>
  <c r="E7" i="45"/>
  <c r="C41" i="44"/>
  <c r="D41" i="44"/>
  <c r="E41" i="44"/>
  <c r="B41" i="44"/>
  <c r="F9" i="42"/>
  <c r="F8" i="42"/>
  <c r="F10" i="42"/>
  <c r="F7" i="42"/>
  <c r="B45" i="61"/>
  <c r="H45" i="61"/>
  <c r="I45" i="61"/>
  <c r="N8" i="70"/>
  <c r="C32" i="70"/>
  <c r="M31" i="70" l="1"/>
  <c r="L31" i="70"/>
  <c r="N31" i="70" s="1"/>
  <c r="J31" i="70"/>
  <c r="I31" i="70"/>
  <c r="G31" i="70"/>
  <c r="F31" i="70"/>
  <c r="D31" i="70"/>
  <c r="C31" i="70"/>
  <c r="E31" i="70" s="1"/>
  <c r="M25" i="70"/>
  <c r="L25" i="70"/>
  <c r="J25" i="70"/>
  <c r="I25" i="70"/>
  <c r="G25" i="70"/>
  <c r="F25" i="70"/>
  <c r="H25" i="70" s="1"/>
  <c r="D25" i="70"/>
  <c r="C25" i="70"/>
  <c r="E25" i="70" s="1"/>
  <c r="M19" i="70"/>
  <c r="L19" i="70"/>
  <c r="J19" i="70"/>
  <c r="I19" i="70"/>
  <c r="G19" i="70"/>
  <c r="F19" i="70"/>
  <c r="C19" i="70"/>
  <c r="M13" i="70"/>
  <c r="L13" i="70"/>
  <c r="J13" i="70"/>
  <c r="I13" i="70"/>
  <c r="G13" i="70"/>
  <c r="F13" i="70"/>
  <c r="C13" i="70"/>
  <c r="M16" i="70"/>
  <c r="L16" i="70"/>
  <c r="J16" i="70"/>
  <c r="I16" i="70"/>
  <c r="G16" i="70"/>
  <c r="F16" i="70"/>
  <c r="G22" i="70"/>
  <c r="F22" i="70"/>
  <c r="J22" i="70"/>
  <c r="I22" i="70"/>
  <c r="M22" i="70"/>
  <c r="L22" i="70"/>
  <c r="M28" i="70"/>
  <c r="L28" i="70"/>
  <c r="J28" i="70"/>
  <c r="I28" i="70"/>
  <c r="G28" i="70"/>
  <c r="F28" i="70"/>
  <c r="D28" i="70"/>
  <c r="C28" i="70"/>
  <c r="C22" i="70"/>
  <c r="C16" i="70"/>
  <c r="M10" i="70"/>
  <c r="L10" i="70"/>
  <c r="J10" i="70"/>
  <c r="I10" i="70"/>
  <c r="G10" i="70"/>
  <c r="F10" i="70"/>
  <c r="C10" i="70"/>
  <c r="M33" i="70"/>
  <c r="L33" i="70"/>
  <c r="J33" i="70"/>
  <c r="I33" i="70"/>
  <c r="G33" i="70"/>
  <c r="F33" i="70"/>
  <c r="D33" i="70"/>
  <c r="C33" i="70"/>
  <c r="M32" i="70"/>
  <c r="L32" i="70"/>
  <c r="J32" i="70"/>
  <c r="I32" i="70"/>
  <c r="G32" i="70"/>
  <c r="F32" i="70"/>
  <c r="N30" i="70"/>
  <c r="K30" i="70"/>
  <c r="H30" i="70"/>
  <c r="E30" i="70"/>
  <c r="N29" i="70"/>
  <c r="K29" i="70"/>
  <c r="H29" i="70"/>
  <c r="E29" i="70"/>
  <c r="N28" i="70"/>
  <c r="E28" i="70"/>
  <c r="N27" i="70"/>
  <c r="K27" i="70"/>
  <c r="H27" i="70"/>
  <c r="E27" i="70"/>
  <c r="N26" i="70"/>
  <c r="K26" i="70"/>
  <c r="H26" i="70"/>
  <c r="E26" i="70"/>
  <c r="N25" i="70"/>
  <c r="N24" i="70"/>
  <c r="K24" i="70"/>
  <c r="H24" i="70"/>
  <c r="E24" i="70"/>
  <c r="N23" i="70"/>
  <c r="K23" i="70"/>
  <c r="H23" i="70"/>
  <c r="E23" i="70"/>
  <c r="N22" i="70"/>
  <c r="N21" i="70"/>
  <c r="K21" i="70"/>
  <c r="H21" i="70"/>
  <c r="E21" i="70"/>
  <c r="N20" i="70"/>
  <c r="K20" i="70"/>
  <c r="H20" i="70"/>
  <c r="D20" i="70"/>
  <c r="H19" i="70"/>
  <c r="N18" i="70"/>
  <c r="K18" i="70"/>
  <c r="H18" i="70"/>
  <c r="E18" i="70"/>
  <c r="N17" i="70"/>
  <c r="K17" i="70"/>
  <c r="H17" i="70"/>
  <c r="D17" i="70"/>
  <c r="E17" i="70" s="1"/>
  <c r="N16" i="70"/>
  <c r="N15" i="70"/>
  <c r="K15" i="70"/>
  <c r="H15" i="70"/>
  <c r="E15" i="70"/>
  <c r="N14" i="70"/>
  <c r="K14" i="70"/>
  <c r="H14" i="70"/>
  <c r="D14" i="70"/>
  <c r="E14" i="70" s="1"/>
  <c r="N12" i="70"/>
  <c r="K12" i="70"/>
  <c r="H12" i="70"/>
  <c r="E12" i="70"/>
  <c r="N11" i="70"/>
  <c r="N32" i="70" s="1"/>
  <c r="K11" i="70"/>
  <c r="H11" i="70"/>
  <c r="D11" i="70"/>
  <c r="E11" i="70" s="1"/>
  <c r="K10" i="70"/>
  <c r="N9" i="70"/>
  <c r="K9" i="70"/>
  <c r="H9" i="70"/>
  <c r="E9" i="70"/>
  <c r="K8" i="70"/>
  <c r="H8" i="70"/>
  <c r="D8" i="70"/>
  <c r="D32" i="70" l="1"/>
  <c r="H13" i="70"/>
  <c r="D22" i="70"/>
  <c r="E20" i="70"/>
  <c r="H22" i="70"/>
  <c r="K16" i="70"/>
  <c r="D10" i="70"/>
  <c r="E10" i="70" s="1"/>
  <c r="D16" i="70"/>
  <c r="E16" i="70" s="1"/>
  <c r="D13" i="70"/>
  <c r="D19" i="70"/>
  <c r="E19" i="70" s="1"/>
  <c r="E8" i="70"/>
  <c r="E32" i="70" s="1"/>
  <c r="K32" i="70"/>
  <c r="N10" i="70"/>
  <c r="N34" i="70" s="1"/>
  <c r="E22" i="70"/>
  <c r="K22" i="70"/>
  <c r="H16" i="70"/>
  <c r="N13" i="70"/>
  <c r="N19" i="70"/>
  <c r="H31" i="70"/>
  <c r="H32" i="70"/>
  <c r="L34" i="70"/>
  <c r="K31" i="70"/>
  <c r="K28" i="70"/>
  <c r="K25" i="70"/>
  <c r="H28" i="70"/>
  <c r="E13" i="70"/>
  <c r="M34" i="70"/>
  <c r="N33" i="70"/>
  <c r="J34" i="70"/>
  <c r="K19" i="70"/>
  <c r="K13" i="70"/>
  <c r="K33" i="70"/>
  <c r="E33" i="70"/>
  <c r="G34" i="70"/>
  <c r="H33" i="70"/>
  <c r="I34" i="70"/>
  <c r="F34" i="70"/>
  <c r="C34" i="70"/>
  <c r="H10" i="70"/>
  <c r="H34" i="70" l="1"/>
  <c r="E34" i="70"/>
  <c r="D34" i="70"/>
  <c r="K34" i="70"/>
  <c r="F8" i="44" l="1"/>
  <c r="F39" i="44" l="1"/>
  <c r="F38" i="44"/>
  <c r="F37" i="44"/>
  <c r="F36" i="44"/>
  <c r="E11" i="69" l="1"/>
  <c r="E12" i="69"/>
  <c r="I11" i="69"/>
  <c r="I13" i="69"/>
  <c r="H24" i="37" l="1"/>
  <c r="E17" i="51" l="1"/>
  <c r="F12" i="66"/>
  <c r="E12" i="66" s="1"/>
  <c r="E12" i="65"/>
  <c r="D7" i="49"/>
  <c r="D10" i="49"/>
  <c r="E10" i="47"/>
  <c r="E20" i="69" l="1"/>
  <c r="C12" i="66"/>
  <c r="G12" i="66" s="1"/>
  <c r="C12" i="65"/>
  <c r="G12" i="65" s="1"/>
  <c r="E26" i="58"/>
  <c r="H23" i="38"/>
  <c r="I23" i="38"/>
  <c r="C21" i="69" l="1"/>
  <c r="D21" i="69"/>
  <c r="B21" i="69"/>
  <c r="G27" i="37"/>
  <c r="F27" i="37"/>
  <c r="D27" i="37"/>
  <c r="C27" i="37"/>
  <c r="H26" i="37"/>
  <c r="E26" i="37"/>
  <c r="H25" i="37"/>
  <c r="E25" i="37"/>
  <c r="E24" i="37"/>
  <c r="H23" i="37"/>
  <c r="E23" i="37"/>
  <c r="H27" i="37" l="1"/>
  <c r="E27" i="37"/>
  <c r="E8" i="47"/>
  <c r="E16" i="56" l="1"/>
  <c r="D16" i="56"/>
  <c r="I21" i="67"/>
  <c r="E21" i="67"/>
  <c r="I20" i="67"/>
  <c r="E20" i="67"/>
  <c r="I19" i="67"/>
  <c r="E19" i="67"/>
  <c r="I18" i="67"/>
  <c r="E18" i="67"/>
  <c r="I17" i="67"/>
  <c r="E17" i="67"/>
  <c r="I16" i="67"/>
  <c r="I15" i="67"/>
  <c r="E15" i="67"/>
  <c r="I14" i="67"/>
  <c r="E14" i="67"/>
  <c r="I13" i="67"/>
  <c r="E13" i="67"/>
  <c r="I12" i="67"/>
  <c r="E12" i="67"/>
  <c r="I11" i="67"/>
  <c r="E11" i="67"/>
  <c r="E22" i="67" s="1"/>
  <c r="I10" i="67"/>
  <c r="I22" i="67" s="1"/>
  <c r="D17" i="51"/>
  <c r="F11" i="66"/>
  <c r="C11" i="66" s="1"/>
  <c r="E11" i="65"/>
  <c r="G10" i="65"/>
  <c r="G9" i="65"/>
  <c r="D9" i="49"/>
  <c r="D8" i="49"/>
  <c r="E9" i="66" l="1"/>
  <c r="C11" i="65"/>
  <c r="G11" i="65" s="1"/>
  <c r="G9" i="66"/>
  <c r="E11" i="66"/>
  <c r="G11" i="66" s="1"/>
  <c r="F40" i="44"/>
  <c r="F35" i="44"/>
  <c r="F34" i="44"/>
  <c r="F33" i="44"/>
  <c r="F32" i="44"/>
  <c r="F31" i="44"/>
  <c r="F30" i="44"/>
  <c r="F29" i="44"/>
  <c r="F28" i="44"/>
  <c r="F27" i="44"/>
  <c r="F26" i="44"/>
  <c r="F25" i="44"/>
  <c r="F24" i="44"/>
  <c r="F23" i="44"/>
  <c r="F22" i="44"/>
  <c r="F21" i="44"/>
  <c r="F20" i="44"/>
  <c r="F19" i="44"/>
  <c r="F18" i="44"/>
  <c r="F17" i="44"/>
  <c r="F16" i="44"/>
  <c r="F15" i="44"/>
  <c r="F14" i="44"/>
  <c r="F13" i="44"/>
  <c r="F12" i="44"/>
  <c r="F11" i="44"/>
  <c r="F10" i="44"/>
  <c r="F9" i="44"/>
  <c r="F41" i="44" s="1"/>
  <c r="D26" i="58" l="1"/>
  <c r="C26" i="58"/>
  <c r="B26" i="58"/>
  <c r="G45" i="61"/>
  <c r="F45" i="61"/>
  <c r="E45" i="61"/>
  <c r="D45" i="61"/>
  <c r="C45" i="61"/>
  <c r="G23" i="38"/>
  <c r="F23" i="38"/>
  <c r="E23" i="38"/>
  <c r="D23" i="38"/>
  <c r="C23" i="38"/>
  <c r="B23" i="38"/>
  <c r="G22" i="37"/>
  <c r="F22" i="37"/>
  <c r="D22" i="37"/>
  <c r="C22" i="37"/>
  <c r="H21" i="37"/>
  <c r="E21" i="37"/>
  <c r="H20" i="37"/>
  <c r="E20" i="37"/>
  <c r="H19" i="37"/>
  <c r="E19" i="37"/>
  <c r="H18" i="37"/>
  <c r="E18" i="37"/>
  <c r="G17" i="37"/>
  <c r="F17" i="37"/>
  <c r="D17" i="37"/>
  <c r="C17" i="37"/>
  <c r="H16" i="37"/>
  <c r="E16" i="37"/>
  <c r="H15" i="37"/>
  <c r="E15" i="37"/>
  <c r="H14" i="37"/>
  <c r="E14" i="37"/>
  <c r="H13" i="37"/>
  <c r="E13" i="37"/>
  <c r="G12" i="37"/>
  <c r="F12" i="37"/>
  <c r="D12" i="37"/>
  <c r="C12" i="37"/>
  <c r="H11" i="37"/>
  <c r="E11" i="37"/>
  <c r="H10" i="37"/>
  <c r="E10" i="37"/>
  <c r="H9" i="37"/>
  <c r="E9" i="37"/>
  <c r="H8" i="37"/>
  <c r="H12" i="37" s="1"/>
  <c r="E8" i="37"/>
  <c r="E12" i="37" l="1"/>
  <c r="H17" i="37"/>
  <c r="H22" i="37"/>
  <c r="E17" i="37"/>
  <c r="E22" i="37"/>
  <c r="D14" i="25" l="1"/>
  <c r="C14" i="25"/>
  <c r="E13" i="25"/>
  <c r="E12" i="25"/>
  <c r="E10" i="25"/>
  <c r="E9" i="25"/>
  <c r="E14" i="25" s="1"/>
  <c r="R17" i="27" l="1"/>
  <c r="Q17" i="27"/>
  <c r="P17" i="27"/>
  <c r="O17" i="27"/>
  <c r="N17" i="27"/>
  <c r="L17" i="27"/>
  <c r="K17" i="27"/>
  <c r="J17" i="27"/>
  <c r="I17" i="27"/>
  <c r="H17" i="27"/>
  <c r="G17" i="27"/>
  <c r="F17" i="27"/>
  <c r="E17" i="27"/>
  <c r="D17" i="27"/>
  <c r="C17" i="27"/>
  <c r="G16" i="56" l="1"/>
  <c r="I16" i="56"/>
  <c r="E9" i="47" l="1"/>
  <c r="H16" i="56" l="1"/>
  <c r="F16" i="56"/>
  <c r="C17" i="48" l="1"/>
  <c r="D17" i="48"/>
  <c r="F13" i="48"/>
  <c r="F11" i="48"/>
  <c r="F12" i="48"/>
  <c r="F10" i="48"/>
  <c r="E17" i="48"/>
  <c r="F14" i="48" l="1"/>
  <c r="F17" i="48" s="1"/>
  <c r="F15" i="48"/>
  <c r="F16" i="48"/>
</calcChain>
</file>

<file path=xl/sharedStrings.xml><?xml version="1.0" encoding="utf-8"?>
<sst xmlns="http://schemas.openxmlformats.org/spreadsheetml/2006/main" count="976" uniqueCount="602">
  <si>
    <t>المجموع
Total</t>
  </si>
  <si>
    <t>إناث
Females</t>
  </si>
  <si>
    <t>ذكور
Males</t>
  </si>
  <si>
    <t>Total</t>
  </si>
  <si>
    <t>المجموع</t>
  </si>
  <si>
    <t>Qataris</t>
  </si>
  <si>
    <r>
      <t xml:space="preserve"> اصابة خفيفة</t>
    </r>
    <r>
      <rPr>
        <sz val="11"/>
        <rFont val="Arial"/>
        <family val="2"/>
      </rPr>
      <t xml:space="preserve">
Slight injury</t>
    </r>
  </si>
  <si>
    <r>
      <t xml:space="preserve">وفاة
 </t>
    </r>
    <r>
      <rPr>
        <sz val="11"/>
        <rFont val="Arial"/>
        <family val="2"/>
      </rPr>
      <t>Death</t>
    </r>
  </si>
  <si>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</si>
  <si>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</si>
  <si>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</si>
  <si>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</si>
  <si>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</si>
  <si>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</si>
  <si>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</si>
  <si>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</si>
  <si>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</si>
  <si>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</si>
  <si>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</si>
  <si>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</si>
  <si>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</si>
  <si>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</si>
  <si>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</si>
  <si>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</si>
  <si>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</si>
  <si>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</si>
  <si>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</si>
  <si>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</si>
  <si>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</si>
  <si>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</si>
  <si>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</si>
  <si>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</si>
  <si>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</si>
  <si>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</si>
  <si>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</si>
  <si>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</si>
  <si>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</si>
  <si>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سنة - أقل من سنتان</t>
  </si>
  <si>
    <t>سنتان - أقل من 4 سنوات</t>
  </si>
  <si>
    <t>4 سنوات - اقل من 10 سنوات</t>
  </si>
  <si>
    <t>بدون رخصة</t>
  </si>
  <si>
    <t xml:space="preserve">              
سنوات الخبرة للسائق</t>
  </si>
  <si>
    <t xml:space="preserve">            البيان
الجنسية</t>
  </si>
  <si>
    <t>G.C.C</t>
  </si>
  <si>
    <t>Foreign</t>
  </si>
  <si>
    <t>وفاة
Death</t>
  </si>
  <si>
    <t>إصابات بليغة
Sever injury</t>
  </si>
  <si>
    <t>إصابات خفيفة
Slight injury</t>
  </si>
  <si>
    <r>
      <t xml:space="preserve"> إصابات بليغة</t>
    </r>
    <r>
      <rPr>
        <sz val="11"/>
        <rFont val="Arial"/>
        <family val="2"/>
      </rPr>
      <t xml:space="preserve">
Sever injury</t>
    </r>
  </si>
  <si>
    <t xml:space="preserve">            البيان
فئات العمر</t>
  </si>
  <si>
    <t xml:space="preserve">            البيان
قسم المرور</t>
  </si>
  <si>
    <r>
      <t xml:space="preserve">سائق
</t>
    </r>
    <r>
      <rPr>
        <sz val="11"/>
        <rFont val="Arial"/>
        <family val="2"/>
      </rPr>
      <t>Driver</t>
    </r>
  </si>
  <si>
    <r>
      <t xml:space="preserve">راكب
</t>
    </r>
    <r>
      <rPr>
        <sz val="11"/>
        <rFont val="Arial"/>
        <family val="2"/>
      </rPr>
      <t>Passenger</t>
    </r>
  </si>
  <si>
    <r>
      <t xml:space="preserve">مشاة
</t>
    </r>
    <r>
      <rPr>
        <sz val="11"/>
        <rFont val="Arial"/>
        <family val="2"/>
      </rPr>
      <t>Pedestrians</t>
    </r>
  </si>
  <si>
    <t xml:space="preserve">        Statement
 Traffic Department</t>
  </si>
  <si>
    <t>Less than a year</t>
  </si>
  <si>
    <t>Years - less than two years</t>
  </si>
  <si>
    <t>Two years - less than 4 years</t>
  </si>
  <si>
    <t>4 years - less than 10</t>
  </si>
  <si>
    <t>Without a license</t>
  </si>
  <si>
    <t xml:space="preserve">          Statement
Age groups</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</si>
  <si>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</si>
  <si>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</si>
  <si>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</si>
  <si>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</si>
  <si>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</si>
  <si>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</si>
  <si>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</si>
  <si>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</si>
  <si>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</si>
  <si>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</si>
  <si>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</si>
  <si>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</si>
  <si>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</si>
  <si>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</si>
  <si>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</si>
  <si>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</si>
  <si>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</si>
  <si>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</si>
  <si>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</si>
  <si>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</si>
  <si>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t>Crimes of violation of traffic laws</t>
  </si>
  <si>
    <t>جرائم مخالفة قوانين المرور</t>
  </si>
  <si>
    <t>قضايا الشيكات</t>
  </si>
  <si>
    <t>Crimes violating the laws of immigration and residency</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</si>
  <si>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</si>
  <si>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</si>
  <si>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</si>
  <si>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</si>
  <si>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</si>
  <si>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Drugs and alcoholic crimes</t>
  </si>
  <si>
    <t>جرائم المخدرات والمسكرات</t>
  </si>
  <si>
    <t>Crimes against human body</t>
  </si>
  <si>
    <t>جرائم واقعة على النفس</t>
  </si>
  <si>
    <t>intellectual property rights offenses</t>
  </si>
  <si>
    <t>Crimes against civil servants activities</t>
  </si>
  <si>
    <t>جرائم متعلقة بأعمال الموظفين العاميين</t>
  </si>
  <si>
    <t xml:space="preserve">Type of crime 
</t>
  </si>
  <si>
    <t>نوع الجريمة</t>
  </si>
  <si>
    <t>Other</t>
  </si>
  <si>
    <t>أخرى</t>
  </si>
  <si>
    <t>إصابة عمل</t>
  </si>
  <si>
    <t>إصدار شيكات بدون رصيد</t>
  </si>
  <si>
    <t xml:space="preserve"> Year</t>
  </si>
  <si>
    <r>
      <t>المجموع</t>
    </r>
    <r>
      <rPr>
        <sz val="11"/>
        <rFont val="Arial"/>
        <family val="2"/>
      </rPr>
      <t xml:space="preserve">
 Total</t>
    </r>
  </si>
  <si>
    <r>
      <t xml:space="preserve">    اصابة بليغة </t>
    </r>
    <r>
      <rPr>
        <sz val="11"/>
        <rFont val="Arial"/>
        <family val="2"/>
      </rPr>
      <t xml:space="preserve">
Sever injury</t>
    </r>
  </si>
  <si>
    <t xml:space="preserve">السنة </t>
  </si>
  <si>
    <t xml:space="preserve"> أخرى         </t>
  </si>
  <si>
    <t>Road Condition</t>
  </si>
  <si>
    <t xml:space="preserve">بسبب حالة الطريق </t>
  </si>
  <si>
    <t xml:space="preserve">Weather conditions </t>
  </si>
  <si>
    <t xml:space="preserve">بسبب الأحوال الجوية </t>
  </si>
  <si>
    <t xml:space="preserve">تحت تأثير المسكرات والمواد المخدرة              </t>
  </si>
  <si>
    <t>Loose Animals</t>
  </si>
  <si>
    <t>حيوانات سائبة</t>
  </si>
  <si>
    <t>Driving without a license</t>
  </si>
  <si>
    <t xml:space="preserve">القيادة دون رخصة              </t>
  </si>
  <si>
    <t>Crossing the road</t>
  </si>
  <si>
    <t xml:space="preserve">قطع الطريق                     </t>
  </si>
  <si>
    <t xml:space="preserve">عدم ترك مسافة                    </t>
  </si>
  <si>
    <t xml:space="preserve">قطع الإشارات الضوئية         </t>
  </si>
  <si>
    <t xml:space="preserve">عدم إعطاء أفضلية السير              </t>
  </si>
  <si>
    <t xml:space="preserve">انفجار إطار السيارة          </t>
  </si>
  <si>
    <t>Escape</t>
  </si>
  <si>
    <t xml:space="preserve">الهروب                      </t>
  </si>
  <si>
    <t xml:space="preserve">فقدان السيطرة على عجلة القيادة           </t>
  </si>
  <si>
    <t xml:space="preserve">السير عكس الاتجاه                   </t>
  </si>
  <si>
    <t xml:space="preserve">السرعة                </t>
  </si>
  <si>
    <t>Driving backward</t>
  </si>
  <si>
    <t xml:space="preserve">الرجوع للخلف                   </t>
  </si>
  <si>
    <t>Overtaking</t>
  </si>
  <si>
    <t xml:space="preserve">التجاوز                          </t>
  </si>
  <si>
    <t>الانحراف عن الطريق</t>
  </si>
  <si>
    <t>Cause of the accident</t>
  </si>
  <si>
    <r>
      <t xml:space="preserve">المجموع
</t>
    </r>
    <r>
      <rPr>
        <sz val="10"/>
        <rFont val="Arial"/>
        <family val="2"/>
      </rPr>
      <t>Total</t>
    </r>
  </si>
  <si>
    <r>
      <t>اصابة خفيفة</t>
    </r>
    <r>
      <rPr>
        <sz val="11"/>
        <rFont val="Arial"/>
        <family val="2"/>
      </rPr>
      <t xml:space="preserve">
Slight injury</t>
    </r>
  </si>
  <si>
    <r>
      <t>اصابة بليغة</t>
    </r>
    <r>
      <rPr>
        <sz val="11"/>
        <rFont val="Arial"/>
        <family val="2"/>
      </rPr>
      <t xml:space="preserve"> Sever injury</t>
    </r>
  </si>
  <si>
    <r>
      <t xml:space="preserve"> وفـــــاة </t>
    </r>
    <r>
      <rPr>
        <sz val="11"/>
        <rFont val="Arial"/>
        <family val="2"/>
      </rPr>
      <t xml:space="preserve">
</t>
    </r>
    <r>
      <rPr>
        <sz val="10"/>
        <rFont val="Arial"/>
        <family val="2"/>
      </rPr>
      <t>Death</t>
    </r>
  </si>
  <si>
    <t xml:space="preserve">  سبب الحادث         </t>
  </si>
  <si>
    <t xml:space="preserve">  Year</t>
  </si>
  <si>
    <t>Section</t>
  </si>
  <si>
    <t xml:space="preserve"> الحوادث المرورية
Traffic accidents </t>
  </si>
  <si>
    <t>القسم</t>
  </si>
  <si>
    <t>السنة</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</si>
  <si>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</si>
  <si>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</si>
  <si>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</si>
  <si>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</si>
  <si>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</si>
  <si>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</si>
  <si>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</si>
  <si>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</si>
  <si>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</si>
  <si>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</si>
  <si>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</si>
  <si>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</si>
  <si>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</si>
  <si>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</si>
  <si>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</si>
  <si>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</si>
  <si>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</si>
  <si>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</si>
  <si>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</si>
  <si>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</si>
  <si>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</si>
  <si>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</si>
  <si>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                                     Year
  Place of Occurrence</t>
  </si>
  <si>
    <t xml:space="preserve">                                            السنة
         مكان الحدوث</t>
  </si>
  <si>
    <t xml:space="preserve">حوادث الحريق حسب اماكن حدوثها </t>
  </si>
  <si>
    <t xml:space="preserve">                                             Year
  Cause of Fire</t>
  </si>
  <si>
    <t xml:space="preserve">                                     السنة
   سبب الحريق </t>
  </si>
  <si>
    <t>FIRE ACCIDENTS BY CAUSE OF FIRE</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</si>
  <si>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</si>
  <si>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بسيطة</t>
    </r>
    <r>
      <rPr>
        <b/>
        <sz val="10"/>
        <color indexed="9"/>
        <rFont val="Arial"/>
        <family val="2"/>
      </rPr>
      <t xml:space="preserve">
 Simple Injuries</t>
    </r>
  </si>
  <si>
    <t>المجمــوع</t>
  </si>
  <si>
    <r>
      <rPr>
        <b/>
        <sz val="12"/>
        <rFont val="Arial"/>
        <family val="2"/>
      </rPr>
      <t>المجموع</t>
    </r>
    <r>
      <rPr>
        <b/>
        <sz val="10"/>
        <rFont val="Arial"/>
        <family val="2"/>
      </rPr>
      <t xml:space="preserve">
</t>
    </r>
    <r>
      <rPr>
        <sz val="10"/>
        <rFont val="Arial"/>
        <family val="2"/>
      </rPr>
      <t>Total</t>
    </r>
  </si>
  <si>
    <r>
      <rPr>
        <b/>
        <sz val="12"/>
        <rFont val="Arial"/>
        <family val="2"/>
      </rPr>
      <t>وفــاة</t>
    </r>
    <r>
      <rPr>
        <b/>
        <sz val="10"/>
        <rFont val="Arial"/>
        <family val="2"/>
      </rPr>
      <t xml:space="preserve">
</t>
    </r>
    <r>
      <rPr>
        <sz val="10"/>
        <rFont val="Arial"/>
        <family val="2"/>
      </rPr>
      <t>Death</t>
    </r>
  </si>
  <si>
    <t>Month</t>
  </si>
  <si>
    <r>
      <rPr>
        <b/>
        <sz val="12"/>
        <rFont val="Arial"/>
        <family val="2"/>
      </rPr>
      <t>الاصـابــات</t>
    </r>
    <r>
      <rPr>
        <b/>
        <sz val="10"/>
        <rFont val="Arial"/>
        <family val="2"/>
      </rPr>
      <t xml:space="preserve">
</t>
    </r>
    <r>
      <rPr>
        <sz val="10"/>
        <rFont val="Arial"/>
        <family val="2"/>
      </rPr>
      <t>Injuries</t>
    </r>
  </si>
  <si>
    <t>الشهر</t>
  </si>
  <si>
    <t>إنقاذ من الأبواب المغلقة</t>
  </si>
  <si>
    <t>إنقاذ الاشخاص من المصاعد المعطلة</t>
  </si>
  <si>
    <t>إنقاذ من تحت الآليات</t>
  </si>
  <si>
    <t>تقديم المساعده لحالات انهيار المباني</t>
  </si>
  <si>
    <t>أنقاذ المصابين في حوادث الطرق</t>
  </si>
  <si>
    <r>
      <rPr>
        <b/>
        <sz val="12"/>
        <rFont val="Arial"/>
        <family val="2"/>
      </rPr>
      <t>الإصابات</t>
    </r>
    <r>
      <rPr>
        <b/>
        <sz val="11"/>
        <rFont val="Arial"/>
        <family val="2"/>
      </rPr>
      <t xml:space="preserve">
</t>
    </r>
    <r>
      <rPr>
        <sz val="10"/>
        <rFont val="Arial"/>
        <family val="2"/>
      </rPr>
      <t>Injuries</t>
    </r>
  </si>
  <si>
    <r>
      <rPr>
        <b/>
        <sz val="12"/>
        <rFont val="Arial"/>
        <family val="2"/>
      </rPr>
      <t>عدد العمليات</t>
    </r>
    <r>
      <rPr>
        <sz val="11"/>
        <rFont val="Arial"/>
        <family val="2"/>
      </rPr>
      <t xml:space="preserve">
</t>
    </r>
    <r>
      <rPr>
        <sz val="8"/>
        <rFont val="Arial"/>
        <family val="2"/>
      </rPr>
      <t>Number of Operations</t>
    </r>
  </si>
  <si>
    <t xml:space="preserve">                       العمليات والاصابات
  نوع الخدمة </t>
  </si>
  <si>
    <t xml:space="preserve"> المحامون حسب النوع والجنسية</t>
  </si>
  <si>
    <t>LAWYERS BY GENDER AND NATIONALITY</t>
  </si>
  <si>
    <t>Criminal cases: crimes punishable by death or life imprisonment or imprisonment in excess of 3 years.</t>
  </si>
  <si>
    <r>
      <t xml:space="preserve">سائق 
 </t>
    </r>
    <r>
      <rPr>
        <sz val="10"/>
        <rFont val="Arial"/>
        <family val="2"/>
      </rPr>
      <t>Driver</t>
    </r>
    <r>
      <rPr>
        <b/>
        <sz val="10"/>
        <rFont val="Arial"/>
        <family val="2"/>
      </rPr>
      <t xml:space="preserve"> </t>
    </r>
  </si>
  <si>
    <r>
      <t xml:space="preserve">راكب
 </t>
    </r>
    <r>
      <rPr>
        <sz val="10"/>
        <rFont val="Arial"/>
        <family val="2"/>
      </rPr>
      <t>Passenger</t>
    </r>
  </si>
  <si>
    <r>
      <t xml:space="preserve">مشاه 
</t>
    </r>
    <r>
      <rPr>
        <sz val="10"/>
        <rFont val="Arial"/>
        <family val="2"/>
      </rPr>
      <t>Pedestrians</t>
    </r>
  </si>
  <si>
    <r>
      <t xml:space="preserve">المجموع
</t>
    </r>
    <r>
      <rPr>
        <sz val="10"/>
        <rFont val="Arial"/>
        <family val="2"/>
      </rPr>
      <t>Total</t>
    </r>
  </si>
  <si>
    <t>Experience years for the driver</t>
  </si>
  <si>
    <t xml:space="preserve"> </t>
  </si>
  <si>
    <t>عرب اخرون</t>
  </si>
  <si>
    <t xml:space="preserve">اجانب </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</si>
  <si>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</si>
  <si>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</si>
  <si>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</si>
  <si>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</si>
  <si>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t>المتوفون في الحوادث المرورية حسب موقع المصاب</t>
  </si>
  <si>
    <t xml:space="preserve">                موقع المصاب
السنة</t>
  </si>
  <si>
    <t xml:space="preserve">دول مجلس التعاون </t>
  </si>
  <si>
    <t>عرب آخرون</t>
  </si>
  <si>
    <t>المتوفون والمصابون في الحوادث المرورية حسب خبرة السائق</t>
  </si>
  <si>
    <t>DEATHS AND INJURED
 IN TRAFFIC ACCIDENTS BY DRIVER' S EXPERIENCE</t>
  </si>
  <si>
    <t>الوفيات والإصابات الناتجة عن الحرائق حسب الشهر</t>
  </si>
  <si>
    <t>خدمات الأمن والقضاء</t>
  </si>
  <si>
    <t>نيابة الأحداث</t>
  </si>
  <si>
    <t>نيابة الاسرة</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</si>
  <si>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</si>
  <si>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</si>
  <si>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</si>
  <si>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</si>
  <si>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</si>
  <si>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</si>
  <si>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</si>
  <si>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</si>
  <si>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</si>
  <si>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</si>
  <si>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</si>
  <si>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</si>
  <si>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</si>
  <si>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</si>
  <si>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</si>
  <si>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</si>
  <si>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</si>
  <si>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</si>
  <si>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</si>
  <si>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</si>
  <si>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</si>
  <si>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</si>
  <si>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</si>
  <si>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</si>
  <si>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</si>
  <si>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</si>
  <si>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نيابة غرب العاصمة</t>
  </si>
  <si>
    <t>غير مبين</t>
  </si>
  <si>
    <t>Not Stated</t>
  </si>
  <si>
    <t>ينايــر
January</t>
  </si>
  <si>
    <t>فبـرايـر
February</t>
  </si>
  <si>
    <t>مـارس
March</t>
  </si>
  <si>
    <t>ابـريـل
April</t>
  </si>
  <si>
    <t>مايــو
May</t>
  </si>
  <si>
    <t>يونيـــو
June</t>
  </si>
  <si>
    <t>يوليـــو
July</t>
  </si>
  <si>
    <t>اغسطس
August</t>
  </si>
  <si>
    <t>سبتمبــر
September</t>
  </si>
  <si>
    <t>اكتوبــر
October</t>
  </si>
  <si>
    <t>نوفمبــر
November</t>
  </si>
  <si>
    <t>ديسمبــر
December</t>
  </si>
  <si>
    <t xml:space="preserve">                   Occupation           
Year &amp; Nationality   </t>
  </si>
  <si>
    <t>TRAFFIC ACCIDENTS (CASES)</t>
  </si>
  <si>
    <t xml:space="preserve">عدم تأمين وقوف المركبة / عدم تأمين الحمولة         </t>
  </si>
  <si>
    <t>DEATHS AND INJURED IN TRAFFIC ACCIDENTS</t>
  </si>
  <si>
    <t>المتوفون والمصابون في الحوادث المرورية</t>
  </si>
  <si>
    <t>الحوادث المرورية حسب أقسام المرور (قضايا)</t>
  </si>
  <si>
    <r>
      <t xml:space="preserve"> اصابة خفيفة
</t>
    </r>
    <r>
      <rPr>
        <sz val="11"/>
        <rFont val="Arial"/>
        <family val="2"/>
      </rPr>
      <t xml:space="preserve">Slight injury         </t>
    </r>
  </si>
  <si>
    <r>
      <t xml:space="preserve">المجموع
 </t>
    </r>
    <r>
      <rPr>
        <sz val="11"/>
        <rFont val="Arial"/>
        <family val="2"/>
      </rPr>
      <t>Total</t>
    </r>
  </si>
  <si>
    <t>عدد القضايا</t>
  </si>
  <si>
    <t>عدد البلاغات المحفوظة</t>
  </si>
  <si>
    <t>Number of Cases</t>
  </si>
  <si>
    <t xml:space="preserve">Number of Closed Reports </t>
  </si>
  <si>
    <t>Issuing Bad Checks</t>
  </si>
  <si>
    <t xml:space="preserve">قضايا المرور </t>
  </si>
  <si>
    <t xml:space="preserve">Traffic </t>
  </si>
  <si>
    <t xml:space="preserve">Working for other than the sponsor </t>
  </si>
  <si>
    <t>قضايا السرقة</t>
  </si>
  <si>
    <t>Theft-related cases</t>
  </si>
  <si>
    <t>قضايا الاعتداء</t>
  </si>
  <si>
    <t>Civil Assault cases</t>
  </si>
  <si>
    <t>قضايا المخالفات البيئة والبناء</t>
  </si>
  <si>
    <t>قضايا الاحتيال</t>
  </si>
  <si>
    <t>Fraud cases</t>
  </si>
  <si>
    <t>Work Injury Cases</t>
  </si>
  <si>
    <t>قضايا المخدرات</t>
  </si>
  <si>
    <t>Narcotics Cases</t>
  </si>
  <si>
    <t>قضايا التزوير</t>
  </si>
  <si>
    <t>Forgery Cases</t>
  </si>
  <si>
    <t>قضايا الحريق</t>
  </si>
  <si>
    <t>Fire and arson cases</t>
  </si>
  <si>
    <t xml:space="preserve">Disturbing the authorities or  Harassing phone calls </t>
  </si>
  <si>
    <t>قضايا التهديد</t>
  </si>
  <si>
    <t xml:space="preserve">Menance </t>
  </si>
  <si>
    <t xml:space="preserve">قضايا انتهاك حرمة المساكن وملك الغير </t>
  </si>
  <si>
    <t>قضايا الخمور والقمار</t>
  </si>
  <si>
    <t>Alcohol and gambling</t>
  </si>
  <si>
    <t>قضايا التعرض لأنثى</t>
  </si>
  <si>
    <t>Harassing Female</t>
  </si>
  <si>
    <t>قضايا الأموال العامة</t>
  </si>
  <si>
    <t>Public Funds Cases</t>
  </si>
  <si>
    <t>قضايا أمن الدولة</t>
  </si>
  <si>
    <t xml:space="preserve">State Security </t>
  </si>
  <si>
    <t>قضايا السخرة والإكراه على العمل</t>
  </si>
  <si>
    <t>قضايا الأحداث</t>
  </si>
  <si>
    <t>Juvenile cases</t>
  </si>
  <si>
    <t xml:space="preserve"> Embezzlement, and damage to public property</t>
  </si>
  <si>
    <t>قضايا التحريض على الفسق والفجور والبغاء</t>
  </si>
  <si>
    <t xml:space="preserve">Inciting debauchery and prostitution </t>
  </si>
  <si>
    <t>قضايا التسول</t>
  </si>
  <si>
    <t xml:space="preserve">Begging cases </t>
  </si>
  <si>
    <t xml:space="preserve">قضايا الجمارك </t>
  </si>
  <si>
    <t xml:space="preserve">قضايا الخطف والقبض والسخرة </t>
  </si>
  <si>
    <t>قضايا الرشوة</t>
  </si>
  <si>
    <t xml:space="preserve">Bribery </t>
  </si>
  <si>
    <t>Scandalous and Indecent Acts</t>
  </si>
  <si>
    <t>Child labour and Exposing Children to Danger</t>
  </si>
  <si>
    <t>قضايا جرائم الحاسب الآلي</t>
  </si>
  <si>
    <t>قضايا جرائم الحدود</t>
  </si>
  <si>
    <t>Borders Crimes</t>
  </si>
  <si>
    <t>قضايا حماية المنشآت الكهربائية والمالية</t>
  </si>
  <si>
    <t>قضايا خيانة الأمانة</t>
  </si>
  <si>
    <t>Breach of Trust</t>
  </si>
  <si>
    <t>Cheques cases</t>
  </si>
  <si>
    <t>نيابة الريان الكلية</t>
  </si>
  <si>
    <t>نيابة العاصمة الكلية</t>
  </si>
  <si>
    <t>West Capital Prosecution</t>
  </si>
  <si>
    <t>Residency Affairs Prosecution</t>
  </si>
  <si>
    <t>Juvenile Prosecution</t>
  </si>
  <si>
    <t>Capital Public Prosecution</t>
  </si>
  <si>
    <t>Al-Rayyan Public Prosecution</t>
  </si>
  <si>
    <t xml:space="preserve">إهمال وعدم الانتباه     </t>
  </si>
  <si>
    <t>Neglect and lack of attention</t>
  </si>
  <si>
    <r>
      <t>تلفيات مادية</t>
    </r>
    <r>
      <rPr>
        <sz val="11"/>
        <rFont val="Arial"/>
        <family val="2"/>
      </rPr>
      <t xml:space="preserve">
</t>
    </r>
    <r>
      <rPr>
        <sz val="10"/>
        <rFont val="Arial"/>
        <family val="2"/>
      </rPr>
      <t xml:space="preserve">Physical 
Damages </t>
    </r>
    <r>
      <rPr>
        <sz val="11"/>
        <rFont val="Arial"/>
        <family val="2"/>
      </rPr>
      <t xml:space="preserve"> </t>
    </r>
  </si>
  <si>
    <t xml:space="preserve">                          السنة
النيابات</t>
  </si>
  <si>
    <t xml:space="preserve">        
            Statement
Nationality</t>
  </si>
  <si>
    <r>
      <rPr>
        <b/>
        <sz val="12"/>
        <rFont val="Arial"/>
        <family val="2"/>
      </rPr>
      <t>إصابات بليغة</t>
    </r>
    <r>
      <rPr>
        <b/>
        <sz val="10"/>
        <rFont val="Arial"/>
        <family val="2"/>
      </rPr>
      <t xml:space="preserve">
</t>
    </r>
    <r>
      <rPr>
        <sz val="10"/>
        <rFont val="Arial"/>
        <family val="2"/>
      </rPr>
      <t>Serious Injuries</t>
    </r>
  </si>
  <si>
    <t>نوع القضايا والبلاغات المحفوظة</t>
  </si>
  <si>
    <t>Type of Cases and Closed Reports</t>
  </si>
  <si>
    <r>
      <t>تلفيات مادية</t>
    </r>
    <r>
      <rPr>
        <sz val="11"/>
        <rFont val="Arial"/>
        <family val="2"/>
      </rPr>
      <t xml:space="preserve">
Physical 
Damages  </t>
    </r>
  </si>
  <si>
    <t>أقل من 10</t>
  </si>
  <si>
    <t>Less than 10</t>
  </si>
  <si>
    <t>كهرباء</t>
  </si>
  <si>
    <t>لهب مباشر</t>
  </si>
  <si>
    <t>جسم ساخن او متوهج</t>
  </si>
  <si>
    <t>اشتعال ابخرة او غازات</t>
  </si>
  <si>
    <t>اشتعال ذاتي</t>
  </si>
  <si>
    <t>نيابة قضايا الشيكات</t>
  </si>
  <si>
    <t xml:space="preserve"> Cheques cases Prosecution</t>
  </si>
  <si>
    <t>* المجلس الأعلى للقضاء</t>
  </si>
  <si>
    <t>* وزارة الداخلية</t>
  </si>
  <si>
    <t xml:space="preserve">
</t>
  </si>
  <si>
    <t>* النيابة العامة</t>
  </si>
  <si>
    <t>* Supreme judicial council</t>
  </si>
  <si>
    <t>* Ministry of the Interior</t>
  </si>
  <si>
    <t>* Attorney plenary</t>
  </si>
  <si>
    <t xml:space="preserve">قضايا إتلاف المال </t>
  </si>
  <si>
    <t>جدول رقم (130)</t>
  </si>
  <si>
    <t>Table No. (130)</t>
  </si>
  <si>
    <t>جدول رقم (131)</t>
  </si>
  <si>
    <t>Table No. (131)</t>
  </si>
  <si>
    <t>جدول رقم (132)</t>
  </si>
  <si>
    <t>Table No. (132)</t>
  </si>
  <si>
    <t>جدول رقم (133)</t>
  </si>
  <si>
    <t>Table No. (133)</t>
  </si>
  <si>
    <t>جدول رقم (134)</t>
  </si>
  <si>
    <t>Table No. (134)</t>
  </si>
  <si>
    <t>جدول رقم (135)</t>
  </si>
  <si>
    <t>Table No. (135)</t>
  </si>
  <si>
    <t>جدول رقم (136)</t>
  </si>
  <si>
    <t>Table No. (136)</t>
  </si>
  <si>
    <t>جدول رقم (137)</t>
  </si>
  <si>
    <t>Table No. (137)</t>
  </si>
  <si>
    <t>جدول رقم (138)</t>
  </si>
  <si>
    <t>Table No. (138)</t>
  </si>
  <si>
    <t>جدول رقم (139)</t>
  </si>
  <si>
    <t>Table No. (139)</t>
  </si>
  <si>
    <t>Table No. (140)</t>
  </si>
  <si>
    <t>جدول رقم (140)</t>
  </si>
  <si>
    <t>جدول رقم (141)</t>
  </si>
  <si>
    <t>Table No. (141)</t>
  </si>
  <si>
    <t>جدول رقم (144)</t>
  </si>
  <si>
    <t>Table No. (144)</t>
  </si>
  <si>
    <t>2016</t>
  </si>
  <si>
    <t>DEATHS IN TRAFFIC ACCIDENT BY LOCATION 
OF INJURED</t>
  </si>
  <si>
    <t>Computer crimes</t>
  </si>
  <si>
    <t>اخفاء الأشياء المتحصلة من جريمة</t>
  </si>
  <si>
    <t>الجرائم الواقعة على الحيوان</t>
  </si>
  <si>
    <t xml:space="preserve">العدد </t>
  </si>
  <si>
    <t>Number</t>
  </si>
  <si>
    <t>Percentage</t>
  </si>
  <si>
    <t>النسبة</t>
  </si>
  <si>
    <t>Year</t>
  </si>
  <si>
    <r>
      <t xml:space="preserve">الذكور
</t>
    </r>
    <r>
      <rPr>
        <b/>
        <sz val="10"/>
        <rFont val="Arial"/>
        <family val="2"/>
      </rPr>
      <t>Males</t>
    </r>
  </si>
  <si>
    <r>
      <t xml:space="preserve">الإناث
</t>
    </r>
    <r>
      <rPr>
        <b/>
        <sz val="10"/>
        <rFont val="Arial"/>
        <family val="2"/>
      </rPr>
      <t>Females</t>
    </r>
  </si>
  <si>
    <r>
      <t xml:space="preserve">المجموع
</t>
    </r>
    <r>
      <rPr>
        <b/>
        <sz val="10"/>
        <rFont val="Arial"/>
        <family val="2"/>
      </rPr>
      <t>Total</t>
    </r>
  </si>
  <si>
    <t>القضايا المرفوعة للمحاكم حسب نوع القضية والجريمة</t>
  </si>
  <si>
    <t>CASES RAISED IN COURTS BY TYPE OF CASE AND CRIME</t>
  </si>
  <si>
    <t>وفيات حوادث طرق السير حسب النوع</t>
  </si>
  <si>
    <t>متعمد / عمداً</t>
  </si>
  <si>
    <t>غير محدد</t>
  </si>
  <si>
    <t>خدمات الانقاذ والإغاثة التي تقدمها إدارة الدفاع المدني حسب نوع الخدمة وعدد العمليات والإصابات والوفيات</t>
  </si>
  <si>
    <t>Deliberate / intentional</t>
  </si>
  <si>
    <t>Self-ignition</t>
  </si>
  <si>
    <t>unidentified</t>
  </si>
  <si>
    <t>Uninvestigated minor fires</t>
  </si>
  <si>
    <t>Electricity</t>
  </si>
  <si>
    <t>Direct flame</t>
  </si>
  <si>
    <t>Hot or glowing body</t>
  </si>
  <si>
    <t>Ignition of gases or vapors</t>
  </si>
  <si>
    <t>حرائق بسيطة لم يتم التحقق منها</t>
  </si>
  <si>
    <t>Table No. (128)</t>
  </si>
  <si>
    <t>جدول رقم (128)</t>
  </si>
  <si>
    <t>Table No. (129)</t>
  </si>
  <si>
    <t>جدول رقم (129)</t>
  </si>
  <si>
    <t>2017</t>
  </si>
  <si>
    <t>اشتباة سكر</t>
  </si>
  <si>
    <t>التسبب في وفاة شخص</t>
  </si>
  <si>
    <t xml:space="preserve">التوقف فجأة </t>
  </si>
  <si>
    <t>انحراف عن المسار</t>
  </si>
  <si>
    <t>تطاير حصاه</t>
  </si>
  <si>
    <t>حريق السياره</t>
  </si>
  <si>
    <t>عدم التزام المسار الصحيح</t>
  </si>
  <si>
    <t>قيادة مركبة برعونة وعدم احتراز</t>
  </si>
  <si>
    <t>قيادة مركبة بصورة خطرة أدت لإصابة شخص</t>
  </si>
  <si>
    <t>يناير</t>
  </si>
  <si>
    <t>فبراير</t>
  </si>
  <si>
    <t>مارس</t>
  </si>
  <si>
    <t>أبريل</t>
  </si>
  <si>
    <t>مايو</t>
  </si>
  <si>
    <t>يونيو</t>
  </si>
  <si>
    <t>يوليو</t>
  </si>
  <si>
    <t>أغسطس</t>
  </si>
  <si>
    <t>سبتمبر</t>
  </si>
  <si>
    <t>أكتوبر</t>
  </si>
  <si>
    <t>نوفمبر</t>
  </si>
  <si>
    <t>ديسمبر</t>
  </si>
  <si>
    <t xml:space="preserve">الوفيات والإصابات الناتجة عن الحرائق </t>
  </si>
  <si>
    <t>جدول رقم (142)</t>
  </si>
  <si>
    <t>Table No. (142)</t>
  </si>
  <si>
    <r>
      <t>* ا</t>
    </r>
    <r>
      <rPr>
        <sz val="12"/>
        <rFont val="Arial"/>
        <family val="2"/>
      </rPr>
      <t>عتمادها من قبل المصدر من عام 2016</t>
    </r>
  </si>
  <si>
    <t>Failure to follow the right path</t>
  </si>
  <si>
    <t>Sudden stop</t>
  </si>
  <si>
    <t>Deviation from the lane</t>
  </si>
  <si>
    <t>Flying pebbles</t>
  </si>
  <si>
    <t>Drifting</t>
  </si>
  <si>
    <t>* Approved by Source in 2016</t>
  </si>
  <si>
    <t>التفحيص والتلاعب</t>
  </si>
  <si>
    <t>Deaths and injuries resulting from all fires in the country</t>
  </si>
  <si>
    <t>الوفيات والإصابات الناتجة عن جميع الحرائق في الدولة</t>
  </si>
  <si>
    <t>الوفيات والإصابات الناتجة عن الحرائق الخاضعة لشروط الأمن والسلامة العامه في الدولة*</t>
  </si>
  <si>
    <t>Deaths and injuries resulting from fires that are subject to public safety and security conditions in the country *</t>
  </si>
  <si>
    <t xml:space="preserve">الوفيات والإصابات الناتجة عن الحرائق الخاضعة لشروط الأمن والسلامة العامه في الدولة </t>
  </si>
  <si>
    <t>This chapter includes the number of judges, lawyers, cases filed in courts and sentences. 
It also covers road traffic accidents cases by cause of accident and type of injury, as well as the civil defense services; i.e. fire fighting,  rescue operations and other relief services.</t>
  </si>
  <si>
    <t xml:space="preserve">                    Location of                                     Injured
Year</t>
  </si>
  <si>
    <t>جدول رقم (143)</t>
  </si>
  <si>
    <t>Table No. (143)</t>
  </si>
  <si>
    <t>RESCUE AND RELIEF SERVIES Provided BY CIVIL DEFENCE DEPARTMENT 
BY TYPE OF SERVICE, NUMBER OF OPERATIONS,INJURIES AND DEATHS</t>
  </si>
  <si>
    <t>Rescue from under the Equipment</t>
  </si>
  <si>
    <t>Rescue from Vehicle Collision</t>
  </si>
  <si>
    <t xml:space="preserve">Rescue from building collapse </t>
  </si>
  <si>
    <t>Rescue from Malfunctioned  elevators</t>
  </si>
  <si>
    <t>Rescue from Shutdown Doors</t>
  </si>
  <si>
    <t>Wrong-way driving</t>
  </si>
  <si>
    <t>Loosing control of steering wheel</t>
  </si>
  <si>
    <t>Tire Failure</t>
  </si>
  <si>
    <t>Violating trafic-lights</t>
  </si>
  <si>
    <t>Not allowing movement priority</t>
  </si>
  <si>
    <t>Not leaving enough space</t>
  </si>
  <si>
    <t xml:space="preserve">Speeding </t>
  </si>
  <si>
    <t>Driving under the influence of alcohol and drugs</t>
  </si>
  <si>
    <t>Suspicion of being drunk</t>
  </si>
  <si>
    <t xml:space="preserve">Failing to stop the vehicle / overloading </t>
  </si>
  <si>
    <t>Causing death of a person</t>
  </si>
  <si>
    <t>Careless and reckless driving</t>
  </si>
  <si>
    <t xml:space="preserve">Causing injury by Dangerous driving </t>
  </si>
  <si>
    <t>Vehicle fire</t>
  </si>
  <si>
    <t>Deviation from road</t>
  </si>
  <si>
    <t>Environmental and construction violations</t>
  </si>
  <si>
    <t xml:space="preserve">Slander and libel lawsuits </t>
  </si>
  <si>
    <t>Undermining of Sanctity of Home and Property</t>
  </si>
  <si>
    <t>Customs cases</t>
  </si>
  <si>
    <t>Abduction, Apprehension and Forced Labor</t>
  </si>
  <si>
    <t>Adultery and Crimes of Honour</t>
  </si>
  <si>
    <t xml:space="preserve">Transgression on public property </t>
  </si>
  <si>
    <t xml:space="preserve">Crimes against the Electrical and Water Public Installations </t>
  </si>
  <si>
    <t>مصدر بيانات هذا الفصل:</t>
  </si>
  <si>
    <t>The Sources of the data:</t>
  </si>
  <si>
    <t xml:space="preserve"> الحوادث المرورية (قضايا)</t>
  </si>
  <si>
    <t xml:space="preserve">                          Operations and                                       injuries
  Type of Service</t>
  </si>
  <si>
    <t xml:space="preserve">DEATHS AND INJURIED RESULTING FROM FIRES </t>
  </si>
  <si>
    <t xml:space="preserve">                         المهنة
السنة والجنسية</t>
  </si>
  <si>
    <t>قضايا الجنايات: جرائم يعاقب عليها القانون بالإعدام أو الحبس المؤبد أو الحبس الذي يزيد عن ٣ سنوات.</t>
  </si>
  <si>
    <t xml:space="preserve">                                  Year
procuratorates</t>
  </si>
  <si>
    <t>جرائم حقوق الملكية الفكرية</t>
  </si>
  <si>
    <t>Possession of property obtained by crime</t>
  </si>
  <si>
    <t>Crimes against animals</t>
  </si>
  <si>
    <t>جرائم الحاسوب</t>
  </si>
  <si>
    <t>جرائم جنسية وأخلاقية</t>
  </si>
  <si>
    <t>DEATHS ROAD TRAFFIC ACCIDENTS BY GENDER</t>
  </si>
  <si>
    <r>
      <rPr>
        <b/>
        <sz val="12"/>
        <rFont val="Arial"/>
        <family val="2"/>
      </rPr>
      <t>محامون مشتغلين*</t>
    </r>
    <r>
      <rPr>
        <b/>
        <sz val="10"/>
        <rFont val="Arial"/>
        <family val="2"/>
      </rPr>
      <t xml:space="preserve">
*Lawyers working</t>
    </r>
  </si>
  <si>
    <t xml:space="preserve">Sexual and moral crimes </t>
  </si>
  <si>
    <t>المتوفون والمصابون في الحوادث المرورية حسب الجنسية والنوع وموقع المصاب</t>
  </si>
  <si>
    <t>المتوفون والمصابون في الحوادث المرورية حسب فئات العمر والنوع وموقع المصاب</t>
  </si>
  <si>
    <t>DEATHS AND INJURED IN TRAFFIC ACCIDENTS BY AGE GROUPS, GENDER AND LOCATION OF INJURED</t>
  </si>
  <si>
    <t>DEATHS AND INJURED IN TRAFFIC ACCIDENTS BY NATIONALITY, GENDER AND LOCATION OF INJURED</t>
  </si>
  <si>
    <t>FIRE ACCIDENTS BY PLACE OF OCCURRENCE</t>
  </si>
  <si>
    <t>المتوفون والمصابون في الحوادث المرورية حسب أقسام المرور والنوع وموقع المصاب</t>
  </si>
  <si>
    <t xml:space="preserve"> DEATHS AND INJURED IN TRAFFIC ACCIDENTS BY TRAFFIC DEPARTMENTS, 
GENDER AND LOCATION OF INJURED</t>
  </si>
  <si>
    <r>
      <rPr>
        <b/>
        <sz val="12"/>
        <rFont val="Arial"/>
        <family val="2"/>
      </rPr>
      <t>بليغة</t>
    </r>
    <r>
      <rPr>
        <b/>
        <sz val="10"/>
        <rFont val="Arial"/>
        <family val="2"/>
      </rPr>
      <t xml:space="preserve">
</t>
    </r>
    <r>
      <rPr>
        <sz val="10"/>
        <rFont val="Arial"/>
        <family val="2"/>
      </rPr>
      <t>Sever</t>
    </r>
  </si>
  <si>
    <r>
      <t xml:space="preserve">اصابة بليغة
</t>
    </r>
    <r>
      <rPr>
        <sz val="11"/>
        <rFont val="Arial"/>
        <family val="2"/>
      </rPr>
      <t>Sever injury</t>
    </r>
  </si>
  <si>
    <t xml:space="preserve">حوادث الحريق حسب المسببات </t>
  </si>
  <si>
    <t>جدول رقم (145)</t>
  </si>
  <si>
    <t>Table No. (145)</t>
  </si>
  <si>
    <t>جدول رقم (146)</t>
  </si>
  <si>
    <t>Table No. (146)</t>
  </si>
  <si>
    <t>جدول رقم (147)</t>
  </si>
  <si>
    <t>Table No. (147)</t>
  </si>
  <si>
    <t>Table No. (148)</t>
  </si>
  <si>
    <t>جدول رقم (148)</t>
  </si>
  <si>
    <t>Table No. (149)</t>
  </si>
  <si>
    <t>جدول رقم (149)</t>
  </si>
  <si>
    <t>يشمل هذا الفصل عدد القضاة والمحامين والقضايا المرفوعة أمام المحاكم والأحكام الصادرة بشأنها , كما يشمل قضايا حوادث المرور والطرق حسب سبب الحادث ونوع الإصابة , إضافة إلى خدمات الدفاع المدني من مكافحة الحرائق وعمليات الإنقاذ والإغاثة الأخرى.</t>
  </si>
  <si>
    <t xml:space="preserve">أزعاج السلطات أو الإزعاج عن طريق الهاتف </t>
  </si>
  <si>
    <t xml:space="preserve">Forced labor </t>
  </si>
  <si>
    <t>قضايا الزنا والجرائم الواقعة على العرض</t>
  </si>
  <si>
    <t>JUDICIAL AND SECURITY 
SERVICES</t>
  </si>
  <si>
    <r>
      <t xml:space="preserve">ذكور
</t>
    </r>
    <r>
      <rPr>
        <b/>
        <sz val="9"/>
        <rFont val="Arial"/>
        <family val="2"/>
      </rPr>
      <t>Males</t>
    </r>
  </si>
  <si>
    <r>
      <t xml:space="preserve">إناث
</t>
    </r>
    <r>
      <rPr>
        <b/>
        <sz val="9"/>
        <rFont val="Arial"/>
        <family val="2"/>
      </rPr>
      <t>Females</t>
    </r>
  </si>
  <si>
    <r>
      <t xml:space="preserve">المجموع
</t>
    </r>
    <r>
      <rPr>
        <b/>
        <sz val="9"/>
        <rFont val="Arial"/>
        <family val="2"/>
      </rPr>
      <t>Total</t>
    </r>
  </si>
  <si>
    <t>* المحامون المشتغلون بمكاتب محاماة قطرية.</t>
  </si>
  <si>
    <t>* Lawyers working in Qatari law firms.</t>
  </si>
  <si>
    <t>2016*</t>
  </si>
  <si>
    <t>2017*</t>
  </si>
  <si>
    <r>
      <t xml:space="preserve">قضايا الجنايات
</t>
    </r>
    <r>
      <rPr>
        <b/>
        <sz val="9"/>
        <rFont val="Arial"/>
        <family val="2"/>
      </rPr>
      <t>Criminal cases</t>
    </r>
  </si>
  <si>
    <r>
      <t xml:space="preserve">قضايا الجنح
</t>
    </r>
    <r>
      <rPr>
        <b/>
        <sz val="9"/>
        <rFont val="Arial"/>
        <family val="2"/>
      </rPr>
      <t>Misdemeanor</t>
    </r>
  </si>
  <si>
    <t>جرائم واقعة على الأموال والأملاك</t>
  </si>
  <si>
    <t>جرائم مخالفة قوانين الهجرة والأقامة</t>
  </si>
  <si>
    <t>Misdemeanor cases: crimes punishable by imprisonment for a term not exceeding 3 years or a monetary penalty of not more than 1000 Q.R. </t>
  </si>
  <si>
    <t>2018</t>
  </si>
  <si>
    <r>
      <t>وفاة</t>
    </r>
    <r>
      <rPr>
        <b/>
        <sz val="10"/>
        <rFont val="Arial"/>
        <family val="2"/>
      </rPr>
      <t xml:space="preserve">
Death</t>
    </r>
  </si>
  <si>
    <r>
      <t xml:space="preserve">اصابة بليغة
</t>
    </r>
    <r>
      <rPr>
        <b/>
        <sz val="10"/>
        <rFont val="Arial"/>
        <family val="2"/>
      </rPr>
      <t>Sever injury</t>
    </r>
  </si>
  <si>
    <r>
      <t xml:space="preserve">اصابة خفيفة
</t>
    </r>
    <r>
      <rPr>
        <b/>
        <sz val="10"/>
        <rFont val="Arial"/>
        <family val="2"/>
      </rPr>
      <t>Slight injury</t>
    </r>
  </si>
  <si>
    <r>
      <t xml:space="preserve"> البلاغات حسب النيابات</t>
    </r>
    <r>
      <rPr>
        <b/>
        <vertAlign val="superscript"/>
        <sz val="16"/>
        <rFont val="Arial"/>
        <family val="2"/>
      </rPr>
      <t>(1)</t>
    </r>
  </si>
  <si>
    <r>
      <t>REPORTS BY PROCURATORATES</t>
    </r>
    <r>
      <rPr>
        <b/>
        <vertAlign val="superscript"/>
        <sz val="12"/>
        <color theme="1"/>
        <rFont val="Arial"/>
        <family val="2"/>
      </rPr>
      <t>(1)</t>
    </r>
  </si>
  <si>
    <r>
      <t>ROAD TRAFFIC ACCIDENTS</t>
    </r>
    <r>
      <rPr>
        <b/>
        <vertAlign val="superscript"/>
        <sz val="12"/>
        <rFont val="Arial"/>
        <family val="2"/>
      </rPr>
      <t>(1)</t>
    </r>
    <r>
      <rPr>
        <b/>
        <sz val="12"/>
        <rFont val="Arial"/>
        <family val="2"/>
      </rPr>
      <t xml:space="preserve"> BY GENDER</t>
    </r>
  </si>
  <si>
    <r>
      <t>حوادث طرق السير</t>
    </r>
    <r>
      <rPr>
        <b/>
        <vertAlign val="superscript"/>
        <sz val="14"/>
        <rFont val="Arial"/>
        <family val="2"/>
      </rPr>
      <t>(1)</t>
    </r>
    <r>
      <rPr>
        <b/>
        <sz val="14"/>
        <rFont val="Arial"/>
        <family val="2"/>
      </rPr>
      <t xml:space="preserve"> حسب النوع  </t>
    </r>
  </si>
  <si>
    <t>* وزارة العدل</t>
  </si>
  <si>
    <t>* Ministry of Justice</t>
  </si>
  <si>
    <t>CASES AND CLOSED REPORTS BY TYPE</t>
  </si>
  <si>
    <t>القضايا والبلاغات المحفوظة حسب النوع</t>
  </si>
  <si>
    <t>(1) According to testimony Attorney plenary the number of crime reports differs from Table (131) in case of comparison, because if crime reports are classified by type of crime, they might have more than one classification. Nevertheless, they will be counted once in incoming reports.</t>
  </si>
  <si>
    <t>أجانب</t>
  </si>
  <si>
    <t>TRAFFIC ACCIDENTS BY TRAFFIC DEPARTMENT (CASES)</t>
  </si>
  <si>
    <t>DEATHS AND INJURIED RESULTING FROM FIRES BY MONTH</t>
  </si>
  <si>
    <r>
      <t xml:space="preserve">خفيفة
</t>
    </r>
    <r>
      <rPr>
        <sz val="10"/>
        <rFont val="Arial"/>
        <family val="2"/>
      </rPr>
      <t>Slight</t>
    </r>
  </si>
  <si>
    <r>
      <rPr>
        <b/>
        <sz val="12"/>
        <color theme="1"/>
        <rFont val="Arial"/>
        <family val="2"/>
      </rPr>
      <t>وفــاة</t>
    </r>
    <r>
      <rPr>
        <b/>
        <sz val="10"/>
        <color theme="1"/>
        <rFont val="Arial"/>
        <family val="2"/>
      </rPr>
      <t xml:space="preserve">
</t>
    </r>
    <r>
      <rPr>
        <sz val="10"/>
        <color theme="1"/>
        <rFont val="Arial"/>
        <family val="2"/>
      </rPr>
      <t>Death</t>
    </r>
  </si>
  <si>
    <r>
      <rPr>
        <b/>
        <sz val="12"/>
        <color theme="1"/>
        <rFont val="Arial"/>
        <family val="2"/>
      </rPr>
      <t>إصابة خفيفة</t>
    </r>
    <r>
      <rPr>
        <b/>
        <sz val="10"/>
        <color theme="1"/>
        <rFont val="Arial"/>
        <family val="2"/>
      </rPr>
      <t xml:space="preserve">
</t>
    </r>
    <r>
      <rPr>
        <sz val="10"/>
        <color theme="1"/>
        <rFont val="Arial"/>
        <family val="2"/>
      </rPr>
      <t>Slight Injuries</t>
    </r>
  </si>
  <si>
    <r>
      <rPr>
        <b/>
        <sz val="12"/>
        <rFont val="Arial"/>
        <family val="2"/>
      </rPr>
      <t>إصابة بليغة</t>
    </r>
    <r>
      <rPr>
        <b/>
        <sz val="10"/>
        <rFont val="Arial"/>
        <family val="2"/>
      </rPr>
      <t xml:space="preserve">
</t>
    </r>
    <r>
      <rPr>
        <sz val="10"/>
        <rFont val="Arial"/>
        <family val="2"/>
      </rPr>
      <t>Sever Injuries</t>
    </r>
  </si>
  <si>
    <r>
      <t xml:space="preserve">وفاة
</t>
    </r>
    <r>
      <rPr>
        <sz val="10"/>
        <rFont val="Arial"/>
        <family val="2"/>
      </rPr>
      <t>Death</t>
    </r>
  </si>
  <si>
    <t>(1) حسب إفادة النيابة العامة تختلف أعداد البلاغات عن جدول رقم (131) في حالة المقارنة بسبب أن البلاغات إذا تم تصنيفها حسب نوع الجريمة فإنه من الممكن أن يظهر لها أكثر من تصنيف ويُحسب مرة واحدة في البلاغات الواردة.</t>
  </si>
  <si>
    <t>الحوادث المرورية حسب سبب الحادث (قضايا)</t>
  </si>
  <si>
    <t>TRAFFIC ACCIDENTS BY CAUSE  (CASES)</t>
  </si>
  <si>
    <t>2016 - 2019</t>
  </si>
  <si>
    <t>2018 - 2019</t>
  </si>
  <si>
    <t>*تعديل بيانات 2016 و2017 من المصدر.</t>
  </si>
  <si>
    <t>* Data of 2016 &amp; 2017 were updated according to data received from the source.</t>
  </si>
  <si>
    <t>2019</t>
  </si>
  <si>
    <t>قيادة المركبة بصورة خطرة (التسابق)</t>
  </si>
  <si>
    <t>قطع الجزيرة الفاصلة</t>
  </si>
  <si>
    <t>عدم اتباع علامة مُقامة أو منقوشة على طريق</t>
  </si>
  <si>
    <t>قطع الأنوار</t>
  </si>
  <si>
    <t xml:space="preserve"> القضاة العاملون بالمحاكم حسب المسمى الوظيفي والجنسية والنوع</t>
  </si>
  <si>
    <t>JUDGES SERVING AT COURTS BY JOB TITLE, NATIOANLTY AND GENDER</t>
  </si>
  <si>
    <t>الجنسية</t>
  </si>
  <si>
    <t>Nationality</t>
  </si>
  <si>
    <t>غير قطريين</t>
  </si>
  <si>
    <t>Non-Qataris</t>
  </si>
  <si>
    <t>Dangerous vehicle driving (racing)</t>
  </si>
  <si>
    <t>Turning off the lights</t>
  </si>
  <si>
    <t>Not following traffic signs at the side of or above the road</t>
  </si>
  <si>
    <t>Crossing the median island</t>
  </si>
  <si>
    <t>ملاحظة: قد يكون هناك اكثر من متسبب في الحادث.</t>
  </si>
  <si>
    <t>(1) تشمل: (حوادث وفاة، حوادث بسيطة، حوادث بليغة، حوادث التلفيات ، حوادث التصالح ، حوادث البلاغات المجهولة).</t>
  </si>
  <si>
    <t>(1) Including: (Death accident, minor accident, serious accident, car accident property damage, accident resulted in reconciliation, accident report against unidentified person).</t>
  </si>
  <si>
    <t>10 سنوات فأكثر</t>
  </si>
  <si>
    <t>10 years and more</t>
  </si>
  <si>
    <t>10 - 19</t>
  </si>
  <si>
    <t>20 - 29</t>
  </si>
  <si>
    <t>30 - 39</t>
  </si>
  <si>
    <t>40 - 49</t>
  </si>
  <si>
    <t>50 - 59</t>
  </si>
  <si>
    <t>60+</t>
  </si>
  <si>
    <t>قضايا العمل لدى الغير</t>
  </si>
  <si>
    <t xml:space="preserve">قضايا القذف والسب </t>
  </si>
  <si>
    <t>قضايا الإختلاس والإضرار بالمال العام</t>
  </si>
  <si>
    <t>قضايا الفعل الفاضح المخل بالحياء</t>
  </si>
  <si>
    <t xml:space="preserve">قضايا تشغيل وتعريض الأطفال للخطر </t>
  </si>
  <si>
    <t>شهدت دولة  قطر تطوراً ملحوظاً لتلبية احتياجات سكانها من الخدمات الاجتماعية والتعليمية والصحية والثقافية في الآونة الأخيرة مصحوبةً أيضاً بتطور مماثل في خدمات القضاء والأمن،  حيث بذلت الدولة الكثير من أجل أمن وسلامة المواطن والمقيم وهي السمة الحضارية للدولة الحديثة.</t>
  </si>
  <si>
    <t>حوادث البلاغات المجهولة</t>
  </si>
  <si>
    <r>
      <t xml:space="preserve">تصالح </t>
    </r>
    <r>
      <rPr>
        <sz val="10"/>
        <rFont val="Arial"/>
        <family val="2"/>
      </rPr>
      <t>Reconciliation</t>
    </r>
  </si>
  <si>
    <r>
      <t xml:space="preserve">مجهول </t>
    </r>
    <r>
      <rPr>
        <sz val="10"/>
        <rFont val="Arial"/>
        <family val="2"/>
      </rPr>
      <t>Unknown</t>
    </r>
  </si>
  <si>
    <r>
      <t>تلفيات مادية*</t>
    </r>
    <r>
      <rPr>
        <sz val="11"/>
        <rFont val="Arial"/>
        <family val="2"/>
      </rPr>
      <t xml:space="preserve">
</t>
    </r>
    <r>
      <rPr>
        <sz val="10"/>
        <rFont val="Arial"/>
        <family val="2"/>
      </rPr>
      <t>Physical 
*Damages</t>
    </r>
  </si>
  <si>
    <t>* مُلاحظة: هذا الجدول يتحدث عن القضايا، ولم يتم تسجيل أي قضايا في حوادث التلفيات المادية في السنوات 2017، 2018 و2019.</t>
  </si>
  <si>
    <t>The State of Qatar has witnessed a remarkable development to meet the needs of its population in terms of social, educational, health and cultural services over the past few years, along with a similar development in judiciary and security services, as the state has done a lot of things for the security and safety of citizens and residents, which mirrors the civilization of the modern state.</t>
  </si>
  <si>
    <t>* Note: This table addresses lawsuits; however,  no cases were recorded in material damage accidents in the years 2017, 2018 and 2019.</t>
  </si>
  <si>
    <t xml:space="preserve">ANONYMOUS REPORTING ACCIDENTS </t>
  </si>
  <si>
    <t>Note: There may be more than one person responsible for causing the accident.</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</si>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</sst>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58" x14ac:knownFonts="1">
    <font>
      <sz val="10"/>
      <name val="Arial"/>
      <family val="2"/>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sz val="10"/>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Arial"/>
      <family val="2"/>
    </font>
    <font>
      <b/>
      <sz val="12"/>
      <color theme="1"/>
      <name val="Arial"/>
      <family val="2"/>
    </font>
    <font>
      <b/>
      <sz val="14"/>
      <color theme="1"/>
      <name val="Arial"/>
      <family val="2"/>
    </font>
    <font>
      <b/>
      <sz val="10"/>
      <color theme="1"/>
      <name val="Arial"/>
      <family val="2"/>
    </font>
    <font>
      <sz val="11"/>
      <color theme="1"/>
      <name val="Calibri"/>
      <family val="2"/>
      <scheme val="minor"/>
    </font>
    <font>
      <sz val="10"/>
      <name val="Sakkal Majalla"/>
    </font>
    <font>
      <b/>
      <sz val="13"/>
      <name val="Sakkal Majalla"/>
    </font>
    <font>
      <b/>
      <sz val="14"/>
      <name val="Traditional Arabic"/>
      <family val="1"/>
    </font>
    <font>
      <sz val="9"/>
      <name val="Arial"/>
      <family val="2"/>
    </font>
    <font>
      <b/>
      <sz val="8"/>
      <color rgb="FF000000"/>
      <name val="Tahoma"/>
      <family val="2"/>
    </font>
    <font>
      <b/>
      <sz val="16"/>
      <name val="Sakkal Majalla"/>
    </font>
    <font>
      <b/>
      <sz val="12"/>
      <name val="Sakkal Majalla"/>
    </font>
    <font>
      <b/>
      <sz val="10"/>
      <name val="Arial Black"/>
      <family val="2"/>
    </font>
    <font>
      <b/>
      <sz val="9"/>
      <name val="Calibri"/>
      <family val="2"/>
    </font>
    <font>
      <b/>
      <vertAlign val="superscript"/>
      <sz val="16"/>
      <name val="Arial"/>
      <family val="2"/>
    </font>
    <font>
      <b/>
      <vertAlign val="superscript"/>
      <sz val="12"/>
      <color theme="1"/>
      <name val="Arial"/>
      <family val="2"/>
    </font>
    <font>
      <b/>
      <vertAlign val="superscript"/>
      <sz val="12"/>
      <name val="Arial"/>
      <family val="2"/>
    </font>
    <font>
      <b/>
      <vertAlign val="superscript"/>
      <sz val="14"/>
      <name val="Arial"/>
      <family val="2"/>
    </font>
    <font>
      <sz val="10"/>
      <color theme="1"/>
      <name val="Arial"/>
      <family val="2"/>
    </font>
    <font>
      <b/>
      <sz val="11"/>
      <color theme="1"/>
      <name val="Arial"/>
      <family val="2"/>
    </font>
  </fonts>
  <fills count="10">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indexed="25"/>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F5F5F5"/>
        <bgColor indexed="64"/>
      </patternFill>
    </fill>
  </fills>
  <borders count="9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top style="thin">
        <color auto="1"/>
      </top>
      <bottom/>
      <diagonal/>
    </border>
    <border diagonalDown="1">
      <left/>
      <right/>
      <top style="thin">
        <color indexed="64"/>
      </top>
      <bottom style="thin">
        <color indexed="64"/>
      </bottom>
      <diagonal style="medium">
        <color theme="0"/>
      </diagonal>
    </border>
    <border>
      <left/>
      <right/>
      <top style="thin">
        <color theme="1"/>
      </top>
      <bottom style="thin">
        <color indexed="64"/>
      </bottom>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bottom style="thin">
        <color theme="1"/>
      </bottom>
      <diagonal style="medium">
        <color theme="0"/>
      </diagonal>
    </border>
    <border>
      <left style="medium">
        <color theme="0"/>
      </left>
      <right style="medium">
        <color theme="0"/>
      </right>
      <top style="thin">
        <color theme="1"/>
      </top>
      <bottom/>
      <diagonal/>
    </border>
    <border>
      <left style="medium">
        <color indexed="9"/>
      </left>
      <right/>
      <top style="medium">
        <color indexed="9"/>
      </top>
      <bottom style="thin">
        <color indexed="64"/>
      </bottom>
      <diagonal/>
    </border>
    <border>
      <left/>
      <right style="medium">
        <color indexed="9"/>
      </right>
      <top style="medium">
        <color indexed="9"/>
      </top>
      <bottom style="thin">
        <color indexed="64"/>
      </bottom>
      <diagonal/>
    </border>
    <border>
      <left/>
      <right/>
      <top style="thin">
        <color theme="1"/>
      </top>
      <bottom style="thin">
        <color theme="1"/>
      </bottom>
      <diagonal/>
    </border>
    <border>
      <left/>
      <right/>
      <top style="thin">
        <color theme="1"/>
      </top>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style="thin">
        <color theme="1"/>
      </top>
      <bottom/>
      <diagonal/>
    </border>
    <border>
      <left style="medium">
        <color theme="0"/>
      </left>
      <right/>
      <top style="thin">
        <color theme="1"/>
      </top>
      <bottom/>
      <diagonal/>
    </border>
    <border>
      <left style="medium">
        <color theme="0"/>
      </left>
      <right/>
      <top/>
      <bottom style="thin">
        <color theme="1"/>
      </bottom>
      <diagonal/>
    </border>
  </borders>
  <cellStyleXfs count="56">
    <xf numFmtId="0" fontId="0" fillId="0" borderId="0"/>
    <xf numFmtId="0" fontId="9" fillId="0" borderId="0" applyAlignment="0">
      <alignment horizontal="centerContinuous" vertical="center"/>
    </xf>
    <xf numFmtId="0" fontId="10" fillId="0" borderId="0" applyAlignment="0">
      <alignment horizontal="centerContinuous" vertical="center"/>
    </xf>
    <xf numFmtId="0" fontId="11" fillId="2" borderId="1">
      <alignment horizontal="right" vertical="center" wrapText="1"/>
    </xf>
    <xf numFmtId="1" fontId="12" fillId="2" borderId="2">
      <alignment horizontal="left" vertical="center" wrapText="1"/>
    </xf>
    <xf numFmtId="1" fontId="13" fillId="2" borderId="3">
      <alignment horizontal="center" vertical="center"/>
    </xf>
    <xf numFmtId="0" fontId="14" fillId="2" borderId="3">
      <alignment horizontal="center" vertical="center" wrapText="1"/>
    </xf>
    <xf numFmtId="0" fontId="15" fillId="2" borderId="3">
      <alignment horizontal="center" vertical="center" wrapText="1"/>
    </xf>
    <xf numFmtId="0" fontId="8" fillId="0" borderId="0">
      <alignment horizontal="center" vertical="center" readingOrder="2"/>
    </xf>
    <xf numFmtId="0" fontId="16" fillId="0" borderId="0">
      <alignment horizontal="left" vertical="center"/>
    </xf>
    <xf numFmtId="0" fontId="8" fillId="0" borderId="0"/>
    <xf numFmtId="0" fontId="17" fillId="0" borderId="0">
      <alignment horizontal="right" vertical="center"/>
    </xf>
    <xf numFmtId="0" fontId="11" fillId="0" borderId="0">
      <alignment horizontal="right" vertical="center"/>
    </xf>
    <xf numFmtId="0" fontId="11" fillId="0" borderId="0">
      <alignment horizontal="right" vertical="center"/>
    </xf>
    <xf numFmtId="0" fontId="8" fillId="0" borderId="0">
      <alignment horizontal="left" vertical="center"/>
    </xf>
    <xf numFmtId="0" fontId="17" fillId="0" borderId="4">
      <alignment horizontal="right" vertical="center" indent="1"/>
    </xf>
    <xf numFmtId="0" fontId="11" fillId="2" borderId="4">
      <alignment horizontal="right" vertical="center" wrapText="1" indent="1" readingOrder="2"/>
    </xf>
    <xf numFmtId="0" fontId="11" fillId="2" borderId="4">
      <alignment horizontal="right" vertical="center" wrapText="1" indent="1" readingOrder="2"/>
    </xf>
    <xf numFmtId="0" fontId="11" fillId="2" borderId="4">
      <alignment horizontal="right" vertical="center" wrapText="1" indent="1" readingOrder="2"/>
    </xf>
    <xf numFmtId="0" fontId="18" fillId="0" borderId="4">
      <alignment horizontal="right" vertical="center" indent="1"/>
    </xf>
    <xf numFmtId="0" fontId="18" fillId="2" borderId="4">
      <alignment horizontal="left" vertical="center" wrapText="1" indent="1"/>
    </xf>
    <xf numFmtId="0" fontId="18" fillId="0" borderId="5">
      <alignment horizontal="left" vertical="center"/>
    </xf>
    <xf numFmtId="0" fontId="18" fillId="0" borderId="6">
      <alignment horizontal="left" vertical="center"/>
    </xf>
    <xf numFmtId="43" fontId="8" fillId="0" borderId="0" applyFont="0" applyFill="0" applyBorder="0" applyAlignment="0" applyProtection="0"/>
    <xf numFmtId="0" fontId="8" fillId="0" borderId="0"/>
    <xf numFmtId="0" fontId="25" fillId="0" borderId="0"/>
    <xf numFmtId="0" fontId="9" fillId="0" borderId="0" applyAlignment="0">
      <alignment horizontal="centerContinuous" vertical="center"/>
    </xf>
    <xf numFmtId="0" fontId="10" fillId="0" borderId="0" applyAlignment="0">
      <alignment horizontal="centerContinuous" vertical="center"/>
    </xf>
    <xf numFmtId="0" fontId="14" fillId="2" borderId="3">
      <alignment horizontal="center" vertical="center" wrapText="1"/>
    </xf>
    <xf numFmtId="0" fontId="8" fillId="0" borderId="0"/>
    <xf numFmtId="0" fontId="27" fillId="2" borderId="3" applyAlignment="0">
      <alignment horizontal="center" vertical="center"/>
    </xf>
    <xf numFmtId="0" fontId="18" fillId="0" borderId="4">
      <alignment horizontal="right" vertical="center" indent="1"/>
    </xf>
    <xf numFmtId="43" fontId="25" fillId="0" borderId="0" applyFont="0" applyFill="0" applyBorder="0" applyAlignment="0" applyProtection="0"/>
    <xf numFmtId="43" fontId="25" fillId="0" borderId="0" applyFont="0" applyFill="0" applyBorder="0" applyAlignment="0" applyProtection="0"/>
    <xf numFmtId="0" fontId="8" fillId="0" borderId="0"/>
    <xf numFmtId="0" fontId="7" fillId="0" borderId="0"/>
    <xf numFmtId="43" fontId="8" fillId="0" borderId="0" applyFont="0" applyFill="0" applyBorder="0" applyAlignment="0" applyProtection="0"/>
    <xf numFmtId="43" fontId="8" fillId="0" borderId="0" applyFont="0" applyFill="0" applyBorder="0" applyAlignment="0" applyProtection="0"/>
    <xf numFmtId="0" fontId="6" fillId="0" borderId="0"/>
    <xf numFmtId="0" fontId="6" fillId="0" borderId="0"/>
    <xf numFmtId="0" fontId="42" fillId="0" borderId="0"/>
    <xf numFmtId="0" fontId="5" fillId="0" borderId="0"/>
    <xf numFmtId="0" fontId="5" fillId="0" borderId="0"/>
    <xf numFmtId="0" fontId="5" fillId="0" borderId="0"/>
    <xf numFmtId="0" fontId="27" fillId="2" borderId="3" applyAlignment="0">
      <alignment horizontal="center" vertical="center"/>
    </xf>
    <xf numFmtId="0" fontId="4"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62">
    <xf numFmtId="0" fontId="0" fillId="0" borderId="0" xfId="0"/>
    <xf numFmtId="0" fontId="8" fillId="0" borderId="0" xfId="0" applyFont="1"/>
    <xf numFmtId="0" fontId="21" fillId="3" borderId="12" xfId="0" applyFont="1" applyFill="1" applyBorder="1" applyAlignment="1">
      <alignment horizontal="right" vertical="center" wrapText="1" indent="1" readingOrder="2"/>
    </xf>
    <xf numFmtId="0" fontId="19" fillId="4" borderId="0" xfId="0" applyFont="1" applyFill="1" applyAlignment="1">
      <alignment vertical="center" wrapText="1"/>
    </xf>
    <xf numFmtId="0" fontId="8" fillId="3" borderId="13" xfId="0" applyFont="1" applyFill="1" applyBorder="1" applyAlignment="1">
      <alignment horizontal="left" vertical="center" wrapText="1" indent="1" readingOrder="1"/>
    </xf>
    <xf numFmtId="0" fontId="21" fillId="5" borderId="12" xfId="0" applyFont="1" applyFill="1" applyBorder="1" applyAlignment="1">
      <alignment horizontal="right" vertical="center" wrapText="1" indent="1" readingOrder="2"/>
    </xf>
    <xf numFmtId="0" fontId="8" fillId="5" borderId="7" xfId="0" applyFont="1" applyFill="1" applyBorder="1" applyAlignment="1">
      <alignment horizontal="left" vertical="center" wrapText="1" indent="1" readingOrder="1"/>
    </xf>
    <xf numFmtId="0" fontId="21" fillId="5" borderId="9" xfId="0" applyFont="1" applyFill="1" applyBorder="1" applyAlignment="1">
      <alignment horizontal="right" vertical="center" wrapText="1" indent="1" readingOrder="2"/>
    </xf>
    <xf numFmtId="0" fontId="21" fillId="4" borderId="16" xfId="0" applyFont="1" applyFill="1" applyBorder="1" applyAlignment="1">
      <alignment vertical="center" wrapText="1"/>
    </xf>
    <xf numFmtId="0" fontId="23" fillId="0" borderId="0" xfId="0" applyFont="1" applyAlignment="1">
      <alignment readingOrder="2"/>
    </xf>
    <xf numFmtId="0" fontId="21" fillId="3" borderId="15" xfId="0" applyFont="1" applyFill="1" applyBorder="1" applyAlignment="1">
      <alignment horizontal="right" vertical="center" wrapText="1" indent="1" readingOrder="2"/>
    </xf>
    <xf numFmtId="3" fontId="8" fillId="3" borderId="10" xfId="0" applyNumberFormat="1" applyFont="1" applyFill="1" applyBorder="1" applyAlignment="1">
      <alignment horizontal="left" vertical="center" wrapText="1" indent="1" readingOrder="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0" fontId="21" fillId="5" borderId="15" xfId="0" applyFont="1" applyFill="1" applyBorder="1" applyAlignment="1">
      <alignment horizontal="right" vertical="center" wrapText="1" indent="1" readingOrder="2"/>
    </xf>
    <xf numFmtId="0" fontId="0" fillId="5" borderId="13" xfId="0" applyFill="1" applyBorder="1" applyAlignment="1">
      <alignment horizontal="left" vertical="center" wrapText="1" indent="1" readingOrder="1"/>
    </xf>
    <xf numFmtId="49" fontId="21" fillId="5" borderId="12" xfId="0" applyNumberFormat="1" applyFont="1" applyFill="1" applyBorder="1" applyAlignment="1">
      <alignment horizontal="right" vertical="center" wrapText="1" indent="1" readingOrder="2"/>
    </xf>
    <xf numFmtId="0" fontId="8" fillId="0" borderId="0" xfId="24" applyAlignment="1">
      <alignment vertical="center"/>
    </xf>
    <xf numFmtId="0" fontId="8" fillId="0" borderId="0" xfId="24" applyAlignment="1">
      <alignment horizontal="justify" vertical="center"/>
    </xf>
    <xf numFmtId="0" fontId="20" fillId="0" borderId="0" xfId="24" applyFont="1" applyAlignment="1">
      <alignment vertical="top"/>
    </xf>
    <xf numFmtId="0" fontId="26" fillId="0" borderId="0" xfId="24" applyFont="1" applyAlignment="1">
      <alignment vertical="center"/>
    </xf>
    <xf numFmtId="0" fontId="8" fillId="0" borderId="0" xfId="25" applyFont="1"/>
    <xf numFmtId="0" fontId="8" fillId="3" borderId="10" xfId="25" applyFont="1" applyFill="1" applyBorder="1" applyAlignment="1">
      <alignment horizontal="left" vertical="center" wrapText="1" indent="1" readingOrder="1"/>
    </xf>
    <xf numFmtId="0" fontId="21" fillId="3" borderId="12" xfId="25" applyFont="1" applyFill="1" applyBorder="1" applyAlignment="1">
      <alignment horizontal="right" vertical="center" wrapText="1" indent="1" readingOrder="2"/>
    </xf>
    <xf numFmtId="0" fontId="19" fillId="4" borderId="0" xfId="25" applyFont="1" applyFill="1" applyAlignment="1">
      <alignment vertical="center" wrapText="1"/>
    </xf>
    <xf numFmtId="0" fontId="21" fillId="4" borderId="0" xfId="25" applyFont="1" applyFill="1" applyAlignment="1">
      <alignment vertical="center" wrapText="1"/>
    </xf>
    <xf numFmtId="0" fontId="8" fillId="3" borderId="13" xfId="25" applyFont="1" applyFill="1" applyBorder="1" applyAlignment="1">
      <alignment horizontal="left" vertical="center" wrapText="1" indent="1" readingOrder="1"/>
    </xf>
    <xf numFmtId="0" fontId="11" fillId="3" borderId="15" xfId="16" applyFill="1" applyBorder="1">
      <alignment horizontal="right" vertical="center" wrapText="1" indent="1" readingOrder="2"/>
    </xf>
    <xf numFmtId="0" fontId="8" fillId="0" borderId="48" xfId="25" applyFont="1" applyBorder="1"/>
    <xf numFmtId="0" fontId="8" fillId="0" borderId="16" xfId="25" applyFont="1" applyBorder="1"/>
    <xf numFmtId="0" fontId="8" fillId="5" borderId="10" xfId="25" applyFont="1" applyFill="1" applyBorder="1" applyAlignment="1">
      <alignment horizontal="left" vertical="center" wrapText="1" indent="1" readingOrder="1"/>
    </xf>
    <xf numFmtId="0" fontId="21" fillId="5" borderId="12" xfId="25" applyFont="1" applyFill="1" applyBorder="1" applyAlignment="1">
      <alignment horizontal="right" vertical="center" wrapText="1" indent="1" readingOrder="2"/>
    </xf>
    <xf numFmtId="0" fontId="8" fillId="5" borderId="7" xfId="25" applyFont="1" applyFill="1" applyBorder="1" applyAlignment="1">
      <alignment horizontal="left" vertical="center" wrapText="1" indent="1" readingOrder="1"/>
    </xf>
    <xf numFmtId="0" fontId="21" fillId="5" borderId="9" xfId="25" applyFont="1" applyFill="1" applyBorder="1" applyAlignment="1">
      <alignment horizontal="right" vertical="center" wrapText="1" indent="1" readingOrder="2"/>
    </xf>
    <xf numFmtId="0" fontId="21" fillId="4" borderId="16" xfId="25" applyFont="1" applyFill="1" applyBorder="1" applyAlignment="1">
      <alignment vertical="center" wrapText="1"/>
    </xf>
    <xf numFmtId="0" fontId="23" fillId="0" borderId="0" xfId="25" applyFont="1" applyAlignment="1">
      <alignment readingOrder="2"/>
    </xf>
    <xf numFmtId="0" fontId="19" fillId="0" borderId="0" xfId="25" applyFont="1"/>
    <xf numFmtId="0" fontId="21" fillId="3" borderId="15" xfId="25" applyFont="1" applyFill="1" applyBorder="1" applyAlignment="1">
      <alignment horizontal="right" vertical="center" wrapText="1" indent="1" readingOrder="2"/>
    </xf>
    <xf numFmtId="0" fontId="21" fillId="4" borderId="0" xfId="25" applyFont="1" applyFill="1" applyAlignment="1">
      <alignment horizontal="center" vertical="center" wrapText="1"/>
    </xf>
    <xf numFmtId="0" fontId="21" fillId="3" borderId="33" xfId="25" applyFont="1" applyFill="1" applyBorder="1" applyAlignment="1">
      <alignment horizontal="center" vertical="center" wrapText="1"/>
    </xf>
    <xf numFmtId="0" fontId="21" fillId="3" borderId="19" xfId="25" applyFont="1" applyFill="1" applyBorder="1" applyAlignment="1">
      <alignment horizontal="center" vertical="center" wrapText="1" readingOrder="2"/>
    </xf>
    <xf numFmtId="0" fontId="8" fillId="0" borderId="23" xfId="25" applyFont="1" applyBorder="1"/>
    <xf numFmtId="0" fontId="8" fillId="3" borderId="10" xfId="25" applyFont="1" applyFill="1" applyBorder="1" applyAlignment="1">
      <alignment horizontal="left" vertical="center" wrapText="1" indent="1"/>
    </xf>
    <xf numFmtId="0" fontId="19" fillId="3" borderId="34" xfId="25" applyFont="1" applyFill="1" applyBorder="1" applyAlignment="1">
      <alignment horizontal="center" vertical="center"/>
    </xf>
    <xf numFmtId="0" fontId="11" fillId="3" borderId="32" xfId="25" applyFont="1" applyFill="1" applyBorder="1" applyAlignment="1">
      <alignment horizontal="center" vertical="center" wrapText="1"/>
    </xf>
    <xf numFmtId="0" fontId="8" fillId="0" borderId="0" xfId="29" applyAlignment="1">
      <alignment vertical="center"/>
    </xf>
    <xf numFmtId="0" fontId="20" fillId="0" borderId="0" xfId="26" applyFont="1" applyAlignment="1">
      <alignment vertical="center" wrapText="1" readingOrder="2"/>
    </xf>
    <xf numFmtId="0" fontId="19" fillId="5" borderId="34" xfId="25" applyFont="1" applyFill="1" applyBorder="1" applyAlignment="1">
      <alignment horizontal="center" vertical="center" wrapText="1" readingOrder="1"/>
    </xf>
    <xf numFmtId="0" fontId="21" fillId="5" borderId="32" xfId="25" applyFont="1" applyFill="1" applyBorder="1" applyAlignment="1">
      <alignment horizontal="center" vertical="center" wrapText="1" readingOrder="2"/>
    </xf>
    <xf numFmtId="3" fontId="8" fillId="3" borderId="10" xfId="25" applyNumberFormat="1" applyFont="1" applyFill="1" applyBorder="1" applyAlignment="1">
      <alignment horizontal="left" vertical="center" wrapText="1" indent="1" readingOrder="1"/>
    </xf>
    <xf numFmtId="0" fontId="28" fillId="0" borderId="0" xfId="29" applyFont="1" applyAlignment="1">
      <alignment vertical="center"/>
    </xf>
    <xf numFmtId="0" fontId="11" fillId="0" borderId="32" xfId="30" applyFont="1" applyFill="1" applyBorder="1" applyAlignment="1">
      <alignment horizontal="center" vertical="center" readingOrder="2"/>
    </xf>
    <xf numFmtId="0" fontId="8" fillId="3" borderId="13" xfId="20" applyFont="1" applyFill="1" applyBorder="1" applyAlignment="1">
      <alignment horizontal="left" vertical="center" wrapText="1" indent="1" readingOrder="1"/>
    </xf>
    <xf numFmtId="0" fontId="8" fillId="3" borderId="14" xfId="31" applyFont="1" applyFill="1" applyBorder="1">
      <alignment horizontal="right" vertical="center" indent="1"/>
    </xf>
    <xf numFmtId="0" fontId="19" fillId="0" borderId="0" xfId="29" applyFont="1" applyAlignment="1">
      <alignment vertical="center"/>
    </xf>
    <xf numFmtId="0" fontId="8" fillId="0" borderId="7" xfId="20" applyFont="1" applyFill="1" applyBorder="1" applyAlignment="1">
      <alignment horizontal="left" vertical="center" wrapText="1" indent="1" readingOrder="1"/>
    </xf>
    <xf numFmtId="0" fontId="8" fillId="0" borderId="8" xfId="31" applyFont="1" applyBorder="1">
      <alignment horizontal="right" vertical="center" indent="1"/>
    </xf>
    <xf numFmtId="0" fontId="11" fillId="0" borderId="9" xfId="16" applyFill="1" applyBorder="1">
      <alignment horizontal="right" vertical="center" wrapText="1" indent="1" readingOrder="2"/>
    </xf>
    <xf numFmtId="0" fontId="8" fillId="3" borderId="10" xfId="20" applyFont="1" applyFill="1" applyBorder="1" applyAlignment="1">
      <alignment horizontal="left" vertical="center" wrapText="1" indent="1" readingOrder="1"/>
    </xf>
    <xf numFmtId="0" fontId="8" fillId="3" borderId="11" xfId="31" applyFont="1" applyFill="1" applyBorder="1">
      <alignment horizontal="right" vertical="center" indent="1"/>
    </xf>
    <xf numFmtId="0" fontId="11" fillId="3" borderId="12" xfId="16" applyFill="1" applyBorder="1">
      <alignment horizontal="right" vertical="center" wrapText="1" indent="1" readingOrder="2"/>
    </xf>
    <xf numFmtId="0" fontId="29" fillId="6" borderId="54" xfId="29" applyFont="1" applyFill="1" applyBorder="1" applyAlignment="1">
      <alignment horizontal="center" vertical="center" wrapText="1"/>
    </xf>
    <xf numFmtId="0" fontId="8" fillId="0" borderId="0" xfId="20" applyFont="1" applyFill="1" applyBorder="1" applyAlignment="1">
      <alignment horizontal="left" vertical="center" wrapText="1" indent="1" readingOrder="1"/>
    </xf>
    <xf numFmtId="0" fontId="11" fillId="0" borderId="0" xfId="29" applyFont="1" applyAlignment="1">
      <alignment horizontal="right" vertical="center" wrapText="1" indent="1" readingOrder="2"/>
    </xf>
    <xf numFmtId="0" fontId="11" fillId="7" borderId="0" xfId="29" applyFont="1" applyFill="1" applyAlignment="1">
      <alignment horizontal="right" vertical="center" wrapText="1" indent="1" readingOrder="2"/>
    </xf>
    <xf numFmtId="0" fontId="8" fillId="7" borderId="0" xfId="20" applyFont="1" applyFill="1" applyBorder="1" applyAlignment="1">
      <alignment horizontal="left" vertical="center" wrapText="1" indent="1" readingOrder="1"/>
    </xf>
    <xf numFmtId="0" fontId="19" fillId="3" borderId="11" xfId="19" applyFont="1" applyFill="1" applyBorder="1">
      <alignment horizontal="right" vertical="center" indent="1"/>
    </xf>
    <xf numFmtId="0" fontId="8" fillId="0" borderId="0" xfId="29" applyAlignment="1">
      <alignment horizontal="center" vertical="center"/>
    </xf>
    <xf numFmtId="0" fontId="31" fillId="0" borderId="0" xfId="29" applyFont="1" applyAlignment="1">
      <alignment horizontal="center" vertical="center"/>
    </xf>
    <xf numFmtId="0" fontId="11" fillId="0" borderId="43" xfId="30" applyFont="1" applyFill="1" applyBorder="1" applyAlignment="1">
      <alignment horizontal="center" vertical="center"/>
    </xf>
    <xf numFmtId="0" fontId="8" fillId="0" borderId="11" xfId="31" applyFont="1" applyBorder="1">
      <alignment horizontal="right" vertical="center" indent="1"/>
    </xf>
    <xf numFmtId="0" fontId="11" fillId="0" borderId="12" xfId="16" applyFill="1" applyBorder="1">
      <alignment horizontal="right" vertical="center" wrapText="1" indent="1" readingOrder="2"/>
    </xf>
    <xf numFmtId="0" fontId="8" fillId="3" borderId="33" xfId="7" applyFont="1" applyFill="1" applyBorder="1">
      <alignment horizontal="center" vertical="center" wrapText="1"/>
    </xf>
    <xf numFmtId="0" fontId="21" fillId="5" borderId="19" xfId="25" applyFont="1" applyFill="1" applyBorder="1" applyAlignment="1">
      <alignment horizontal="center" vertical="center" wrapText="1" readingOrder="2"/>
    </xf>
    <xf numFmtId="0" fontId="19" fillId="3" borderId="18" xfId="25" applyFont="1" applyFill="1" applyBorder="1" applyAlignment="1">
      <alignment horizontal="right" vertical="center" indent="1"/>
    </xf>
    <xf numFmtId="3" fontId="19" fillId="5" borderId="33" xfId="33" applyNumberFormat="1" applyFont="1" applyFill="1" applyBorder="1" applyAlignment="1">
      <alignment horizontal="right" vertical="center" indent="1"/>
    </xf>
    <xf numFmtId="0" fontId="32" fillId="0" borderId="0" xfId="0" applyFont="1" applyAlignment="1">
      <alignment horizontal="center" vertical="center"/>
    </xf>
    <xf numFmtId="0" fontId="33" fillId="0" borderId="0" xfId="0" applyFont="1" applyAlignment="1">
      <alignment horizontal="center" vertical="center" readingOrder="1"/>
    </xf>
    <xf numFmtId="0" fontId="34" fillId="0" borderId="0" xfId="0" applyFont="1" applyAlignment="1">
      <alignment horizontal="center" vertical="center"/>
    </xf>
    <xf numFmtId="0" fontId="35" fillId="0" borderId="0" xfId="0" applyFont="1" applyAlignment="1">
      <alignment horizontal="center" vertical="center"/>
    </xf>
    <xf numFmtId="0" fontId="19" fillId="0" borderId="21" xfId="19" applyFont="1" applyBorder="1">
      <alignment horizontal="right" vertical="center" indent="1"/>
    </xf>
    <xf numFmtId="0" fontId="19" fillId="3" borderId="21" xfId="19" applyFont="1" applyFill="1" applyBorder="1">
      <alignment horizontal="right" vertical="center" indent="1"/>
    </xf>
    <xf numFmtId="0" fontId="8" fillId="0" borderId="21" xfId="19" applyFont="1" applyBorder="1">
      <alignment horizontal="right" vertical="center" indent="1"/>
    </xf>
    <xf numFmtId="0" fontId="8" fillId="3" borderId="21" xfId="19" applyFont="1" applyFill="1" applyBorder="1">
      <alignment horizontal="right" vertical="center" indent="1"/>
    </xf>
    <xf numFmtId="0" fontId="8" fillId="3" borderId="11" xfId="19" applyFont="1" applyFill="1" applyBorder="1">
      <alignment horizontal="right" vertical="center" indent="1"/>
    </xf>
    <xf numFmtId="0" fontId="21" fillId="4" borderId="0" xfId="25" applyFont="1" applyFill="1" applyAlignment="1">
      <alignment vertical="center"/>
    </xf>
    <xf numFmtId="0" fontId="19" fillId="4" borderId="0" xfId="25" applyFont="1" applyFill="1" applyAlignment="1">
      <alignment vertical="center"/>
    </xf>
    <xf numFmtId="0" fontId="20" fillId="4" borderId="0" xfId="0" applyFont="1" applyFill="1" applyAlignment="1">
      <alignment vertical="center"/>
    </xf>
    <xf numFmtId="0" fontId="20" fillId="4" borderId="0" xfId="0" applyFont="1" applyFill="1" applyAlignment="1">
      <alignment vertical="center" readingOrder="2"/>
    </xf>
    <xf numFmtId="0" fontId="11" fillId="4" borderId="0" xfId="0" applyFont="1" applyFill="1" applyAlignment="1">
      <alignment vertical="center"/>
    </xf>
    <xf numFmtId="0" fontId="7" fillId="0" borderId="0" xfId="35"/>
    <xf numFmtId="3" fontId="8" fillId="0" borderId="8" xfId="36" applyNumberFormat="1" applyFont="1" applyFill="1" applyBorder="1" applyAlignment="1">
      <alignment horizontal="right" vertical="center" indent="1"/>
    </xf>
    <xf numFmtId="3" fontId="8" fillId="3" borderId="11" xfId="36" applyNumberFormat="1" applyFont="1" applyFill="1" applyBorder="1" applyAlignment="1">
      <alignment horizontal="right" vertical="center" indent="1"/>
    </xf>
    <xf numFmtId="0" fontId="8" fillId="3" borderId="10" xfId="34" applyFill="1" applyBorder="1" applyAlignment="1">
      <alignment horizontal="left" vertical="center" wrapText="1" indent="1" readingOrder="1"/>
    </xf>
    <xf numFmtId="0" fontId="8" fillId="0" borderId="0" xfId="34"/>
    <xf numFmtId="0" fontId="21" fillId="3" borderId="12" xfId="34" applyFont="1" applyFill="1" applyBorder="1" applyAlignment="1">
      <alignment horizontal="right" vertical="center" wrapText="1" indent="1" readingOrder="2"/>
    </xf>
    <xf numFmtId="0" fontId="21" fillId="0" borderId="9" xfId="34" applyFont="1" applyBorder="1" applyAlignment="1">
      <alignment horizontal="right" vertical="center" wrapText="1" indent="1" readingOrder="2"/>
    </xf>
    <xf numFmtId="49" fontId="19" fillId="3" borderId="33" xfId="36" applyNumberFormat="1" applyFont="1" applyFill="1" applyBorder="1" applyAlignment="1">
      <alignment horizontal="center" vertical="center"/>
    </xf>
    <xf numFmtId="0" fontId="41" fillId="5" borderId="0" xfId="35" applyFont="1" applyFill="1"/>
    <xf numFmtId="3" fontId="19" fillId="0" borderId="33" xfId="30" applyNumberFormat="1" applyFont="1" applyFill="1" applyBorder="1" applyAlignment="1">
      <alignment horizontal="right" vertical="center" indent="1"/>
    </xf>
    <xf numFmtId="0" fontId="0" fillId="0" borderId="0" xfId="29" applyFont="1" applyAlignment="1">
      <alignment vertical="center" wrapText="1"/>
    </xf>
    <xf numFmtId="0" fontId="21" fillId="3" borderId="34" xfId="0" applyFont="1" applyFill="1" applyBorder="1" applyAlignment="1">
      <alignment horizontal="center" vertical="center" wrapText="1"/>
    </xf>
    <xf numFmtId="3" fontId="8" fillId="0" borderId="8" xfId="34" applyNumberFormat="1" applyBorder="1" applyAlignment="1">
      <alignment horizontal="left" vertical="center" wrapText="1" indent="1" readingOrder="1"/>
    </xf>
    <xf numFmtId="3" fontId="8" fillId="3" borderId="11" xfId="34" applyNumberFormat="1" applyFill="1" applyBorder="1" applyAlignment="1">
      <alignment horizontal="left" vertical="center" wrapText="1" indent="1" readingOrder="1"/>
    </xf>
    <xf numFmtId="0" fontId="8" fillId="0" borderId="8" xfId="34" applyBorder="1" applyAlignment="1">
      <alignment horizontal="right" vertical="center" indent="1"/>
    </xf>
    <xf numFmtId="0" fontId="8" fillId="3" borderId="18" xfId="34" applyFill="1" applyBorder="1" applyAlignment="1">
      <alignment horizontal="right" vertical="center" indent="1"/>
    </xf>
    <xf numFmtId="3" fontId="19" fillId="5" borderId="7" xfId="23" applyNumberFormat="1" applyFont="1" applyFill="1" applyBorder="1" applyAlignment="1">
      <alignment horizontal="right" vertical="center" indent="1"/>
    </xf>
    <xf numFmtId="3" fontId="19" fillId="3" borderId="7" xfId="23" applyNumberFormat="1" applyFont="1" applyFill="1" applyBorder="1" applyAlignment="1">
      <alignment horizontal="right" vertical="center" indent="1"/>
    </xf>
    <xf numFmtId="3" fontId="19" fillId="5" borderId="37" xfId="23" applyNumberFormat="1" applyFont="1" applyFill="1" applyBorder="1" applyAlignment="1">
      <alignment horizontal="right" vertical="center" indent="1"/>
    </xf>
    <xf numFmtId="0" fontId="19" fillId="0" borderId="8" xfId="29" applyFont="1" applyBorder="1" applyAlignment="1">
      <alignment horizontal="right" vertical="center" indent="1"/>
    </xf>
    <xf numFmtId="0" fontId="19" fillId="0" borderId="39" xfId="34" applyFont="1" applyBorder="1" applyAlignment="1">
      <alignment horizontal="right" vertical="center" indent="1"/>
    </xf>
    <xf numFmtId="0" fontId="19" fillId="0" borderId="8" xfId="34" applyFont="1" applyBorder="1" applyAlignment="1">
      <alignment horizontal="right" vertical="center" indent="1"/>
    </xf>
    <xf numFmtId="0" fontId="21" fillId="5" borderId="9" xfId="34" applyFont="1" applyFill="1" applyBorder="1" applyAlignment="1">
      <alignment horizontal="right" vertical="center" wrapText="1" indent="1" readingOrder="2"/>
    </xf>
    <xf numFmtId="3" fontId="8" fillId="5" borderId="8" xfId="36" applyNumberFormat="1" applyFont="1" applyFill="1" applyBorder="1" applyAlignment="1">
      <alignment horizontal="right" vertical="center" indent="1"/>
    </xf>
    <xf numFmtId="0" fontId="21" fillId="5" borderId="12" xfId="34" applyFont="1" applyFill="1" applyBorder="1" applyAlignment="1">
      <alignment horizontal="right" vertical="center" wrapText="1" indent="1" readingOrder="2"/>
    </xf>
    <xf numFmtId="3" fontId="8" fillId="5" borderId="11" xfId="36" applyNumberFormat="1" applyFont="1" applyFill="1" applyBorder="1" applyAlignment="1">
      <alignment horizontal="right" vertical="center" indent="1"/>
    </xf>
    <xf numFmtId="0" fontId="21" fillId="5" borderId="15" xfId="34" applyFont="1" applyFill="1" applyBorder="1" applyAlignment="1">
      <alignment horizontal="right" vertical="center" wrapText="1" indent="1" readingOrder="2"/>
    </xf>
    <xf numFmtId="3" fontId="8" fillId="5" borderId="14" xfId="36" applyNumberFormat="1" applyFont="1" applyFill="1" applyBorder="1" applyAlignment="1">
      <alignment horizontal="right" vertical="center" indent="1"/>
    </xf>
    <xf numFmtId="0" fontId="21" fillId="3" borderId="36" xfId="34" applyFont="1" applyFill="1" applyBorder="1" applyAlignment="1">
      <alignment horizontal="right" vertical="center" wrapText="1" indent="1" readingOrder="2"/>
    </xf>
    <xf numFmtId="3" fontId="8" fillId="3" borderId="25" xfId="36" applyNumberFormat="1" applyFont="1" applyFill="1" applyBorder="1" applyAlignment="1">
      <alignment horizontal="right" vertical="center" indent="1"/>
    </xf>
    <xf numFmtId="0" fontId="20" fillId="4" borderId="0" xfId="34" applyFont="1" applyFill="1" applyAlignment="1">
      <alignment vertical="center" readingOrder="2"/>
    </xf>
    <xf numFmtId="0" fontId="21" fillId="4" borderId="16" xfId="34" applyFont="1" applyFill="1" applyBorder="1" applyAlignment="1">
      <alignment vertical="center" wrapText="1"/>
    </xf>
    <xf numFmtId="0" fontId="21" fillId="4" borderId="0" xfId="34" applyFont="1" applyFill="1" applyAlignment="1">
      <alignment horizontal="center" vertical="center" wrapText="1"/>
    </xf>
    <xf numFmtId="0" fontId="19" fillId="4" borderId="0" xfId="34" applyFont="1" applyFill="1" applyAlignment="1">
      <alignment vertical="center" wrapText="1"/>
    </xf>
    <xf numFmtId="3" fontId="8" fillId="0" borderId="7" xfId="36" applyNumberFormat="1" applyFont="1" applyFill="1" applyBorder="1" applyAlignment="1">
      <alignment horizontal="right" vertical="center" indent="1"/>
    </xf>
    <xf numFmtId="0" fontId="8" fillId="0" borderId="7" xfId="34" applyBorder="1" applyAlignment="1">
      <alignment horizontal="left" vertical="center" wrapText="1" indent="1" readingOrder="1"/>
    </xf>
    <xf numFmtId="3" fontId="8" fillId="3" borderId="10" xfId="36" applyNumberFormat="1" applyFont="1" applyFill="1" applyBorder="1" applyAlignment="1">
      <alignment horizontal="right" vertical="center" indent="1"/>
    </xf>
    <xf numFmtId="0" fontId="19" fillId="0" borderId="0" xfId="34" applyFont="1"/>
    <xf numFmtId="3" fontId="0" fillId="0" borderId="8" xfId="34" applyNumberFormat="1" applyFont="1" applyBorder="1" applyAlignment="1">
      <alignment horizontal="left" vertical="center" wrapText="1" indent="1" readingOrder="1"/>
    </xf>
    <xf numFmtId="0" fontId="0" fillId="3" borderId="10" xfId="34" applyFont="1" applyFill="1" applyBorder="1" applyAlignment="1">
      <alignment horizontal="left" vertical="center" wrapText="1" indent="1" readingOrder="1"/>
    </xf>
    <xf numFmtId="3" fontId="19" fillId="5" borderId="51" xfId="36" applyNumberFormat="1" applyFont="1" applyFill="1" applyBorder="1" applyAlignment="1">
      <alignment horizontal="right" vertical="center" indent="1"/>
    </xf>
    <xf numFmtId="0" fontId="0" fillId="3" borderId="10" xfId="25" applyFont="1" applyFill="1" applyBorder="1" applyAlignment="1">
      <alignment horizontal="left" vertical="center" wrapText="1" indent="1"/>
    </xf>
    <xf numFmtId="0" fontId="21" fillId="3" borderId="33" xfId="34" applyFont="1" applyFill="1" applyBorder="1" applyAlignment="1">
      <alignment horizontal="center" vertical="center" wrapText="1"/>
    </xf>
    <xf numFmtId="0" fontId="0" fillId="3" borderId="10" xfId="25" applyFont="1" applyFill="1" applyBorder="1" applyAlignment="1">
      <alignment horizontal="left" vertical="center" wrapText="1" indent="1" readingOrder="1"/>
    </xf>
    <xf numFmtId="49" fontId="21" fillId="3" borderId="15" xfId="0" applyNumberFormat="1" applyFont="1" applyFill="1" applyBorder="1" applyAlignment="1">
      <alignment horizontal="right" vertical="center" wrapText="1" indent="1" readingOrder="2"/>
    </xf>
    <xf numFmtId="49" fontId="21" fillId="5" borderId="43" xfId="0" applyNumberFormat="1" applyFont="1" applyFill="1" applyBorder="1" applyAlignment="1">
      <alignment horizontal="right" vertical="center" wrapText="1" indent="1" readingOrder="2"/>
    </xf>
    <xf numFmtId="0" fontId="24" fillId="3" borderId="58" xfId="0" applyFont="1" applyFill="1" applyBorder="1" applyAlignment="1">
      <alignment horizontal="center" vertical="center" wrapText="1"/>
    </xf>
    <xf numFmtId="0" fontId="43" fillId="0" borderId="0" xfId="24" applyFont="1" applyAlignment="1">
      <alignment vertical="center"/>
    </xf>
    <xf numFmtId="0" fontId="44" fillId="0" borderId="0" xfId="24" applyFont="1" applyAlignment="1">
      <alignment horizontal="right" vertical="top" wrapText="1" indent="1" readingOrder="2"/>
    </xf>
    <xf numFmtId="0" fontId="45" fillId="0" borderId="0" xfId="24" applyFont="1" applyAlignment="1">
      <alignment vertical="top"/>
    </xf>
    <xf numFmtId="0" fontId="44" fillId="0" borderId="0" xfId="24" applyFont="1" applyAlignment="1">
      <alignment horizontal="right" vertical="top" wrapText="1" indent="1"/>
    </xf>
    <xf numFmtId="0" fontId="24" fillId="3" borderId="24" xfId="0" applyFont="1" applyFill="1" applyBorder="1" applyAlignment="1">
      <alignment horizontal="center" vertical="center" wrapText="1"/>
    </xf>
    <xf numFmtId="3" fontId="19" fillId="5" borderId="42" xfId="23" applyNumberFormat="1" applyFont="1" applyFill="1" applyBorder="1" applyAlignment="1">
      <alignment horizontal="right" vertical="center" indent="1"/>
    </xf>
    <xf numFmtId="0" fontId="19" fillId="5" borderId="41" xfId="0" applyFont="1" applyFill="1" applyBorder="1" applyAlignment="1">
      <alignment horizontal="left" vertical="center" wrapText="1" indent="1" readingOrder="1"/>
    </xf>
    <xf numFmtId="0" fontId="8" fillId="0" borderId="0" xfId="24" applyAlignment="1">
      <alignment horizontal="left" vertical="top" wrapText="1" indent="1"/>
    </xf>
    <xf numFmtId="0" fontId="0" fillId="0" borderId="0" xfId="29" applyFont="1" applyAlignment="1">
      <alignment vertical="center"/>
    </xf>
    <xf numFmtId="0" fontId="0" fillId="0" borderId="0" xfId="29" applyFont="1" applyAlignment="1">
      <alignment horizontal="right" vertical="center" readingOrder="2"/>
    </xf>
    <xf numFmtId="0" fontId="24" fillId="0" borderId="0" xfId="34" applyFont="1" applyAlignment="1">
      <alignment wrapText="1"/>
    </xf>
    <xf numFmtId="0" fontId="0" fillId="0" borderId="0" xfId="24" applyFont="1" applyAlignment="1">
      <alignment horizontal="left" vertical="top" wrapText="1" indent="1"/>
    </xf>
    <xf numFmtId="3" fontId="8" fillId="3" borderId="37" xfId="36" applyNumberFormat="1" applyFont="1" applyFill="1" applyBorder="1" applyAlignment="1">
      <alignment horizontal="right" vertical="center" indent="1"/>
    </xf>
    <xf numFmtId="0" fontId="8" fillId="3" borderId="37" xfId="34" applyFill="1" applyBorder="1" applyAlignment="1">
      <alignment horizontal="left" vertical="center" wrapText="1" indent="1" readingOrder="1"/>
    </xf>
    <xf numFmtId="0" fontId="21" fillId="5" borderId="79" xfId="34" applyFont="1" applyFill="1" applyBorder="1" applyAlignment="1">
      <alignment horizontal="center" vertical="center" wrapText="1" readingOrder="2"/>
    </xf>
    <xf numFmtId="0" fontId="19" fillId="5" borderId="80" xfId="34" applyFont="1" applyFill="1" applyBorder="1" applyAlignment="1">
      <alignment horizontal="center" vertical="center" wrapText="1" readingOrder="1"/>
    </xf>
    <xf numFmtId="0" fontId="19" fillId="0" borderId="42" xfId="30" applyFont="1" applyFill="1" applyBorder="1" applyAlignment="1">
      <alignment horizontal="right" vertical="center" indent="1"/>
    </xf>
    <xf numFmtId="0" fontId="19" fillId="0" borderId="41" xfId="30" applyFont="1" applyFill="1" applyBorder="1" applyAlignment="1">
      <alignment horizontal="center" vertical="center"/>
    </xf>
    <xf numFmtId="0" fontId="19" fillId="0" borderId="34" xfId="30" applyFont="1" applyFill="1" applyBorder="1" applyAlignment="1">
      <alignment horizontal="center" vertical="center" readingOrder="1"/>
    </xf>
    <xf numFmtId="0" fontId="21" fillId="5" borderId="0" xfId="25" applyFont="1" applyFill="1" applyAlignment="1">
      <alignment vertical="center" wrapText="1"/>
    </xf>
    <xf numFmtId="0" fontId="8" fillId="5" borderId="0" xfId="25" applyFont="1" applyFill="1"/>
    <xf numFmtId="0" fontId="19" fillId="5" borderId="0" xfId="25" applyFont="1" applyFill="1" applyAlignment="1">
      <alignment vertical="center" wrapText="1"/>
    </xf>
    <xf numFmtId="0" fontId="21" fillId="4" borderId="84" xfId="25" applyFont="1" applyFill="1" applyBorder="1" applyAlignment="1">
      <alignment vertical="center" wrapText="1"/>
    </xf>
    <xf numFmtId="0" fontId="21" fillId="4" borderId="85" xfId="25" applyFont="1" applyFill="1" applyBorder="1" applyAlignment="1">
      <alignment vertical="center" wrapText="1"/>
    </xf>
    <xf numFmtId="0" fontId="21" fillId="5" borderId="0" xfId="34" applyFont="1" applyFill="1" applyAlignment="1">
      <alignment horizontal="right" vertical="center" wrapText="1"/>
    </xf>
    <xf numFmtId="0" fontId="19" fillId="8" borderId="0" xfId="0" applyFont="1" applyFill="1" applyAlignment="1">
      <alignment horizontal="left" vertical="center" wrapText="1" indent="1"/>
    </xf>
    <xf numFmtId="0" fontId="21" fillId="5" borderId="0" xfId="34" applyFont="1" applyFill="1" applyAlignment="1">
      <alignment horizontal="center" wrapText="1"/>
    </xf>
    <xf numFmtId="0" fontId="11" fillId="0" borderId="9" xfId="16" applyFill="1" applyBorder="1" applyAlignment="1">
      <alignment horizontal="center" vertical="center" wrapText="1" readingOrder="2"/>
    </xf>
    <xf numFmtId="3" fontId="8" fillId="5" borderId="18" xfId="37" applyNumberFormat="1" applyFont="1" applyFill="1" applyBorder="1" applyAlignment="1">
      <alignment horizontal="right" vertical="center" indent="1"/>
    </xf>
    <xf numFmtId="3" fontId="8" fillId="0" borderId="8" xfId="31" applyNumberFormat="1" applyFont="1" applyBorder="1">
      <alignment horizontal="right" vertical="center" indent="1"/>
    </xf>
    <xf numFmtId="3" fontId="8" fillId="3" borderId="11" xfId="31" applyNumberFormat="1" applyFont="1" applyFill="1" applyBorder="1">
      <alignment horizontal="right" vertical="center" indent="1"/>
    </xf>
    <xf numFmtId="3" fontId="8" fillId="3" borderId="14" xfId="31" applyNumberFormat="1" applyFont="1" applyFill="1" applyBorder="1">
      <alignment horizontal="right" vertical="center" indent="1"/>
    </xf>
    <xf numFmtId="0" fontId="11" fillId="0" borderId="0" xfId="16" applyFill="1" applyBorder="1" applyAlignment="1">
      <alignment horizontal="center" vertical="center" wrapText="1" readingOrder="2"/>
    </xf>
    <xf numFmtId="0" fontId="0" fillId="3" borderId="10" xfId="16" applyFont="1" applyFill="1" applyBorder="1" applyAlignment="1">
      <alignment horizontal="center" vertical="center" wrapText="1" readingOrder="1"/>
    </xf>
    <xf numFmtId="0" fontId="0" fillId="0" borderId="7" xfId="16" applyFont="1" applyFill="1" applyBorder="1" applyAlignment="1">
      <alignment horizontal="center" vertical="center" wrapText="1" readingOrder="1"/>
    </xf>
    <xf numFmtId="0" fontId="19" fillId="3" borderId="33" xfId="29" applyFont="1" applyFill="1" applyBorder="1" applyAlignment="1">
      <alignment horizontal="center" vertical="center" wrapText="1"/>
    </xf>
    <xf numFmtId="0" fontId="19" fillId="3" borderId="33" xfId="25" applyFont="1" applyFill="1" applyBorder="1" applyAlignment="1">
      <alignment horizontal="center" vertical="center" wrapText="1"/>
    </xf>
    <xf numFmtId="0" fontId="19" fillId="0" borderId="8" xfId="19" applyFont="1" applyBorder="1" applyAlignment="1">
      <alignment horizontal="right" vertical="center" indent="1" readingOrder="1"/>
    </xf>
    <xf numFmtId="0" fontId="19" fillId="3" borderId="8" xfId="19" applyFont="1" applyFill="1" applyBorder="1" applyAlignment="1">
      <alignment horizontal="right" vertical="center" indent="1" readingOrder="1"/>
    </xf>
    <xf numFmtId="0" fontId="11" fillId="3" borderId="12" xfId="16" applyFill="1" applyBorder="1" applyAlignment="1">
      <alignment horizontal="center" vertical="center" wrapText="1" readingOrder="2"/>
    </xf>
    <xf numFmtId="0" fontId="19" fillId="3" borderId="8" xfId="29" applyFont="1" applyFill="1" applyBorder="1" applyAlignment="1">
      <alignment horizontal="right" vertical="center" indent="1"/>
    </xf>
    <xf numFmtId="0" fontId="11" fillId="3" borderId="15" xfId="16" applyFill="1" applyBorder="1" applyAlignment="1">
      <alignment horizontal="center" vertical="center" wrapText="1" readingOrder="2"/>
    </xf>
    <xf numFmtId="0" fontId="19" fillId="3" borderId="25" xfId="19" applyFont="1" applyFill="1" applyBorder="1" applyAlignment="1">
      <alignment horizontal="right" vertical="center" indent="1" readingOrder="1"/>
    </xf>
    <xf numFmtId="0" fontId="19" fillId="3" borderId="25" xfId="29" applyFont="1" applyFill="1" applyBorder="1" applyAlignment="1">
      <alignment horizontal="right" vertical="center" indent="1"/>
    </xf>
    <xf numFmtId="0" fontId="0" fillId="3" borderId="13" xfId="16" applyFont="1" applyFill="1" applyBorder="1" applyAlignment="1">
      <alignment horizontal="center" vertical="center" wrapText="1" readingOrder="1"/>
    </xf>
    <xf numFmtId="0" fontId="11" fillId="0" borderId="43" xfId="16" applyFill="1" applyBorder="1" applyAlignment="1">
      <alignment horizontal="center" vertical="center" wrapText="1" readingOrder="2"/>
    </xf>
    <xf numFmtId="0" fontId="19" fillId="0" borderId="42" xfId="19" applyFont="1" applyBorder="1" applyAlignment="1">
      <alignment horizontal="right" vertical="center" indent="1" readingOrder="1"/>
    </xf>
    <xf numFmtId="0" fontId="0" fillId="0" borderId="41" xfId="16" applyFont="1" applyFill="1" applyBorder="1" applyAlignment="1">
      <alignment horizontal="center" vertical="center" wrapText="1" readingOrder="1"/>
    </xf>
    <xf numFmtId="0" fontId="0" fillId="0" borderId="0" xfId="34" applyFont="1" applyAlignment="1">
      <alignment horizontal="left" vertical="top" wrapText="1" indent="1"/>
    </xf>
    <xf numFmtId="0" fontId="21" fillId="3" borderId="15" xfId="34" applyFont="1" applyFill="1" applyBorder="1" applyAlignment="1">
      <alignment horizontal="right" vertical="center" wrapText="1" indent="1" readingOrder="2"/>
    </xf>
    <xf numFmtId="3" fontId="8" fillId="3" borderId="14" xfId="36" applyNumberFormat="1" applyFont="1" applyFill="1" applyBorder="1" applyAlignment="1">
      <alignment horizontal="right" vertical="center" indent="1"/>
    </xf>
    <xf numFmtId="3" fontId="8" fillId="3" borderId="13" xfId="36" applyNumberFormat="1" applyFont="1" applyFill="1" applyBorder="1" applyAlignment="1">
      <alignment horizontal="right" vertical="center" indent="1"/>
    </xf>
    <xf numFmtId="0" fontId="8" fillId="3" borderId="13" xfId="34" applyFill="1" applyBorder="1" applyAlignment="1">
      <alignment horizontal="left" vertical="center" wrapText="1" indent="1" readingOrder="1"/>
    </xf>
    <xf numFmtId="0" fontId="0" fillId="0" borderId="7" xfId="34" applyFont="1" applyBorder="1" applyAlignment="1">
      <alignment horizontal="left" vertical="center" wrapText="1" indent="1" readingOrder="1"/>
    </xf>
    <xf numFmtId="3" fontId="0" fillId="0" borderId="25" xfId="34" applyNumberFormat="1" applyFont="1" applyBorder="1" applyAlignment="1">
      <alignment horizontal="left" vertical="center" wrapText="1" indent="1" readingOrder="1"/>
    </xf>
    <xf numFmtId="3" fontId="8" fillId="0" borderId="25" xfId="34" applyNumberFormat="1" applyBorder="1" applyAlignment="1">
      <alignment horizontal="left" vertical="center" wrapText="1" indent="1" readingOrder="1"/>
    </xf>
    <xf numFmtId="3" fontId="19" fillId="3" borderId="42" xfId="34" applyNumberFormat="1" applyFont="1" applyFill="1" applyBorder="1" applyAlignment="1">
      <alignment horizontal="left" vertical="center" wrapText="1" indent="1" readingOrder="1"/>
    </xf>
    <xf numFmtId="0" fontId="12" fillId="3" borderId="86" xfId="34" applyFont="1" applyFill="1" applyBorder="1" applyAlignment="1">
      <alignment horizontal="left" vertical="center" wrapText="1" indent="1" readingOrder="2"/>
    </xf>
    <xf numFmtId="0" fontId="0" fillId="0" borderId="7" xfId="20" applyFont="1" applyFill="1" applyBorder="1" applyAlignment="1">
      <alignment horizontal="left" vertical="center" wrapText="1" indent="1" readingOrder="1"/>
    </xf>
    <xf numFmtId="0" fontId="0" fillId="3" borderId="10" xfId="20" applyFont="1" applyFill="1" applyBorder="1" applyAlignment="1">
      <alignment horizontal="left" vertical="center" wrapText="1" indent="1" readingOrder="1"/>
    </xf>
    <xf numFmtId="0" fontId="0" fillId="0" borderId="10" xfId="20" applyFont="1" applyFill="1" applyBorder="1" applyAlignment="1">
      <alignment horizontal="left" vertical="center" wrapText="1" indent="1" readingOrder="1"/>
    </xf>
    <xf numFmtId="0" fontId="47" fillId="9" borderId="0" xfId="0" applyFont="1" applyFill="1" applyAlignment="1">
      <alignment horizontal="left" vertical="center" wrapText="1"/>
    </xf>
    <xf numFmtId="0" fontId="0" fillId="3" borderId="13" xfId="20" applyFont="1" applyFill="1" applyBorder="1" applyAlignment="1">
      <alignment horizontal="left" vertical="center" wrapText="1" indent="1" readingOrder="1"/>
    </xf>
    <xf numFmtId="0" fontId="8" fillId="0" borderId="0" xfId="24" applyAlignment="1">
      <alignment horizontal="left" vertical="center" wrapText="1" indent="3"/>
    </xf>
    <xf numFmtId="0" fontId="19" fillId="0" borderId="0" xfId="24" applyFont="1" applyAlignment="1">
      <alignment horizontal="left" vertical="center" wrapText="1" indent="1"/>
    </xf>
    <xf numFmtId="0" fontId="8" fillId="0" borderId="39" xfId="34" applyBorder="1" applyAlignment="1">
      <alignment horizontal="right" vertical="center" indent="1"/>
    </xf>
    <xf numFmtId="0" fontId="0" fillId="0" borderId="39" xfId="34" applyFont="1" applyBorder="1" applyAlignment="1">
      <alignment horizontal="right" vertical="center" indent="1"/>
    </xf>
    <xf numFmtId="0" fontId="21" fillId="3" borderId="32" xfId="25" applyFont="1" applyFill="1" applyBorder="1" applyAlignment="1">
      <alignment horizontal="center" vertical="center" wrapText="1"/>
    </xf>
    <xf numFmtId="0" fontId="21" fillId="3" borderId="34" xfId="25" applyFont="1" applyFill="1" applyBorder="1" applyAlignment="1">
      <alignment horizontal="center" vertical="center"/>
    </xf>
    <xf numFmtId="3" fontId="8" fillId="5" borderId="11" xfId="37" applyNumberFormat="1" applyFont="1" applyFill="1" applyBorder="1" applyAlignment="1">
      <alignment horizontal="right" vertical="center" indent="1"/>
    </xf>
    <xf numFmtId="3" fontId="19" fillId="5" borderId="11" xfId="37" applyNumberFormat="1" applyFont="1" applyFill="1" applyBorder="1" applyAlignment="1">
      <alignment horizontal="right" vertical="center" indent="1"/>
    </xf>
    <xf numFmtId="0" fontId="19" fillId="3" borderId="17" xfId="25" applyFont="1" applyFill="1" applyBorder="1" applyAlignment="1">
      <alignment horizontal="center" vertical="center" wrapText="1" readingOrder="1"/>
    </xf>
    <xf numFmtId="0" fontId="19" fillId="5" borderId="25" xfId="0" applyFont="1" applyFill="1" applyBorder="1" applyAlignment="1">
      <alignment horizontal="left" vertical="center" wrapText="1" indent="1" readingOrder="1"/>
    </xf>
    <xf numFmtId="0" fontId="19" fillId="3" borderId="25" xfId="0" applyFont="1" applyFill="1" applyBorder="1" applyAlignment="1">
      <alignment horizontal="left" vertical="center" wrapText="1" indent="1" readingOrder="1"/>
    </xf>
    <xf numFmtId="0" fontId="19" fillId="3" borderId="17" xfId="34" applyFont="1" applyFill="1" applyBorder="1" applyAlignment="1">
      <alignment horizontal="center" vertical="center" wrapText="1" readingOrder="1"/>
    </xf>
    <xf numFmtId="0" fontId="19" fillId="5" borderId="17" xfId="25" applyFont="1" applyFill="1" applyBorder="1" applyAlignment="1">
      <alignment horizontal="center" vertical="center" wrapText="1" readingOrder="1"/>
    </xf>
    <xf numFmtId="0" fontId="19" fillId="3" borderId="83" xfId="25" applyFont="1" applyFill="1" applyBorder="1" applyAlignment="1">
      <alignment horizontal="center" wrapText="1"/>
    </xf>
    <xf numFmtId="0" fontId="8" fillId="0" borderId="8" xfId="29" applyBorder="1" applyAlignment="1">
      <alignment horizontal="right" vertical="center" indent="1"/>
    </xf>
    <xf numFmtId="0" fontId="8" fillId="3" borderId="8" xfId="29" applyFill="1" applyBorder="1" applyAlignment="1">
      <alignment horizontal="right" vertical="center" indent="1"/>
    </xf>
    <xf numFmtId="0" fontId="8" fillId="3" borderId="25" xfId="29" applyFill="1" applyBorder="1" applyAlignment="1">
      <alignment horizontal="right" vertical="center" indent="1"/>
    </xf>
    <xf numFmtId="0" fontId="0" fillId="5" borderId="10" xfId="20" applyFont="1" applyFill="1" applyBorder="1" applyAlignment="1">
      <alignment horizontal="left" vertical="center" wrapText="1" indent="1" readingOrder="1"/>
    </xf>
    <xf numFmtId="3" fontId="8" fillId="3" borderId="13" xfId="0" applyNumberFormat="1" applyFont="1" applyFill="1" applyBorder="1" applyAlignment="1">
      <alignment horizontal="left" vertical="center" wrapText="1" indent="1" readingOrder="1"/>
    </xf>
    <xf numFmtId="0" fontId="21" fillId="5" borderId="79" xfId="0" applyFont="1" applyFill="1" applyBorder="1" applyAlignment="1">
      <alignment horizontal="right" vertical="center" wrapText="1" indent="1" readingOrder="2"/>
    </xf>
    <xf numFmtId="3" fontId="19" fillId="5" borderId="51" xfId="23" applyNumberFormat="1" applyFont="1" applyFill="1" applyBorder="1" applyAlignment="1">
      <alignment horizontal="right" vertical="center" indent="1"/>
    </xf>
    <xf numFmtId="0" fontId="19" fillId="5" borderId="80" xfId="0" applyFont="1" applyFill="1" applyBorder="1" applyAlignment="1">
      <alignment horizontal="left" vertical="center" wrapText="1" indent="1" readingOrder="1"/>
    </xf>
    <xf numFmtId="0" fontId="21" fillId="3" borderId="33" xfId="0" applyFont="1" applyFill="1" applyBorder="1" applyAlignment="1">
      <alignment horizontal="center" vertical="center" wrapText="1"/>
    </xf>
    <xf numFmtId="0" fontId="21" fillId="4" borderId="0" xfId="0" applyFont="1" applyFill="1" applyAlignment="1">
      <alignment horizontal="center" vertical="center" wrapText="1"/>
    </xf>
    <xf numFmtId="0" fontId="21" fillId="5" borderId="36" xfId="0" applyFont="1" applyFill="1" applyBorder="1" applyAlignment="1">
      <alignment horizontal="right" vertical="center" wrapText="1" indent="1" readingOrder="2"/>
    </xf>
    <xf numFmtId="0" fontId="0" fillId="5" borderId="37" xfId="0" applyFill="1" applyBorder="1" applyAlignment="1">
      <alignment horizontal="left" vertical="center" wrapText="1" indent="1" readingOrder="1"/>
    </xf>
    <xf numFmtId="0" fontId="21" fillId="3" borderId="32" xfId="0" applyFont="1" applyFill="1" applyBorder="1" applyAlignment="1">
      <alignment horizontal="right" vertical="center" wrapText="1" indent="1" readingOrder="2"/>
    </xf>
    <xf numFmtId="3" fontId="19" fillId="3" borderId="33" xfId="23" applyNumberFormat="1" applyFont="1" applyFill="1" applyBorder="1" applyAlignment="1">
      <alignment horizontal="right" vertical="center" indent="1"/>
    </xf>
    <xf numFmtId="0" fontId="19" fillId="3" borderId="34" xfId="0" applyFont="1" applyFill="1" applyBorder="1" applyAlignment="1">
      <alignment horizontal="left" vertical="center" wrapText="1" indent="1" readingOrder="1"/>
    </xf>
    <xf numFmtId="3" fontId="8" fillId="0" borderId="0" xfId="0" applyNumberFormat="1" applyFont="1"/>
    <xf numFmtId="0" fontId="19" fillId="3" borderId="77" xfId="34" applyFont="1" applyFill="1" applyBorder="1" applyAlignment="1">
      <alignment horizontal="left" vertical="center" wrapText="1" indent="1"/>
    </xf>
    <xf numFmtId="0" fontId="19" fillId="3" borderId="33" xfId="0" applyFont="1" applyFill="1" applyBorder="1" applyAlignment="1">
      <alignment horizontal="center" vertical="center" wrapText="1"/>
    </xf>
    <xf numFmtId="0" fontId="15" fillId="0" borderId="21" xfId="16" applyFont="1" applyFill="1" applyBorder="1" applyAlignment="1">
      <alignment horizontal="left" vertical="center" wrapText="1" indent="1" readingOrder="1"/>
    </xf>
    <xf numFmtId="0" fontId="19" fillId="3" borderId="11" xfId="16" applyFont="1" applyFill="1" applyBorder="1">
      <alignment horizontal="right" vertical="center" wrapText="1" indent="1" readingOrder="2"/>
    </xf>
    <xf numFmtId="0" fontId="15" fillId="3" borderId="11" xfId="34" applyFont="1" applyFill="1" applyBorder="1" applyAlignment="1">
      <alignment horizontal="left" vertical="center" wrapText="1" indent="1" readingOrder="1"/>
    </xf>
    <xf numFmtId="0" fontId="19" fillId="0" borderId="11" xfId="34" applyFont="1" applyBorder="1" applyAlignment="1">
      <alignment horizontal="right" vertical="center" wrapText="1" indent="1"/>
    </xf>
    <xf numFmtId="0" fontId="8" fillId="0" borderId="11" xfId="34" applyBorder="1" applyAlignment="1">
      <alignment horizontal="right" vertical="center" indent="1"/>
    </xf>
    <xf numFmtId="0" fontId="19" fillId="0" borderId="11" xfId="34" applyFont="1" applyBorder="1" applyAlignment="1">
      <alignment horizontal="right" vertical="center" indent="1"/>
    </xf>
    <xf numFmtId="0" fontId="15" fillId="0" borderId="11" xfId="34" applyFont="1" applyBorder="1" applyAlignment="1">
      <alignment horizontal="left" indent="1"/>
    </xf>
    <xf numFmtId="0" fontId="19" fillId="3" borderId="21" xfId="16" applyFont="1" applyFill="1" applyBorder="1">
      <alignment horizontal="right" vertical="center" wrapText="1" indent="1" readingOrder="2"/>
    </xf>
    <xf numFmtId="0" fontId="15" fillId="3" borderId="21" xfId="16" applyFont="1" applyFill="1" applyBorder="1" applyAlignment="1">
      <alignment horizontal="left" vertical="center" wrapText="1" indent="1" readingOrder="1"/>
    </xf>
    <xf numFmtId="0" fontId="19" fillId="5" borderId="11" xfId="16" applyFont="1" applyFill="1" applyBorder="1">
      <alignment horizontal="right" vertical="center" wrapText="1" indent="1" readingOrder="2"/>
    </xf>
    <xf numFmtId="0" fontId="8" fillId="5" borderId="11" xfId="19" applyFont="1" applyFill="1" applyBorder="1">
      <alignment horizontal="right" vertical="center" indent="1"/>
    </xf>
    <xf numFmtId="0" fontId="19" fillId="5" borderId="11" xfId="19" applyFont="1" applyFill="1" applyBorder="1">
      <alignment horizontal="right" vertical="center" indent="1"/>
    </xf>
    <xf numFmtId="0" fontId="15" fillId="5" borderId="11" xfId="34" applyFont="1" applyFill="1" applyBorder="1" applyAlignment="1">
      <alignment horizontal="left" vertical="center" wrapText="1" indent="1" readingOrder="1"/>
    </xf>
    <xf numFmtId="0" fontId="19" fillId="5" borderId="14" xfId="16" applyFont="1" applyFill="1" applyBorder="1">
      <alignment horizontal="right" vertical="center" wrapText="1" indent="1" readingOrder="2"/>
    </xf>
    <xf numFmtId="0" fontId="8" fillId="5" borderId="14" xfId="19" applyFont="1" applyFill="1" applyBorder="1">
      <alignment horizontal="right" vertical="center" indent="1"/>
    </xf>
    <xf numFmtId="0" fontId="19" fillId="5" borderId="14" xfId="19" applyFont="1" applyFill="1" applyBorder="1">
      <alignment horizontal="right" vertical="center" indent="1"/>
    </xf>
    <xf numFmtId="0" fontId="15" fillId="5" borderId="14" xfId="34" applyFont="1" applyFill="1" applyBorder="1" applyAlignment="1">
      <alignment horizontal="left" vertical="center" wrapText="1" indent="1" readingOrder="1"/>
    </xf>
    <xf numFmtId="0" fontId="11" fillId="3" borderId="18" xfId="16" applyFill="1" applyBorder="1" applyAlignment="1">
      <alignment horizontal="center" vertical="center" wrapText="1" readingOrder="2"/>
    </xf>
    <xf numFmtId="0" fontId="19" fillId="3" borderId="18" xfId="19" applyFont="1" applyFill="1" applyBorder="1">
      <alignment horizontal="right" vertical="center" indent="1"/>
    </xf>
    <xf numFmtId="0" fontId="19" fillId="3" borderId="18" xfId="16" applyFont="1" applyFill="1" applyBorder="1" applyAlignment="1">
      <alignment horizontal="center" vertical="center"/>
    </xf>
    <xf numFmtId="0" fontId="19" fillId="5" borderId="21" xfId="16" applyFont="1" applyFill="1" applyBorder="1">
      <alignment horizontal="right" vertical="center" wrapText="1" indent="1" readingOrder="2"/>
    </xf>
    <xf numFmtId="0" fontId="11" fillId="0" borderId="24" xfId="16" applyFill="1" applyBorder="1" applyAlignment="1">
      <alignment horizontal="center" vertical="center" wrapText="1" readingOrder="2"/>
    </xf>
    <xf numFmtId="0" fontId="19" fillId="0" borderId="24" xfId="19" applyFont="1" applyBorder="1">
      <alignment horizontal="right" vertical="center" indent="1"/>
    </xf>
    <xf numFmtId="0" fontId="19" fillId="0" borderId="24" xfId="16" applyFont="1" applyFill="1" applyBorder="1" applyAlignment="1">
      <alignment horizontal="center" vertical="center"/>
    </xf>
    <xf numFmtId="3" fontId="8" fillId="3" borderId="11" xfId="23" applyNumberFormat="1" applyFont="1" applyFill="1" applyBorder="1" applyAlignment="1">
      <alignment horizontal="right" vertical="center" indent="1"/>
    </xf>
    <xf numFmtId="0" fontId="48" fillId="0" borderId="0" xfId="24" applyFont="1" applyAlignment="1">
      <alignment horizontal="center" vertical="center"/>
    </xf>
    <xf numFmtId="0" fontId="49" fillId="0" borderId="0" xfId="24" applyFont="1" applyAlignment="1">
      <alignment horizontal="right" vertical="top" wrapText="1" indent="1" readingOrder="2"/>
    </xf>
    <xf numFmtId="0" fontId="49" fillId="0" borderId="0" xfId="24" applyFont="1" applyAlignment="1">
      <alignment horizontal="right" vertical="top" wrapText="1" indent="3" readingOrder="2"/>
    </xf>
    <xf numFmtId="0" fontId="50" fillId="0" borderId="0" xfId="24" applyFont="1" applyAlignment="1">
      <alignment horizontal="center" vertical="center" wrapText="1"/>
    </xf>
    <xf numFmtId="0" fontId="19" fillId="3" borderId="42" xfId="7" applyFont="1" applyFill="1" applyBorder="1">
      <alignment horizontal="center" vertical="center" wrapText="1"/>
    </xf>
    <xf numFmtId="0" fontId="12" fillId="5" borderId="7" xfId="34" applyFont="1" applyFill="1" applyBorder="1" applyAlignment="1">
      <alignment horizontal="left" vertical="center" wrapText="1" indent="1" readingOrder="1"/>
    </xf>
    <xf numFmtId="0" fontId="12" fillId="3" borderId="10" xfId="34" applyFont="1" applyFill="1" applyBorder="1" applyAlignment="1">
      <alignment horizontal="left" vertical="center" wrapText="1" indent="1" readingOrder="1"/>
    </xf>
    <xf numFmtId="0" fontId="12" fillId="5" borderId="10" xfId="34" applyFont="1" applyFill="1" applyBorder="1" applyAlignment="1">
      <alignment horizontal="left" vertical="center" wrapText="1" indent="1" readingOrder="1"/>
    </xf>
    <xf numFmtId="0" fontId="12" fillId="5" borderId="13" xfId="34" applyFont="1" applyFill="1" applyBorder="1" applyAlignment="1">
      <alignment horizontal="left" vertical="center" wrapText="1" indent="1" readingOrder="1"/>
    </xf>
    <xf numFmtId="0" fontId="51" fillId="5" borderId="13" xfId="34" applyFont="1" applyFill="1" applyBorder="1" applyAlignment="1">
      <alignment horizontal="left" vertical="center" wrapText="1" indent="1" readingOrder="1"/>
    </xf>
    <xf numFmtId="0" fontId="51" fillId="3" borderId="10" xfId="34" applyFont="1" applyFill="1" applyBorder="1" applyAlignment="1">
      <alignment horizontal="left" vertical="center" wrapText="1" indent="1" readingOrder="1"/>
    </xf>
    <xf numFmtId="0" fontId="21" fillId="3" borderId="32" xfId="34" applyFont="1" applyFill="1" applyBorder="1" applyAlignment="1">
      <alignment horizontal="center" vertical="center" wrapText="1" readingOrder="2"/>
    </xf>
    <xf numFmtId="3" fontId="19" fillId="3" borderId="33" xfId="36" applyNumberFormat="1" applyFont="1" applyFill="1" applyBorder="1" applyAlignment="1">
      <alignment horizontal="right" vertical="center" indent="1"/>
    </xf>
    <xf numFmtId="0" fontId="19" fillId="3" borderId="34" xfId="34" applyFont="1" applyFill="1" applyBorder="1" applyAlignment="1">
      <alignment horizontal="center" vertical="center" wrapText="1" readingOrder="1"/>
    </xf>
    <xf numFmtId="0" fontId="19" fillId="3" borderId="66" xfId="34" applyFont="1" applyFill="1" applyBorder="1" applyAlignment="1">
      <alignment horizontal="center" wrapText="1"/>
    </xf>
    <xf numFmtId="0" fontId="19" fillId="3" borderId="35" xfId="34" applyFont="1" applyFill="1" applyBorder="1" applyAlignment="1">
      <alignment horizontal="center" wrapText="1"/>
    </xf>
    <xf numFmtId="3" fontId="8" fillId="3" borderId="8" xfId="36" applyNumberFormat="1" applyFont="1" applyFill="1" applyBorder="1" applyAlignment="1">
      <alignment horizontal="right" vertical="center" indent="1"/>
    </xf>
    <xf numFmtId="3" fontId="8" fillId="3" borderId="7" xfId="36" applyNumberFormat="1" applyFont="1" applyFill="1" applyBorder="1" applyAlignment="1">
      <alignment horizontal="right" vertical="center" indent="1"/>
    </xf>
    <xf numFmtId="0" fontId="46" fillId="3" borderId="67" xfId="34" applyFont="1" applyFill="1" applyBorder="1" applyAlignment="1">
      <alignment horizontal="center" vertical="top" wrapText="1"/>
    </xf>
    <xf numFmtId="0" fontId="46" fillId="3" borderId="24" xfId="34" applyFont="1" applyFill="1" applyBorder="1" applyAlignment="1">
      <alignment horizontal="center" vertical="top" wrapText="1"/>
    </xf>
    <xf numFmtId="3" fontId="8" fillId="5" borderId="8" xfId="37" applyNumberFormat="1" applyFont="1" applyFill="1" applyBorder="1" applyAlignment="1">
      <alignment horizontal="right" vertical="center" indent="1"/>
    </xf>
    <xf numFmtId="3" fontId="19" fillId="5" borderId="8" xfId="37" applyNumberFormat="1" applyFont="1" applyFill="1" applyBorder="1" applyAlignment="1">
      <alignment horizontal="right" vertical="center" indent="1"/>
    </xf>
    <xf numFmtId="3" fontId="8" fillId="3" borderId="11" xfId="37" applyNumberFormat="1" applyFont="1" applyFill="1" applyBorder="1" applyAlignment="1">
      <alignment horizontal="right" vertical="center" indent="1"/>
    </xf>
    <xf numFmtId="3" fontId="19" fillId="3" borderId="11" xfId="37" applyNumberFormat="1" applyFont="1" applyFill="1" applyBorder="1" applyAlignment="1">
      <alignment horizontal="right" vertical="center" indent="1"/>
    </xf>
    <xf numFmtId="3" fontId="8" fillId="5" borderId="25" xfId="37" applyNumberFormat="1" applyFont="1" applyFill="1" applyBorder="1" applyAlignment="1">
      <alignment horizontal="right" vertical="center" indent="1"/>
    </xf>
    <xf numFmtId="0" fontId="21" fillId="5" borderId="65" xfId="34" applyFont="1" applyFill="1" applyBorder="1" applyAlignment="1">
      <alignment horizontal="center" vertical="center" wrapText="1" readingOrder="2"/>
    </xf>
    <xf numFmtId="3" fontId="8" fillId="5" borderId="24" xfId="37" applyNumberFormat="1" applyFont="1" applyFill="1" applyBorder="1" applyAlignment="1">
      <alignment horizontal="right" vertical="center" indent="1"/>
    </xf>
    <xf numFmtId="3" fontId="19" fillId="5" borderId="24" xfId="37" applyNumberFormat="1" applyFont="1" applyFill="1" applyBorder="1" applyAlignment="1">
      <alignment horizontal="right" vertical="center" indent="1"/>
    </xf>
    <xf numFmtId="0" fontId="19" fillId="5" borderId="67" xfId="34" applyFont="1" applyFill="1" applyBorder="1" applyAlignment="1">
      <alignment horizontal="center" vertical="center" wrapText="1"/>
    </xf>
    <xf numFmtId="0" fontId="21" fillId="3" borderId="19" xfId="34" applyFont="1" applyFill="1" applyBorder="1" applyAlignment="1">
      <alignment horizontal="center" vertical="center" wrapText="1" readingOrder="2"/>
    </xf>
    <xf numFmtId="3" fontId="8" fillId="3" borderId="18" xfId="37" applyNumberFormat="1" applyFont="1" applyFill="1" applyBorder="1" applyAlignment="1">
      <alignment horizontal="right" vertical="center" indent="1"/>
    </xf>
    <xf numFmtId="3" fontId="19" fillId="3" borderId="18" xfId="37" applyNumberFormat="1" applyFont="1" applyFill="1" applyBorder="1" applyAlignment="1">
      <alignment horizontal="right" vertical="center" indent="1"/>
    </xf>
    <xf numFmtId="0" fontId="19" fillId="3" borderId="17" xfId="34" applyFont="1" applyFill="1" applyBorder="1" applyAlignment="1">
      <alignment horizontal="center" vertical="center" wrapText="1"/>
    </xf>
    <xf numFmtId="0" fontId="21" fillId="5" borderId="19" xfId="34" applyFont="1" applyFill="1" applyBorder="1" applyAlignment="1">
      <alignment horizontal="center" vertical="center" wrapText="1" readingOrder="2"/>
    </xf>
    <xf numFmtId="3" fontId="19" fillId="5" borderId="18" xfId="37" applyNumberFormat="1" applyFont="1" applyFill="1" applyBorder="1" applyAlignment="1">
      <alignment horizontal="right" vertical="center" indent="1"/>
    </xf>
    <xf numFmtId="0" fontId="19" fillId="5" borderId="17" xfId="34" applyFont="1" applyFill="1" applyBorder="1" applyAlignment="1">
      <alignment horizontal="center" vertical="center" wrapText="1"/>
    </xf>
    <xf numFmtId="0" fontId="21" fillId="4" borderId="0" xfId="34" applyFont="1" applyFill="1" applyAlignment="1">
      <alignment vertical="center" wrapText="1"/>
    </xf>
    <xf numFmtId="0" fontId="8" fillId="0" borderId="16" xfId="34" applyBorder="1"/>
    <xf numFmtId="0" fontId="8" fillId="0" borderId="23" xfId="34" applyBorder="1"/>
    <xf numFmtId="0" fontId="21" fillId="3" borderId="32" xfId="34" applyFont="1" applyFill="1" applyBorder="1" applyAlignment="1">
      <alignment horizontal="center" vertical="center" wrapText="1"/>
    </xf>
    <xf numFmtId="0" fontId="21" fillId="3" borderId="33" xfId="34" applyFont="1" applyFill="1" applyBorder="1" applyAlignment="1">
      <alignment horizontal="center" vertical="center" wrapText="1" readingOrder="2"/>
    </xf>
    <xf numFmtId="0" fontId="19" fillId="3" borderId="34" xfId="34" applyFont="1" applyFill="1" applyBorder="1" applyAlignment="1">
      <alignment horizontal="center" vertical="center"/>
    </xf>
    <xf numFmtId="3" fontId="2" fillId="5" borderId="8" xfId="37" applyNumberFormat="1" applyFont="1" applyFill="1" applyBorder="1" applyAlignment="1">
      <alignment horizontal="right" vertical="center" indent="1"/>
    </xf>
    <xf numFmtId="3" fontId="8" fillId="3" borderId="14" xfId="37" applyNumberFormat="1" applyFont="1" applyFill="1" applyBorder="1" applyAlignment="1">
      <alignment horizontal="right" vertical="center" indent="1"/>
    </xf>
    <xf numFmtId="3" fontId="8" fillId="5" borderId="14" xfId="37" applyNumberFormat="1" applyFont="1" applyFill="1" applyBorder="1" applyAlignment="1">
      <alignment horizontal="right" vertical="center" indent="1"/>
    </xf>
    <xf numFmtId="3" fontId="8" fillId="5" borderId="25" xfId="34" applyNumberFormat="1" applyFill="1" applyBorder="1" applyAlignment="1">
      <alignment horizontal="left" vertical="center" wrapText="1" indent="1" readingOrder="1"/>
    </xf>
    <xf numFmtId="3" fontId="8" fillId="3" borderId="25" xfId="34" applyNumberFormat="1" applyFill="1" applyBorder="1" applyAlignment="1">
      <alignment horizontal="left" vertical="center" wrapText="1" indent="1" readingOrder="1"/>
    </xf>
    <xf numFmtId="0" fontId="19" fillId="5" borderId="67" xfId="34" applyFont="1" applyFill="1" applyBorder="1" applyAlignment="1">
      <alignment horizontal="center" vertical="center" wrapText="1" readingOrder="1"/>
    </xf>
    <xf numFmtId="0" fontId="19" fillId="5" borderId="17" xfId="34" applyFont="1" applyFill="1" applyBorder="1" applyAlignment="1">
      <alignment horizontal="center" vertical="center" wrapText="1" readingOrder="1"/>
    </xf>
    <xf numFmtId="0" fontId="11" fillId="5" borderId="9" xfId="34" applyFont="1" applyFill="1" applyBorder="1" applyAlignment="1">
      <alignment horizontal="center" vertical="center" wrapText="1" readingOrder="2"/>
    </xf>
    <xf numFmtId="0" fontId="19" fillId="5" borderId="7" xfId="34" applyFont="1" applyFill="1" applyBorder="1" applyAlignment="1">
      <alignment horizontal="center" vertical="center" wrapText="1" readingOrder="1"/>
    </xf>
    <xf numFmtId="0" fontId="11" fillId="3" borderId="12" xfId="34" applyFont="1" applyFill="1" applyBorder="1" applyAlignment="1">
      <alignment horizontal="center" vertical="center" wrapText="1" readingOrder="2"/>
    </xf>
    <xf numFmtId="0" fontId="19" fillId="3" borderId="10" xfId="34" applyFont="1" applyFill="1" applyBorder="1" applyAlignment="1">
      <alignment horizontal="center" vertical="center" wrapText="1" readingOrder="1"/>
    </xf>
    <xf numFmtId="0" fontId="11" fillId="5" borderId="12" xfId="34" applyFont="1" applyFill="1" applyBorder="1" applyAlignment="1">
      <alignment horizontal="center" vertical="center" wrapText="1" readingOrder="2"/>
    </xf>
    <xf numFmtId="0" fontId="19" fillId="5" borderId="10" xfId="34" applyFont="1" applyFill="1" applyBorder="1" applyAlignment="1">
      <alignment horizontal="center" vertical="center" wrapText="1" readingOrder="1"/>
    </xf>
    <xf numFmtId="0" fontId="11" fillId="3" borderId="19" xfId="34" applyFont="1" applyFill="1" applyBorder="1" applyAlignment="1">
      <alignment horizontal="center" vertical="center" wrapText="1" readingOrder="2"/>
    </xf>
    <xf numFmtId="0" fontId="11" fillId="5" borderId="19" xfId="34" applyFont="1" applyFill="1" applyBorder="1" applyAlignment="1">
      <alignment horizontal="center" vertical="center" wrapText="1" readingOrder="2"/>
    </xf>
    <xf numFmtId="3" fontId="0" fillId="5" borderId="21" xfId="0" applyNumberFormat="1" applyFill="1" applyBorder="1" applyAlignment="1">
      <alignment horizontal="right" vertical="center" indent="1" readingOrder="1"/>
    </xf>
    <xf numFmtId="164" fontId="0" fillId="5" borderId="21" xfId="0" applyNumberFormat="1" applyFill="1" applyBorder="1" applyAlignment="1">
      <alignment horizontal="right" vertical="center" indent="1" readingOrder="1"/>
    </xf>
    <xf numFmtId="3" fontId="19" fillId="5" borderId="21" xfId="0" applyNumberFormat="1" applyFont="1" applyFill="1" applyBorder="1" applyAlignment="1">
      <alignment horizontal="right" vertical="center" indent="1" readingOrder="1"/>
    </xf>
    <xf numFmtId="164" fontId="19" fillId="5" borderId="21" xfId="0" applyNumberFormat="1" applyFont="1" applyFill="1" applyBorder="1" applyAlignment="1">
      <alignment horizontal="right" vertical="center" indent="1" readingOrder="1"/>
    </xf>
    <xf numFmtId="3" fontId="0" fillId="3" borderId="11" xfId="0" applyNumberFormat="1" applyFill="1" applyBorder="1" applyAlignment="1">
      <alignment horizontal="right" vertical="center" indent="1" readingOrder="1"/>
    </xf>
    <xf numFmtId="164" fontId="0" fillId="3" borderId="11" xfId="0" applyNumberFormat="1" applyFill="1" applyBorder="1" applyAlignment="1">
      <alignment horizontal="right" vertical="center" indent="1" readingOrder="1"/>
    </xf>
    <xf numFmtId="3" fontId="19" fillId="3" borderId="11" xfId="0" applyNumberFormat="1" applyFont="1" applyFill="1" applyBorder="1" applyAlignment="1">
      <alignment horizontal="right" vertical="center" indent="1" readingOrder="1"/>
    </xf>
    <xf numFmtId="164" fontId="19" fillId="3" borderId="11" xfId="0" applyNumberFormat="1" applyFont="1" applyFill="1" applyBorder="1" applyAlignment="1">
      <alignment horizontal="right" vertical="center" indent="1" readingOrder="1"/>
    </xf>
    <xf numFmtId="3" fontId="0" fillId="5" borderId="11" xfId="0" applyNumberFormat="1" applyFill="1" applyBorder="1" applyAlignment="1">
      <alignment horizontal="right" vertical="center" indent="1" readingOrder="1"/>
    </xf>
    <xf numFmtId="164" fontId="0" fillId="5" borderId="11" xfId="0" applyNumberFormat="1" applyFill="1" applyBorder="1" applyAlignment="1">
      <alignment horizontal="right" vertical="center" indent="1" readingOrder="1"/>
    </xf>
    <xf numFmtId="3" fontId="19" fillId="5" borderId="11" xfId="0" applyNumberFormat="1" applyFont="1" applyFill="1" applyBorder="1" applyAlignment="1">
      <alignment horizontal="right" vertical="center" indent="1" readingOrder="1"/>
    </xf>
    <xf numFmtId="164" fontId="19" fillId="5" borderId="11" xfId="0" applyNumberFormat="1" applyFont="1" applyFill="1" applyBorder="1" applyAlignment="1">
      <alignment horizontal="right" vertical="center" indent="1" readingOrder="1"/>
    </xf>
    <xf numFmtId="3" fontId="8" fillId="5" borderId="18" xfId="34" applyNumberFormat="1" applyFill="1" applyBorder="1" applyAlignment="1">
      <alignment horizontal="right" vertical="center" indent="1" readingOrder="1"/>
    </xf>
    <xf numFmtId="164" fontId="0" fillId="5" borderId="18" xfId="0" applyNumberFormat="1" applyFill="1" applyBorder="1" applyAlignment="1">
      <alignment horizontal="right" vertical="center" indent="1" readingOrder="1"/>
    </xf>
    <xf numFmtId="3" fontId="19" fillId="5" borderId="18" xfId="0" applyNumberFormat="1" applyFont="1" applyFill="1" applyBorder="1" applyAlignment="1">
      <alignment horizontal="right" vertical="center" indent="1" readingOrder="1"/>
    </xf>
    <xf numFmtId="164" fontId="19" fillId="5" borderId="18" xfId="0" applyNumberFormat="1" applyFont="1" applyFill="1" applyBorder="1" applyAlignment="1">
      <alignment horizontal="right" vertical="center" indent="1" readingOrder="1"/>
    </xf>
    <xf numFmtId="3" fontId="8" fillId="0" borderId="7" xfId="31" applyNumberFormat="1" applyFont="1" applyBorder="1">
      <alignment horizontal="right" vertical="center" indent="1"/>
    </xf>
    <xf numFmtId="3" fontId="8" fillId="3" borderId="10" xfId="31" applyNumberFormat="1" applyFont="1" applyFill="1" applyBorder="1">
      <alignment horizontal="right" vertical="center" indent="1"/>
    </xf>
    <xf numFmtId="3" fontId="8" fillId="3" borderId="13" xfId="31" applyNumberFormat="1" applyFont="1" applyFill="1" applyBorder="1">
      <alignment horizontal="right" vertical="center" indent="1"/>
    </xf>
    <xf numFmtId="3" fontId="19" fillId="0" borderId="34" xfId="30" applyNumberFormat="1" applyFont="1" applyFill="1" applyBorder="1" applyAlignment="1">
      <alignment horizontal="right" vertical="center" indent="1"/>
    </xf>
    <xf numFmtId="0" fontId="11" fillId="5" borderId="9" xfId="16" applyFill="1" applyBorder="1" applyAlignment="1">
      <alignment horizontal="center" vertical="center" wrapText="1" readingOrder="2"/>
    </xf>
    <xf numFmtId="0" fontId="8" fillId="5" borderId="8" xfId="16" applyFont="1" applyFill="1" applyBorder="1" applyAlignment="1">
      <alignment horizontal="left" vertical="center" wrapText="1" indent="1" readingOrder="1"/>
    </xf>
    <xf numFmtId="0" fontId="19" fillId="5" borderId="8" xfId="16" applyFont="1" applyFill="1" applyBorder="1" applyAlignment="1">
      <alignment horizontal="left" vertical="center" wrapText="1" indent="1" readingOrder="1"/>
    </xf>
    <xf numFmtId="0" fontId="19" fillId="5" borderId="8" xfId="29" applyFont="1" applyFill="1" applyBorder="1" applyAlignment="1">
      <alignment horizontal="right" vertical="center" indent="1"/>
    </xf>
    <xf numFmtId="0" fontId="19" fillId="5" borderId="7" xfId="16" applyFont="1" applyFill="1" applyBorder="1" applyAlignment="1">
      <alignment horizontal="center" vertical="center" wrapText="1" readingOrder="1"/>
    </xf>
    <xf numFmtId="0" fontId="11" fillId="3" borderId="19" xfId="16" applyFill="1" applyBorder="1" applyAlignment="1">
      <alignment horizontal="center" vertical="center" wrapText="1" readingOrder="2"/>
    </xf>
    <xf numFmtId="0" fontId="8" fillId="3" borderId="18" xfId="19" applyFont="1" applyFill="1" applyBorder="1" applyAlignment="1">
      <alignment horizontal="right" vertical="center" indent="1" readingOrder="1"/>
    </xf>
    <xf numFmtId="0" fontId="19" fillId="3" borderId="18" xfId="19" applyFont="1" applyFill="1" applyBorder="1" applyAlignment="1">
      <alignment horizontal="right" vertical="center" indent="1" readingOrder="1"/>
    </xf>
    <xf numFmtId="0" fontId="8" fillId="3" borderId="18" xfId="19" applyFont="1" applyFill="1" applyBorder="1">
      <alignment horizontal="right" vertical="center" indent="1"/>
    </xf>
    <xf numFmtId="0" fontId="19" fillId="3" borderId="18" xfId="29" applyFont="1" applyFill="1" applyBorder="1" applyAlignment="1">
      <alignment horizontal="right" vertical="center" indent="1"/>
    </xf>
    <xf numFmtId="0" fontId="19" fillId="3" borderId="17" xfId="16" applyFont="1" applyFill="1" applyBorder="1" applyAlignment="1">
      <alignment horizontal="center" vertical="center" wrapText="1" readingOrder="1"/>
    </xf>
    <xf numFmtId="0" fontId="11" fillId="5" borderId="19" xfId="16" applyFill="1" applyBorder="1" applyAlignment="1">
      <alignment horizontal="center" vertical="center" wrapText="1" readingOrder="2"/>
    </xf>
    <xf numFmtId="0" fontId="8" fillId="5" borderId="18" xfId="16" applyFont="1" applyFill="1" applyBorder="1" applyAlignment="1">
      <alignment horizontal="left" vertical="center" wrapText="1" indent="1" readingOrder="1"/>
    </xf>
    <xf numFmtId="0" fontId="19" fillId="5" borderId="18" xfId="16" applyFont="1" applyFill="1" applyBorder="1" applyAlignment="1">
      <alignment horizontal="left" vertical="center" wrapText="1" indent="1" readingOrder="1"/>
    </xf>
    <xf numFmtId="0" fontId="8" fillId="5" borderId="18" xfId="19" applyFont="1" applyFill="1" applyBorder="1">
      <alignment horizontal="right" vertical="center" indent="1"/>
    </xf>
    <xf numFmtId="0" fontId="19" fillId="5" borderId="17" xfId="16" applyFont="1" applyFill="1" applyBorder="1" applyAlignment="1">
      <alignment horizontal="center" vertical="center" wrapText="1" readingOrder="1"/>
    </xf>
    <xf numFmtId="0" fontId="19" fillId="5" borderId="18" xfId="25" applyFont="1" applyFill="1" applyBorder="1" applyAlignment="1">
      <alignment horizontal="right" vertical="center" indent="1"/>
    </xf>
    <xf numFmtId="0" fontId="8" fillId="5" borderId="18" xfId="34" applyFill="1" applyBorder="1" applyAlignment="1">
      <alignment horizontal="right" vertical="center" indent="1"/>
    </xf>
    <xf numFmtId="0" fontId="0" fillId="0" borderId="0" xfId="24" applyFont="1" applyAlignment="1">
      <alignment horizontal="left" vertical="center" wrapText="1" indent="3"/>
    </xf>
    <xf numFmtId="3" fontId="8" fillId="0" borderId="21" xfId="34" applyNumberFormat="1" applyBorder="1" applyAlignment="1">
      <alignment horizontal="left" vertical="center" wrapText="1" indent="1" readingOrder="1"/>
    </xf>
    <xf numFmtId="0" fontId="46" fillId="0" borderId="21" xfId="34" applyFont="1" applyBorder="1" applyAlignment="1">
      <alignment horizontal="left" vertical="center" wrapText="1" indent="1" readingOrder="2"/>
    </xf>
    <xf numFmtId="0" fontId="46" fillId="3" borderId="11" xfId="34" applyFont="1" applyFill="1" applyBorder="1" applyAlignment="1">
      <alignment horizontal="left" vertical="center" wrapText="1" indent="1" readingOrder="2"/>
    </xf>
    <xf numFmtId="0" fontId="46" fillId="0" borderId="8" xfId="34" applyFont="1" applyBorder="1" applyAlignment="1">
      <alignment horizontal="left" vertical="center" wrapText="1" indent="1" readingOrder="2"/>
    </xf>
    <xf numFmtId="3" fontId="8" fillId="0" borderId="58" xfId="34" applyNumberFormat="1" applyBorder="1" applyAlignment="1">
      <alignment horizontal="left" vertical="center" wrapText="1" indent="1" readingOrder="1"/>
    </xf>
    <xf numFmtId="0" fontId="46" fillId="0" borderId="58" xfId="34" applyFont="1" applyBorder="1" applyAlignment="1">
      <alignment horizontal="left" vertical="center" wrapText="1" indent="1" readingOrder="2"/>
    </xf>
    <xf numFmtId="0" fontId="8" fillId="0" borderId="24" xfId="25" applyFont="1" applyBorder="1"/>
    <xf numFmtId="3" fontId="8" fillId="0" borderId="35" xfId="31" applyNumberFormat="1" applyFont="1" applyBorder="1">
      <alignment horizontal="right" vertical="center" indent="1"/>
    </xf>
    <xf numFmtId="3" fontId="8" fillId="3" borderId="25" xfId="31" applyNumberFormat="1" applyFont="1" applyFill="1" applyBorder="1">
      <alignment horizontal="right" vertical="center" indent="1"/>
    </xf>
    <xf numFmtId="3" fontId="8" fillId="0" borderId="25" xfId="31" applyNumberFormat="1" applyFont="1" applyBorder="1">
      <alignment horizontal="right" vertical="center" indent="1"/>
    </xf>
    <xf numFmtId="3" fontId="8" fillId="3" borderId="24" xfId="31" applyNumberFormat="1" applyFont="1" applyFill="1" applyBorder="1">
      <alignment horizontal="right" vertical="center" indent="1"/>
    </xf>
    <xf numFmtId="0" fontId="11" fillId="0" borderId="36" xfId="16" applyFill="1" applyBorder="1">
      <alignment horizontal="right" vertical="center" wrapText="1" indent="1" readingOrder="2"/>
    </xf>
    <xf numFmtId="0" fontId="19" fillId="0" borderId="0" xfId="0" applyFont="1" applyAlignment="1">
      <alignment horizontal="left" vertical="center" wrapText="1" indent="1"/>
    </xf>
    <xf numFmtId="0" fontId="11" fillId="3" borderId="36" xfId="16" applyFill="1" applyBorder="1">
      <alignment horizontal="right" vertical="center" wrapText="1" indent="1" readingOrder="2"/>
    </xf>
    <xf numFmtId="0" fontId="19" fillId="8" borderId="10" xfId="0" applyFont="1" applyFill="1" applyBorder="1" applyAlignment="1">
      <alignment horizontal="left" vertical="center" wrapText="1" indent="1"/>
    </xf>
    <xf numFmtId="3" fontId="8" fillId="0" borderId="11" xfId="31" applyNumberFormat="1" applyFont="1" applyBorder="1">
      <alignment horizontal="right" vertical="center" indent="1"/>
    </xf>
    <xf numFmtId="0" fontId="19" fillId="0" borderId="10" xfId="0" applyFont="1" applyBorder="1" applyAlignment="1">
      <alignment horizontal="left" vertical="center" wrapText="1" indent="1"/>
    </xf>
    <xf numFmtId="0" fontId="11" fillId="3" borderId="33" xfId="29" applyFont="1" applyFill="1" applyBorder="1" applyAlignment="1">
      <alignment horizontal="center" vertical="center" wrapText="1"/>
    </xf>
    <xf numFmtId="0" fontId="41" fillId="0" borderId="0" xfId="29" applyFont="1" applyAlignment="1">
      <alignment vertical="center" wrapText="1"/>
    </xf>
    <xf numFmtId="0" fontId="29" fillId="6" borderId="0" xfId="29" applyFont="1" applyFill="1" applyAlignment="1">
      <alignment horizontal="center" vertical="center" wrapText="1"/>
    </xf>
    <xf numFmtId="0" fontId="19" fillId="3" borderId="0" xfId="29" applyFont="1" applyFill="1" applyAlignment="1">
      <alignment horizontal="center" vertical="center" wrapText="1"/>
    </xf>
    <xf numFmtId="0" fontId="21" fillId="3" borderId="88" xfId="34" applyFont="1" applyFill="1" applyBorder="1" applyAlignment="1">
      <alignment horizontal="right" vertical="center" wrapText="1" indent="1"/>
    </xf>
    <xf numFmtId="0" fontId="21" fillId="0" borderId="36" xfId="34" applyFont="1" applyBorder="1" applyAlignment="1">
      <alignment horizontal="right" vertical="center" wrapText="1" indent="1" readingOrder="2"/>
    </xf>
    <xf numFmtId="0" fontId="21" fillId="3" borderId="43" xfId="34" applyFont="1" applyFill="1" applyBorder="1" applyAlignment="1">
      <alignment horizontal="right" vertical="center" wrapText="1" indent="1" readingOrder="2"/>
    </xf>
    <xf numFmtId="0" fontId="46" fillId="3" borderId="24" xfId="25" applyFont="1" applyFill="1" applyBorder="1" applyAlignment="1">
      <alignment horizontal="center" vertical="top" wrapText="1"/>
    </xf>
    <xf numFmtId="0" fontId="0" fillId="0" borderId="0" xfId="25" applyFont="1"/>
    <xf numFmtId="3" fontId="8" fillId="5" borderId="7" xfId="36" applyNumberFormat="1" applyFont="1" applyFill="1" applyBorder="1" applyAlignment="1">
      <alignment horizontal="right" vertical="center" indent="1"/>
    </xf>
    <xf numFmtId="3" fontId="8" fillId="5" borderId="10" xfId="36" applyNumberFormat="1" applyFont="1" applyFill="1" applyBorder="1" applyAlignment="1">
      <alignment horizontal="right" vertical="center" indent="1"/>
    </xf>
    <xf numFmtId="3" fontId="8" fillId="5" borderId="13" xfId="36" applyNumberFormat="1" applyFont="1" applyFill="1" applyBorder="1" applyAlignment="1">
      <alignment horizontal="right" vertical="center" indent="1"/>
    </xf>
    <xf numFmtId="0" fontId="21" fillId="5" borderId="65" xfId="25" applyFont="1" applyFill="1" applyBorder="1" applyAlignment="1">
      <alignment horizontal="center" vertical="center" wrapText="1" readingOrder="2"/>
    </xf>
    <xf numFmtId="0" fontId="8" fillId="5" borderId="24" xfId="34" applyFill="1" applyBorder="1" applyAlignment="1">
      <alignment horizontal="right" vertical="center" indent="1"/>
    </xf>
    <xf numFmtId="0" fontId="19" fillId="5" borderId="24" xfId="25" applyFont="1" applyFill="1" applyBorder="1" applyAlignment="1">
      <alignment horizontal="right" vertical="center" indent="1"/>
    </xf>
    <xf numFmtId="0" fontId="19" fillId="5" borderId="67" xfId="25" applyFont="1" applyFill="1" applyBorder="1" applyAlignment="1">
      <alignment horizontal="center" vertical="center" wrapText="1" readingOrder="1"/>
    </xf>
    <xf numFmtId="0" fontId="11" fillId="3" borderId="88" xfId="25" applyFont="1" applyFill="1" applyBorder="1" applyAlignment="1">
      <alignment horizontal="right" vertical="center" wrapText="1" indent="1"/>
    </xf>
    <xf numFmtId="0" fontId="19" fillId="3" borderId="34" xfId="25" applyFont="1" applyFill="1" applyBorder="1" applyAlignment="1">
      <alignment horizontal="center" vertical="center" wrapText="1"/>
    </xf>
    <xf numFmtId="0" fontId="19" fillId="3" borderId="89" xfId="25" applyFont="1" applyFill="1" applyBorder="1" applyAlignment="1">
      <alignment horizontal="left" vertical="center" wrapText="1" indent="1"/>
    </xf>
    <xf numFmtId="3" fontId="0" fillId="3" borderId="24" xfId="0" applyNumberFormat="1" applyFill="1" applyBorder="1" applyAlignment="1">
      <alignment horizontal="right" vertical="center" indent="1" readingOrder="1"/>
    </xf>
    <xf numFmtId="164" fontId="0" fillId="3" borderId="24" xfId="0" applyNumberFormat="1" applyFill="1" applyBorder="1" applyAlignment="1">
      <alignment horizontal="right" vertical="center" indent="1" readingOrder="1"/>
    </xf>
    <xf numFmtId="3" fontId="19" fillId="3" borderId="24" xfId="0" applyNumberFormat="1" applyFont="1" applyFill="1" applyBorder="1" applyAlignment="1">
      <alignment horizontal="right" vertical="center" indent="1" readingOrder="1"/>
    </xf>
    <xf numFmtId="164" fontId="19" fillId="3" borderId="24" xfId="0" applyNumberFormat="1" applyFont="1" applyFill="1" applyBorder="1" applyAlignment="1">
      <alignment horizontal="right" vertical="center" indent="1" readingOrder="1"/>
    </xf>
    <xf numFmtId="0" fontId="11" fillId="3" borderId="65" xfId="34" applyFont="1" applyFill="1" applyBorder="1" applyAlignment="1">
      <alignment horizontal="center" vertical="center" wrapText="1" readingOrder="2"/>
    </xf>
    <xf numFmtId="0" fontId="19" fillId="3" borderId="67" xfId="34" applyFont="1" applyFill="1" applyBorder="1" applyAlignment="1">
      <alignment horizontal="center" vertical="center" wrapText="1" readingOrder="1"/>
    </xf>
    <xf numFmtId="0" fontId="11" fillId="5" borderId="22" xfId="34" applyFont="1" applyFill="1" applyBorder="1" applyAlignment="1">
      <alignment horizontal="center" vertical="center" wrapText="1" readingOrder="2"/>
    </xf>
    <xf numFmtId="0" fontId="19" fillId="5" borderId="20" xfId="34" applyFont="1" applyFill="1" applyBorder="1" applyAlignment="1">
      <alignment horizontal="center" vertical="center" wrapText="1" readingOrder="1"/>
    </xf>
    <xf numFmtId="3" fontId="8" fillId="3" borderId="18" xfId="34" applyNumberFormat="1" applyFill="1" applyBorder="1" applyAlignment="1">
      <alignment horizontal="right" vertical="center" indent="1" readingOrder="1"/>
    </xf>
    <xf numFmtId="164" fontId="0" fillId="3" borderId="18" xfId="0" applyNumberFormat="1" applyFill="1" applyBorder="1" applyAlignment="1">
      <alignment horizontal="right" vertical="center" indent="1" readingOrder="1"/>
    </xf>
    <xf numFmtId="3" fontId="19" fillId="3" borderId="18" xfId="0" applyNumberFormat="1" applyFont="1" applyFill="1" applyBorder="1" applyAlignment="1">
      <alignment horizontal="right" vertical="center" indent="1" readingOrder="1"/>
    </xf>
    <xf numFmtId="164" fontId="19" fillId="3" borderId="18" xfId="0" applyNumberFormat="1" applyFont="1" applyFill="1" applyBorder="1" applyAlignment="1">
      <alignment horizontal="right" vertical="center" indent="1" readingOrder="1"/>
    </xf>
    <xf numFmtId="3" fontId="0" fillId="5" borderId="8" xfId="0" applyNumberFormat="1" applyFill="1" applyBorder="1" applyAlignment="1">
      <alignment horizontal="right" vertical="center" indent="1" readingOrder="1"/>
    </xf>
    <xf numFmtId="164" fontId="0" fillId="5" borderId="8" xfId="0" applyNumberFormat="1" applyFill="1" applyBorder="1" applyAlignment="1">
      <alignment horizontal="right" vertical="center" indent="1" readingOrder="1"/>
    </xf>
    <xf numFmtId="3" fontId="19" fillId="5" borderId="8" xfId="0" applyNumberFormat="1" applyFont="1" applyFill="1" applyBorder="1" applyAlignment="1">
      <alignment horizontal="right" vertical="center" indent="1" readingOrder="1"/>
    </xf>
    <xf numFmtId="164" fontId="19" fillId="5" borderId="8" xfId="0" applyNumberFormat="1" applyFont="1" applyFill="1" applyBorder="1" applyAlignment="1">
      <alignment horizontal="right" vertical="center" indent="1" readingOrder="1"/>
    </xf>
    <xf numFmtId="0" fontId="8" fillId="5" borderId="8" xfId="19" applyFont="1" applyFill="1" applyBorder="1">
      <alignment horizontal="right" vertical="center" indent="1"/>
    </xf>
    <xf numFmtId="0" fontId="8" fillId="3" borderId="18" xfId="16" applyFont="1" applyFill="1" applyBorder="1" applyAlignment="1">
      <alignment horizontal="left" vertical="center" wrapText="1" indent="1" readingOrder="1"/>
    </xf>
    <xf numFmtId="0" fontId="19" fillId="3" borderId="18" xfId="16" applyFont="1" applyFill="1" applyBorder="1" applyAlignment="1">
      <alignment horizontal="left" vertical="center" wrapText="1" indent="1" readingOrder="1"/>
    </xf>
    <xf numFmtId="165" fontId="0" fillId="0" borderId="0" xfId="29" applyNumberFormat="1" applyFont="1" applyAlignment="1">
      <alignment vertical="center" wrapText="1"/>
    </xf>
    <xf numFmtId="0" fontId="19" fillId="3" borderId="14" xfId="29" applyFont="1" applyFill="1" applyBorder="1" applyAlignment="1">
      <alignment horizontal="right" vertical="center" indent="1"/>
    </xf>
    <xf numFmtId="0" fontId="19" fillId="5" borderId="11" xfId="29" applyFont="1" applyFill="1" applyBorder="1" applyAlignment="1">
      <alignment horizontal="right" vertical="center" indent="1"/>
    </xf>
    <xf numFmtId="0" fontId="21" fillId="3" borderId="36" xfId="25" applyFont="1" applyFill="1" applyBorder="1" applyAlignment="1">
      <alignment horizontal="right" vertical="center" wrapText="1" indent="1" readingOrder="2"/>
    </xf>
    <xf numFmtId="3" fontId="8" fillId="3" borderId="25" xfId="37" applyNumberFormat="1" applyFont="1" applyFill="1" applyBorder="1" applyAlignment="1">
      <alignment horizontal="right" vertical="center" indent="1"/>
    </xf>
    <xf numFmtId="3" fontId="19" fillId="3" borderId="25" xfId="37" applyNumberFormat="1" applyFont="1" applyFill="1" applyBorder="1" applyAlignment="1">
      <alignment horizontal="right" vertical="center" indent="1"/>
    </xf>
    <xf numFmtId="0" fontId="8" fillId="3" borderId="37" xfId="25" applyFont="1" applyFill="1" applyBorder="1" applyAlignment="1">
      <alignment horizontal="left" vertical="center" wrapText="1" indent="1"/>
    </xf>
    <xf numFmtId="0" fontId="8" fillId="5" borderId="10" xfId="25" applyFont="1" applyFill="1" applyBorder="1" applyAlignment="1">
      <alignment horizontal="left" vertical="center" wrapText="1" indent="1"/>
    </xf>
    <xf numFmtId="0" fontId="0" fillId="5" borderId="7" xfId="34" applyFont="1" applyFill="1" applyBorder="1" applyAlignment="1">
      <alignment horizontal="left" vertical="center" wrapText="1" indent="1"/>
    </xf>
    <xf numFmtId="0" fontId="21" fillId="3" borderId="9" xfId="25" applyFont="1" applyFill="1" applyBorder="1" applyAlignment="1">
      <alignment horizontal="right" vertical="center" wrapText="1" indent="1" readingOrder="2"/>
    </xf>
    <xf numFmtId="3" fontId="8" fillId="3" borderId="8" xfId="37" applyNumberFormat="1" applyFont="1" applyFill="1" applyBorder="1" applyAlignment="1">
      <alignment horizontal="right" vertical="center" indent="1"/>
    </xf>
    <xf numFmtId="3" fontId="19" fillId="3" borderId="8" xfId="37" applyNumberFormat="1" applyFont="1" applyFill="1" applyBorder="1" applyAlignment="1">
      <alignment horizontal="right" vertical="center" indent="1"/>
    </xf>
    <xf numFmtId="0" fontId="8" fillId="3" borderId="7" xfId="25" applyFont="1" applyFill="1" applyBorder="1" applyAlignment="1">
      <alignment horizontal="left" vertical="center" wrapText="1" indent="1"/>
    </xf>
    <xf numFmtId="0" fontId="0" fillId="3" borderId="7" xfId="25" applyFont="1" applyFill="1" applyBorder="1" applyAlignment="1">
      <alignment horizontal="left" vertical="center" wrapText="1" indent="1"/>
    </xf>
    <xf numFmtId="0" fontId="0" fillId="5" borderId="10" xfId="25" applyFont="1" applyFill="1" applyBorder="1" applyAlignment="1">
      <alignment horizontal="left" vertical="center" wrapText="1" indent="1"/>
    </xf>
    <xf numFmtId="0" fontId="21" fillId="5" borderId="43" xfId="25" applyFont="1" applyFill="1" applyBorder="1" applyAlignment="1">
      <alignment horizontal="right" vertical="center" wrapText="1" indent="1" readingOrder="2"/>
    </xf>
    <xf numFmtId="3" fontId="19" fillId="5" borderId="42" xfId="33" applyNumberFormat="1" applyFont="1" applyFill="1" applyBorder="1" applyAlignment="1">
      <alignment horizontal="right" vertical="center" indent="1"/>
    </xf>
    <xf numFmtId="0" fontId="19" fillId="5" borderId="57" xfId="25" applyFont="1" applyFill="1" applyBorder="1" applyAlignment="1">
      <alignment horizontal="left" vertical="center" wrapText="1" indent="1"/>
    </xf>
    <xf numFmtId="0" fontId="21" fillId="4" borderId="0" xfId="34" applyFont="1" applyFill="1" applyAlignment="1">
      <alignment vertical="center"/>
    </xf>
    <xf numFmtId="0" fontId="19" fillId="0" borderId="9" xfId="34" applyFont="1" applyBorder="1" applyAlignment="1">
      <alignment horizontal="right" vertical="center" wrapText="1" indent="1" readingOrder="2"/>
    </xf>
    <xf numFmtId="0" fontId="0" fillId="0" borderId="8" xfId="34" applyFont="1" applyBorder="1" applyAlignment="1">
      <alignment horizontal="right" vertical="center" indent="1"/>
    </xf>
    <xf numFmtId="0" fontId="8" fillId="0" borderId="38" xfId="34" applyBorder="1" applyAlignment="1">
      <alignment horizontal="left" vertical="center" indent="1"/>
    </xf>
    <xf numFmtId="0" fontId="0" fillId="0" borderId="7" xfId="34" applyFont="1" applyBorder="1" applyAlignment="1">
      <alignment horizontal="left" vertical="center" indent="1"/>
    </xf>
    <xf numFmtId="0" fontId="19" fillId="0" borderId="18" xfId="34" applyFont="1" applyBorder="1" applyAlignment="1">
      <alignment horizontal="right" vertical="center" wrapText="1" indent="1" readingOrder="2"/>
    </xf>
    <xf numFmtId="0" fontId="8" fillId="0" borderId="18" xfId="34" applyBorder="1" applyAlignment="1">
      <alignment horizontal="right" vertical="center" indent="1"/>
    </xf>
    <xf numFmtId="0" fontId="19" fillId="0" borderId="18" xfId="34" applyFont="1" applyBorder="1" applyAlignment="1">
      <alignment horizontal="right" vertical="center" indent="1"/>
    </xf>
    <xf numFmtId="0" fontId="8" fillId="0" borderId="18" xfId="34" applyBorder="1" applyAlignment="1">
      <alignment horizontal="left" vertical="center" indent="1"/>
    </xf>
    <xf numFmtId="0" fontId="19" fillId="3" borderId="9" xfId="34" applyFont="1" applyFill="1" applyBorder="1" applyAlignment="1">
      <alignment horizontal="right" vertical="center" wrapText="1" indent="1" readingOrder="2"/>
    </xf>
    <xf numFmtId="0" fontId="8" fillId="3" borderId="8" xfId="34" applyFill="1" applyBorder="1" applyAlignment="1">
      <alignment horizontal="right" vertical="center" indent="1"/>
    </xf>
    <xf numFmtId="0" fontId="0" fillId="3" borderId="8" xfId="34" applyFont="1" applyFill="1" applyBorder="1" applyAlignment="1">
      <alignment horizontal="right" vertical="center" indent="1"/>
    </xf>
    <xf numFmtId="0" fontId="19" fillId="3" borderId="8" xfId="34" applyFont="1" applyFill="1" applyBorder="1" applyAlignment="1">
      <alignment horizontal="right" vertical="center" indent="1"/>
    </xf>
    <xf numFmtId="0" fontId="8" fillId="3" borderId="7" xfId="34" applyFill="1" applyBorder="1" applyAlignment="1">
      <alignment horizontal="left" vertical="center" indent="1"/>
    </xf>
    <xf numFmtId="0" fontId="0" fillId="3" borderId="7" xfId="34" applyFont="1" applyFill="1" applyBorder="1" applyAlignment="1">
      <alignment horizontal="left" vertical="center" indent="1"/>
    </xf>
    <xf numFmtId="0" fontId="19" fillId="3" borderId="18" xfId="34" applyFont="1" applyFill="1" applyBorder="1" applyAlignment="1">
      <alignment horizontal="right" vertical="center" wrapText="1" indent="1" readingOrder="2"/>
    </xf>
    <xf numFmtId="0" fontId="19" fillId="3" borderId="18" xfId="34" applyFont="1" applyFill="1" applyBorder="1" applyAlignment="1">
      <alignment horizontal="right" vertical="center" indent="1"/>
    </xf>
    <xf numFmtId="0" fontId="8" fillId="3" borderId="18" xfId="34" applyFill="1" applyBorder="1" applyAlignment="1">
      <alignment horizontal="left" vertical="center" indent="1"/>
    </xf>
    <xf numFmtId="0" fontId="19" fillId="3" borderId="14" xfId="34" applyFont="1" applyFill="1" applyBorder="1" applyAlignment="1">
      <alignment horizontal="right" vertical="center" wrapText="1" indent="1" readingOrder="2"/>
    </xf>
    <xf numFmtId="0" fontId="19" fillId="3" borderId="14" xfId="34" applyFont="1" applyFill="1" applyBorder="1" applyAlignment="1">
      <alignment horizontal="right" vertical="center" indent="1"/>
    </xf>
    <xf numFmtId="0" fontId="8" fillId="3" borderId="14" xfId="34" applyFill="1" applyBorder="1" applyAlignment="1">
      <alignment horizontal="left" vertical="center" indent="1"/>
    </xf>
    <xf numFmtId="0" fontId="19" fillId="0" borderId="22" xfId="34" applyFont="1" applyBorder="1" applyAlignment="1">
      <alignment horizontal="right" vertical="center" wrapText="1" indent="1" readingOrder="2"/>
    </xf>
    <xf numFmtId="0" fontId="8" fillId="0" borderId="21" xfId="34" applyBorder="1" applyAlignment="1">
      <alignment horizontal="right" vertical="center" indent="1"/>
    </xf>
    <xf numFmtId="0" fontId="8" fillId="0" borderId="20" xfId="34" applyBorder="1" applyAlignment="1">
      <alignment horizontal="left" vertical="center" indent="1"/>
    </xf>
    <xf numFmtId="0" fontId="19" fillId="0" borderId="65" xfId="34" applyFont="1" applyBorder="1" applyAlignment="1">
      <alignment horizontal="right" vertical="center" wrapText="1" indent="1" readingOrder="2"/>
    </xf>
    <xf numFmtId="0" fontId="19" fillId="0" borderId="40" xfId="34" applyFont="1" applyBorder="1" applyAlignment="1">
      <alignment horizontal="right" vertical="center" wrapText="1" indent="1" readingOrder="2"/>
    </xf>
    <xf numFmtId="0" fontId="8" fillId="0" borderId="7" xfId="34" applyBorder="1" applyAlignment="1">
      <alignment horizontal="left" vertical="center" indent="1"/>
    </xf>
    <xf numFmtId="0" fontId="19" fillId="3" borderId="22" xfId="34" applyFont="1" applyFill="1" applyBorder="1" applyAlignment="1">
      <alignment horizontal="right" vertical="center" wrapText="1" indent="1" readingOrder="2"/>
    </xf>
    <xf numFmtId="0" fontId="8" fillId="3" borderId="21" xfId="34" applyFill="1" applyBorder="1" applyAlignment="1">
      <alignment horizontal="right" vertical="center" indent="1"/>
    </xf>
    <xf numFmtId="0" fontId="0" fillId="3" borderId="21" xfId="34" applyFont="1" applyFill="1" applyBorder="1" applyAlignment="1">
      <alignment horizontal="right" vertical="center" indent="1"/>
    </xf>
    <xf numFmtId="0" fontId="19" fillId="3" borderId="21" xfId="34" applyFont="1" applyFill="1" applyBorder="1" applyAlignment="1">
      <alignment horizontal="right" vertical="center" indent="1"/>
    </xf>
    <xf numFmtId="0" fontId="8" fillId="3" borderId="20" xfId="34" applyFill="1" applyBorder="1" applyAlignment="1">
      <alignment horizontal="left" vertical="center" indent="1"/>
    </xf>
    <xf numFmtId="0" fontId="0" fillId="0" borderId="21" xfId="34" applyFont="1" applyBorder="1" applyAlignment="1">
      <alignment horizontal="right" vertical="center" indent="1"/>
    </xf>
    <xf numFmtId="0" fontId="19" fillId="0" borderId="21" xfId="34" applyFont="1" applyBorder="1" applyAlignment="1">
      <alignment horizontal="right" vertical="center" indent="1"/>
    </xf>
    <xf numFmtId="49" fontId="0" fillId="3" borderId="10" xfId="0" applyNumberFormat="1" applyFill="1" applyBorder="1" applyAlignment="1">
      <alignment horizontal="left" vertical="center" wrapText="1" indent="1" readingOrder="1"/>
    </xf>
    <xf numFmtId="49" fontId="0" fillId="5" borderId="10" xfId="0" applyNumberFormat="1" applyFill="1" applyBorder="1" applyAlignment="1">
      <alignment horizontal="left" vertical="center" wrapText="1" indent="1" readingOrder="1"/>
    </xf>
    <xf numFmtId="49" fontId="57" fillId="5" borderId="9" xfId="0" applyNumberFormat="1" applyFont="1" applyFill="1" applyBorder="1" applyAlignment="1">
      <alignment horizontal="right" vertical="center" wrapText="1" indent="1" readingOrder="2"/>
    </xf>
    <xf numFmtId="49" fontId="57" fillId="3" borderId="12" xfId="0" applyNumberFormat="1" applyFont="1" applyFill="1" applyBorder="1" applyAlignment="1">
      <alignment horizontal="right" vertical="center" wrapText="1" indent="1" readingOrder="2"/>
    </xf>
    <xf numFmtId="49" fontId="57" fillId="5" borderId="12" xfId="0" applyNumberFormat="1" applyFont="1" applyFill="1" applyBorder="1" applyAlignment="1">
      <alignment horizontal="right" vertical="center" wrapText="1" indent="1" readingOrder="2"/>
    </xf>
    <xf numFmtId="0" fontId="19" fillId="0" borderId="20" xfId="34" applyFont="1" applyBorder="1" applyAlignment="1">
      <alignment horizontal="left" vertical="center" indent="1"/>
    </xf>
    <xf numFmtId="0" fontId="19" fillId="0" borderId="7" xfId="34" applyFont="1" applyBorder="1" applyAlignment="1">
      <alignment horizontal="left" vertical="center" indent="1"/>
    </xf>
    <xf numFmtId="0" fontId="19" fillId="0" borderId="33" xfId="34" applyFont="1" applyBorder="1" applyAlignment="1">
      <alignment horizontal="right" vertical="center" indent="1"/>
    </xf>
    <xf numFmtId="0" fontId="19" fillId="0" borderId="67" xfId="34" applyFont="1" applyBorder="1" applyAlignment="1">
      <alignment horizontal="left" vertical="center" indent="1"/>
    </xf>
    <xf numFmtId="3" fontId="19" fillId="5" borderId="25" xfId="0" applyNumberFormat="1" applyFont="1" applyFill="1" applyBorder="1" applyAlignment="1">
      <alignment horizontal="left" vertical="center" wrapText="1" indent="1" readingOrder="1"/>
    </xf>
    <xf numFmtId="0" fontId="24" fillId="0" borderId="0" xfId="25" applyFont="1" applyAlignment="1">
      <alignment vertical="center" wrapText="1"/>
    </xf>
    <xf numFmtId="0" fontId="20" fillId="4" borderId="0" xfId="34" applyFont="1" applyFill="1" applyAlignment="1">
      <alignment horizontal="center" vertical="center"/>
    </xf>
    <xf numFmtId="0" fontId="20" fillId="4" borderId="0" xfId="34" applyFont="1" applyFill="1" applyAlignment="1">
      <alignment horizontal="center" vertical="center" readingOrder="2"/>
    </xf>
    <xf numFmtId="0" fontId="11" fillId="4" borderId="0" xfId="34" applyFont="1" applyFill="1" applyAlignment="1">
      <alignment horizontal="center" vertical="center"/>
    </xf>
    <xf numFmtId="0" fontId="21" fillId="4" borderId="0" xfId="34" applyFont="1" applyFill="1" applyAlignment="1">
      <alignment horizontal="center" vertical="center"/>
    </xf>
    <xf numFmtId="0" fontId="21" fillId="3" borderId="90" xfId="34" applyFont="1" applyFill="1" applyBorder="1" applyAlignment="1">
      <alignment horizontal="center" vertical="center" wrapText="1"/>
    </xf>
    <xf numFmtId="0" fontId="21" fillId="3" borderId="56" xfId="34" applyFont="1" applyFill="1" applyBorder="1" applyAlignment="1">
      <alignment horizontal="center" vertical="center" wrapText="1"/>
    </xf>
    <xf numFmtId="0" fontId="21" fillId="3" borderId="83" xfId="34" applyFont="1" applyFill="1" applyBorder="1" applyAlignment="1">
      <alignment horizontal="center" vertical="center" wrapText="1"/>
    </xf>
    <xf numFmtId="0" fontId="21" fillId="3" borderId="58" xfId="34" applyFont="1" applyFill="1" applyBorder="1" applyAlignment="1">
      <alignment horizontal="center" vertical="center" wrapText="1"/>
    </xf>
    <xf numFmtId="0" fontId="19" fillId="3" borderId="42" xfId="6" applyFont="1" applyFill="1" applyBorder="1">
      <alignment horizontal="center" vertical="center" wrapText="1"/>
    </xf>
    <xf numFmtId="0" fontId="19" fillId="3" borderId="83" xfId="6" applyFont="1" applyFill="1" applyBorder="1">
      <alignment horizontal="center" vertical="center" wrapText="1"/>
    </xf>
    <xf numFmtId="0" fontId="19" fillId="3" borderId="58" xfId="6" applyFont="1" applyFill="1" applyBorder="1">
      <alignment horizontal="center" vertical="center" wrapText="1"/>
    </xf>
    <xf numFmtId="0" fontId="21" fillId="3" borderId="91" xfId="34" applyFont="1" applyFill="1" applyBorder="1" applyAlignment="1">
      <alignment horizontal="center" vertical="center" wrapText="1"/>
    </xf>
    <xf numFmtId="0" fontId="21" fillId="3" borderId="92" xfId="34" applyFont="1" applyFill="1" applyBorder="1" applyAlignment="1">
      <alignment horizontal="center" vertical="center" wrapText="1"/>
    </xf>
    <xf numFmtId="0" fontId="21" fillId="0" borderId="90" xfId="34" applyFont="1" applyBorder="1" applyAlignment="1">
      <alignment horizontal="center" vertical="center" wrapText="1" readingOrder="2"/>
    </xf>
    <xf numFmtId="0" fontId="21" fillId="0" borderId="36" xfId="34" applyFont="1" applyBorder="1" applyAlignment="1">
      <alignment horizontal="center" vertical="center" wrapText="1" readingOrder="2"/>
    </xf>
    <xf numFmtId="0" fontId="21" fillId="0" borderId="65" xfId="34" applyFont="1" applyBorder="1" applyAlignment="1">
      <alignment horizontal="center" vertical="center" wrapText="1" readingOrder="2"/>
    </xf>
    <xf numFmtId="0" fontId="8" fillId="0" borderId="91" xfId="34" applyBorder="1" applyAlignment="1">
      <alignment horizontal="center" vertical="center" wrapText="1" readingOrder="1"/>
    </xf>
    <xf numFmtId="0" fontId="8" fillId="0" borderId="37" xfId="34" applyBorder="1" applyAlignment="1">
      <alignment horizontal="center" vertical="center" wrapText="1" readingOrder="1"/>
    </xf>
    <xf numFmtId="0" fontId="8" fillId="0" borderId="67" xfId="34" applyBorder="1" applyAlignment="1">
      <alignment horizontal="center" vertical="center" wrapText="1" readingOrder="1"/>
    </xf>
    <xf numFmtId="0" fontId="21" fillId="3" borderId="64" xfId="34" applyFont="1" applyFill="1" applyBorder="1" applyAlignment="1">
      <alignment horizontal="center" vertical="center" wrapText="1" readingOrder="2"/>
    </xf>
    <xf numFmtId="0" fontId="21" fillId="3" borderId="36" xfId="34" applyFont="1" applyFill="1" applyBorder="1" applyAlignment="1">
      <alignment horizontal="center" vertical="center" wrapText="1" readingOrder="2"/>
    </xf>
    <xf numFmtId="0" fontId="21" fillId="3" borderId="65" xfId="34" applyFont="1" applyFill="1" applyBorder="1" applyAlignment="1">
      <alignment horizontal="center" vertical="center" wrapText="1" readingOrder="2"/>
    </xf>
    <xf numFmtId="0" fontId="8" fillId="3" borderId="66" xfId="34" applyFill="1" applyBorder="1" applyAlignment="1">
      <alignment horizontal="center" vertical="center" wrapText="1" readingOrder="1"/>
    </xf>
    <xf numFmtId="0" fontId="8" fillId="3" borderId="37" xfId="34" applyFill="1" applyBorder="1" applyAlignment="1">
      <alignment horizontal="center" vertical="center" wrapText="1" readingOrder="1"/>
    </xf>
    <xf numFmtId="0" fontId="8" fillId="3" borderId="67" xfId="34" applyFill="1" applyBorder="1" applyAlignment="1">
      <alignment horizontal="center" vertical="center" wrapText="1" readingOrder="1"/>
    </xf>
    <xf numFmtId="0" fontId="21" fillId="0" borderId="64" xfId="34" applyFont="1" applyBorder="1" applyAlignment="1">
      <alignment horizontal="center" vertical="center" wrapText="1" readingOrder="2"/>
    </xf>
    <xf numFmtId="0" fontId="19" fillId="0" borderId="66" xfId="34" applyFont="1" applyBorder="1" applyAlignment="1">
      <alignment horizontal="center" vertical="center" wrapText="1" readingOrder="1"/>
    </xf>
    <xf numFmtId="0" fontId="19" fillId="0" borderId="37" xfId="34" applyFont="1" applyBorder="1" applyAlignment="1">
      <alignment horizontal="center" vertical="center" wrapText="1" readingOrder="1"/>
    </xf>
    <xf numFmtId="0" fontId="19" fillId="0" borderId="67" xfId="34" applyFont="1" applyBorder="1" applyAlignment="1">
      <alignment horizontal="center" vertical="center" wrapText="1" readingOrder="1"/>
    </xf>
    <xf numFmtId="0" fontId="0" fillId="0" borderId="0" xfId="34" applyFont="1" applyAlignment="1">
      <alignment horizontal="right" readingOrder="2"/>
    </xf>
    <xf numFmtId="0" fontId="24" fillId="0" borderId="0" xfId="34" applyFont="1" applyAlignment="1">
      <alignment horizontal="left"/>
    </xf>
    <xf numFmtId="0" fontId="8" fillId="0" borderId="66" xfId="34" applyBorder="1" applyAlignment="1">
      <alignment horizontal="center" vertical="center" wrapText="1" readingOrder="1"/>
    </xf>
    <xf numFmtId="0" fontId="20" fillId="4" borderId="0" xfId="25" applyFont="1" applyFill="1" applyAlignment="1">
      <alignment horizontal="center" wrapText="1"/>
    </xf>
    <xf numFmtId="0" fontId="20" fillId="4" borderId="0" xfId="25" applyFont="1" applyFill="1" applyAlignment="1">
      <alignment horizontal="center"/>
    </xf>
    <xf numFmtId="0" fontId="11" fillId="4" borderId="0" xfId="25" applyFont="1" applyFill="1" applyAlignment="1">
      <alignment horizontal="center"/>
    </xf>
    <xf numFmtId="0" fontId="21" fillId="4" borderId="0" xfId="25" applyFont="1" applyFill="1" applyAlignment="1">
      <alignment horizontal="center"/>
    </xf>
    <xf numFmtId="0" fontId="19" fillId="3" borderId="35" xfId="6" applyFont="1" applyFill="1" applyBorder="1">
      <alignment horizontal="center" vertical="center" wrapText="1"/>
    </xf>
    <xf numFmtId="0" fontId="20" fillId="4" borderId="0" xfId="25" applyFont="1" applyFill="1" applyAlignment="1">
      <alignment horizontal="center" readingOrder="2"/>
    </xf>
    <xf numFmtId="0" fontId="11" fillId="3" borderId="72" xfId="3" applyFill="1" applyBorder="1" applyAlignment="1">
      <alignment horizontal="right" vertical="center" wrapText="1" indent="1"/>
    </xf>
    <xf numFmtId="0" fontId="11" fillId="3" borderId="70" xfId="3" applyFill="1" applyBorder="1" applyAlignment="1">
      <alignment horizontal="right" vertical="center" wrapText="1" indent="1"/>
    </xf>
    <xf numFmtId="0" fontId="11" fillId="3" borderId="73" xfId="3" applyFill="1" applyBorder="1" applyAlignment="1">
      <alignment horizontal="right" vertical="center" wrapText="1" indent="1"/>
    </xf>
    <xf numFmtId="0" fontId="11" fillId="3" borderId="71" xfId="3" applyFill="1" applyBorder="1" applyAlignment="1">
      <alignment horizontal="right" vertical="center" wrapText="1" indent="1"/>
    </xf>
    <xf numFmtId="0" fontId="19" fillId="3" borderId="68" xfId="3" applyFont="1" applyFill="1" applyBorder="1" applyAlignment="1">
      <alignment horizontal="left" vertical="center" wrapText="1" indent="1"/>
    </xf>
    <xf numFmtId="0" fontId="19" fillId="3" borderId="74" xfId="3" applyFont="1" applyFill="1" applyBorder="1" applyAlignment="1">
      <alignment horizontal="left" vertical="center" wrapText="1" indent="1"/>
    </xf>
    <xf numFmtId="0" fontId="19" fillId="3" borderId="69" xfId="3" applyFont="1" applyFill="1" applyBorder="1" applyAlignment="1">
      <alignment horizontal="left" vertical="center" wrapText="1" indent="1"/>
    </xf>
    <xf numFmtId="0" fontId="19" fillId="3" borderId="75" xfId="3" applyFont="1" applyFill="1" applyBorder="1" applyAlignment="1">
      <alignment horizontal="left" vertical="center" wrapText="1" indent="1"/>
    </xf>
    <xf numFmtId="0" fontId="0" fillId="0" borderId="76" xfId="34" applyFont="1" applyBorder="1" applyAlignment="1">
      <alignment horizontal="right" vertical="center" wrapText="1" readingOrder="2"/>
    </xf>
    <xf numFmtId="0" fontId="24" fillId="0" borderId="76" xfId="34" applyFont="1" applyBorder="1" applyAlignment="1">
      <alignment horizontal="left" vertical="center"/>
    </xf>
    <xf numFmtId="0" fontId="11" fillId="0" borderId="22" xfId="16" applyFill="1" applyBorder="1" applyAlignment="1">
      <alignment horizontal="center" vertical="center" wrapText="1" readingOrder="2"/>
    </xf>
    <xf numFmtId="0" fontId="11" fillId="0" borderId="12" xfId="16" applyFill="1" applyBorder="1" applyAlignment="1">
      <alignment horizontal="center" vertical="center" wrapText="1" readingOrder="2"/>
    </xf>
    <xf numFmtId="0" fontId="11" fillId="0" borderId="19" xfId="16" applyFill="1" applyBorder="1" applyAlignment="1">
      <alignment horizontal="center" vertical="center" wrapText="1" readingOrder="2"/>
    </xf>
    <xf numFmtId="0" fontId="19" fillId="0" borderId="20" xfId="16" applyFont="1" applyFill="1" applyBorder="1" applyAlignment="1">
      <alignment horizontal="center" vertical="center" wrapText="1" readingOrder="1"/>
    </xf>
    <xf numFmtId="0" fontId="19" fillId="0" borderId="10" xfId="16" applyFont="1" applyFill="1" applyBorder="1" applyAlignment="1">
      <alignment horizontal="center" vertical="center" wrapText="1" readingOrder="1"/>
    </xf>
    <xf numFmtId="0" fontId="19" fillId="0" borderId="17" xfId="16" applyFont="1" applyFill="1" applyBorder="1" applyAlignment="1">
      <alignment horizontal="center" vertical="center" wrapText="1" readingOrder="1"/>
    </xf>
    <xf numFmtId="0" fontId="21" fillId="3" borderId="35" xfId="34" applyFont="1" applyFill="1" applyBorder="1" applyAlignment="1">
      <alignment horizontal="center" vertical="center" wrapText="1"/>
    </xf>
    <xf numFmtId="0" fontId="21" fillId="3" borderId="22" xfId="34" applyFont="1" applyFill="1" applyBorder="1" applyAlignment="1">
      <alignment horizontal="center" vertical="center"/>
    </xf>
    <xf numFmtId="0" fontId="21" fillId="3" borderId="19" xfId="34" applyFont="1" applyFill="1" applyBorder="1" applyAlignment="1">
      <alignment horizontal="center" vertical="center"/>
    </xf>
    <xf numFmtId="0" fontId="24" fillId="0" borderId="0" xfId="34" applyFont="1" applyAlignment="1">
      <alignment horizontal="left" indent="1"/>
    </xf>
    <xf numFmtId="0" fontId="21" fillId="4" borderId="0" xfId="34" applyFont="1" applyFill="1" applyAlignment="1">
      <alignment horizontal="center" vertical="center" wrapText="1"/>
    </xf>
    <xf numFmtId="0" fontId="21" fillId="3" borderId="20" xfId="34" applyFont="1" applyFill="1" applyBorder="1" applyAlignment="1">
      <alignment horizontal="center" vertical="center"/>
    </xf>
    <xf numFmtId="0" fontId="21" fillId="3" borderId="17" xfId="34" applyFont="1" applyFill="1" applyBorder="1" applyAlignment="1">
      <alignment horizontal="center" vertical="center"/>
    </xf>
    <xf numFmtId="0" fontId="24" fillId="0" borderId="76" xfId="34" applyFont="1" applyBorder="1" applyAlignment="1">
      <alignment horizontal="left" vertical="center" wrapText="1" indent="1"/>
    </xf>
    <xf numFmtId="0" fontId="24" fillId="0" borderId="0" xfId="34" applyFont="1" applyAlignment="1">
      <alignment horizontal="left" vertical="center" wrapText="1" indent="1"/>
    </xf>
    <xf numFmtId="0" fontId="0" fillId="0" borderId="76" xfId="34" applyFont="1" applyBorder="1" applyAlignment="1">
      <alignment horizontal="right" vertical="center" wrapText="1" indent="1"/>
    </xf>
    <xf numFmtId="0" fontId="0" fillId="0" borderId="0" xfId="34" applyFont="1" applyAlignment="1">
      <alignment horizontal="right" vertical="center" wrapText="1" indent="1"/>
    </xf>
    <xf numFmtId="0" fontId="0" fillId="0" borderId="0" xfId="34" applyFont="1" applyAlignment="1">
      <alignment horizontal="right" vertical="center" wrapText="1" indent="1" readingOrder="2"/>
    </xf>
    <xf numFmtId="0" fontId="0" fillId="0" borderId="76" xfId="34" applyFont="1" applyBorder="1" applyAlignment="1">
      <alignment horizontal="left"/>
    </xf>
    <xf numFmtId="0" fontId="8" fillId="0" borderId="76" xfId="34" applyBorder="1" applyAlignment="1">
      <alignment horizontal="left"/>
    </xf>
    <xf numFmtId="0" fontId="19" fillId="3" borderId="66" xfId="34" applyFont="1" applyFill="1" applyBorder="1" applyAlignment="1">
      <alignment horizontal="center" vertical="center" wrapText="1"/>
    </xf>
    <xf numFmtId="0" fontId="19" fillId="3" borderId="37" xfId="34" applyFont="1" applyFill="1" applyBorder="1" applyAlignment="1">
      <alignment horizontal="center" vertical="center" wrapText="1"/>
    </xf>
    <xf numFmtId="0" fontId="19" fillId="3" borderId="67" xfId="34" applyFont="1" applyFill="1" applyBorder="1" applyAlignment="1">
      <alignment horizontal="center" vertical="center" wrapText="1"/>
    </xf>
    <xf numFmtId="0" fontId="20" fillId="0" borderId="0" xfId="34" applyFont="1" applyAlignment="1">
      <alignment horizontal="center" vertical="center"/>
    </xf>
    <xf numFmtId="0" fontId="11" fillId="3" borderId="64" xfId="34" applyFont="1" applyFill="1" applyBorder="1" applyAlignment="1">
      <alignment horizontal="center" vertical="center" wrapText="1"/>
    </xf>
    <xf numFmtId="0" fontId="11" fillId="3" borderId="36" xfId="34" applyFont="1" applyFill="1" applyBorder="1" applyAlignment="1">
      <alignment horizontal="center" vertical="center" wrapText="1"/>
    </xf>
    <xf numFmtId="0" fontId="11" fillId="3" borderId="65" xfId="34" applyFont="1" applyFill="1" applyBorder="1" applyAlignment="1">
      <alignment horizontal="center" vertical="center" wrapText="1"/>
    </xf>
    <xf numFmtId="0" fontId="19" fillId="3" borderId="34" xfId="34" applyFont="1" applyFill="1" applyBorder="1" applyAlignment="1">
      <alignment horizontal="center" vertical="center" wrapText="1"/>
    </xf>
    <xf numFmtId="0" fontId="19" fillId="3" borderId="32" xfId="34" applyFont="1" applyFill="1" applyBorder="1" applyAlignment="1">
      <alignment horizontal="center" vertical="center" wrapText="1"/>
    </xf>
    <xf numFmtId="0" fontId="0" fillId="5" borderId="87" xfId="34" applyFont="1" applyFill="1" applyBorder="1" applyAlignment="1">
      <alignment horizontal="right" vertical="center" wrapText="1" indent="1" readingOrder="2"/>
    </xf>
    <xf numFmtId="0" fontId="38" fillId="5" borderId="0" xfId="34" applyFont="1" applyFill="1" applyAlignment="1">
      <alignment horizontal="center" vertical="center" wrapText="1"/>
    </xf>
    <xf numFmtId="0" fontId="20" fillId="5" borderId="0" xfId="34" applyFont="1" applyFill="1" applyAlignment="1">
      <alignment horizontal="center" vertical="center" wrapText="1"/>
    </xf>
    <xf numFmtId="0" fontId="40" fillId="5" borderId="0" xfId="35" applyFont="1" applyFill="1" applyAlignment="1">
      <alignment horizontal="center" readingOrder="2"/>
    </xf>
    <xf numFmtId="0" fontId="39" fillId="5" borderId="0" xfId="35" applyFont="1" applyFill="1" applyAlignment="1">
      <alignment horizontal="center"/>
    </xf>
    <xf numFmtId="0" fontId="24" fillId="5" borderId="87" xfId="34" applyFont="1" applyFill="1" applyBorder="1" applyAlignment="1">
      <alignment horizontal="left" vertical="center" wrapText="1" indent="1"/>
    </xf>
    <xf numFmtId="0" fontId="20" fillId="4" borderId="0" xfId="25" applyFont="1" applyFill="1" applyAlignment="1">
      <alignment horizontal="center" vertical="center"/>
    </xf>
    <xf numFmtId="0" fontId="11" fillId="4" borderId="0" xfId="25" applyFont="1" applyFill="1" applyAlignment="1">
      <alignment horizontal="center" vertical="center"/>
    </xf>
    <xf numFmtId="0" fontId="21" fillId="4" borderId="0" xfId="25" applyFont="1" applyFill="1" applyAlignment="1">
      <alignment horizontal="center" vertical="center"/>
    </xf>
    <xf numFmtId="0" fontId="20" fillId="4" borderId="0" xfId="25" applyFont="1" applyFill="1" applyAlignment="1">
      <alignment horizontal="center" vertical="center" readingOrder="2"/>
    </xf>
    <xf numFmtId="0" fontId="8" fillId="0" borderId="76" xfId="25" applyFont="1" applyBorder="1" applyAlignment="1">
      <alignment horizontal="right" vertical="center" wrapText="1" readingOrder="2"/>
    </xf>
    <xf numFmtId="0" fontId="8" fillId="0" borderId="0" xfId="25" applyFont="1" applyAlignment="1">
      <alignment horizontal="right" vertical="center" wrapText="1" readingOrder="2"/>
    </xf>
    <xf numFmtId="0" fontId="46" fillId="0" borderId="76" xfId="25" applyFont="1" applyBorder="1" applyAlignment="1">
      <alignment horizontal="left" vertical="center" wrapText="1" readingOrder="1"/>
    </xf>
    <xf numFmtId="0" fontId="46" fillId="0" borderId="0" xfId="25" applyFont="1" applyAlignment="1">
      <alignment horizontal="left" vertical="center" wrapText="1" readingOrder="1"/>
    </xf>
    <xf numFmtId="0" fontId="20" fillId="4" borderId="0" xfId="25" applyFont="1" applyFill="1" applyAlignment="1">
      <alignment horizontal="center" vertical="center" wrapText="1"/>
    </xf>
    <xf numFmtId="0" fontId="11" fillId="4" borderId="0" xfId="25" applyFont="1" applyFill="1" applyAlignment="1">
      <alignment horizontal="center" vertical="center" wrapText="1"/>
    </xf>
    <xf numFmtId="0" fontId="20" fillId="4" borderId="0" xfId="25" applyFont="1" applyFill="1" applyAlignment="1">
      <alignment horizontal="center" vertical="center" wrapText="1" readingOrder="2"/>
    </xf>
    <xf numFmtId="0" fontId="21" fillId="5" borderId="0" xfId="25" applyFont="1" applyFill="1" applyAlignment="1">
      <alignment horizontal="center" vertical="center"/>
    </xf>
    <xf numFmtId="0" fontId="20" fillId="5" borderId="0" xfId="25" applyFont="1" applyFill="1" applyAlignment="1">
      <alignment horizontal="center" vertical="center"/>
    </xf>
    <xf numFmtId="0" fontId="11" fillId="5" borderId="0" xfId="25" applyFont="1" applyFill="1" applyAlignment="1">
      <alignment horizontal="center" vertical="center" wrapText="1"/>
    </xf>
    <xf numFmtId="0" fontId="11" fillId="5" borderId="0" xfId="25" applyFont="1" applyFill="1" applyAlignment="1">
      <alignment horizontal="center" vertical="center"/>
    </xf>
    <xf numFmtId="0" fontId="20" fillId="5" borderId="0" xfId="26" applyFont="1" applyFill="1" applyAlignment="1">
      <alignment horizontal="center" vertical="center" wrapText="1" readingOrder="2"/>
    </xf>
    <xf numFmtId="0" fontId="20" fillId="4" borderId="0" xfId="0" applyFont="1" applyFill="1" applyAlignment="1">
      <alignment horizontal="center" vertical="center"/>
    </xf>
    <xf numFmtId="0" fontId="20" fillId="4" borderId="0" xfId="0" applyFont="1" applyFill="1" applyAlignment="1">
      <alignment horizontal="center" vertical="center" readingOrder="2"/>
    </xf>
    <xf numFmtId="0" fontId="11" fillId="4" borderId="0" xfId="0" applyFont="1" applyFill="1" applyAlignment="1">
      <alignment horizontal="center" vertical="center"/>
    </xf>
    <xf numFmtId="0" fontId="21" fillId="4" borderId="23" xfId="0" applyFont="1" applyFill="1" applyBorder="1" applyAlignment="1">
      <alignment horizontal="center" vertical="center" wrapText="1"/>
    </xf>
    <xf numFmtId="0" fontId="21" fillId="4" borderId="0" xfId="0" applyFont="1" applyFill="1" applyAlignment="1">
      <alignment horizontal="center" vertical="center" wrapText="1"/>
    </xf>
    <xf numFmtId="0" fontId="12" fillId="3" borderId="28" xfId="0" applyFont="1" applyFill="1" applyBorder="1" applyAlignment="1">
      <alignment horizontal="left" vertical="center" wrapText="1" indent="1"/>
    </xf>
    <xf numFmtId="0" fontId="12" fillId="3" borderId="31" xfId="0" applyFont="1" applyFill="1" applyBorder="1" applyAlignment="1">
      <alignment horizontal="left" vertical="center" wrapText="1" indent="1"/>
    </xf>
    <xf numFmtId="0" fontId="12" fillId="3" borderId="29" xfId="0" applyFont="1" applyFill="1" applyBorder="1" applyAlignment="1">
      <alignment horizontal="left" vertical="center" indent="1"/>
    </xf>
    <xf numFmtId="0" fontId="21" fillId="3" borderId="66" xfId="0" applyFont="1" applyFill="1" applyBorder="1" applyAlignment="1">
      <alignment horizontal="center" vertical="center" wrapText="1"/>
    </xf>
    <xf numFmtId="0" fontId="21" fillId="3" borderId="76" xfId="0" applyFont="1" applyFill="1" applyBorder="1" applyAlignment="1">
      <alignment horizontal="center" vertical="center" wrapText="1"/>
    </xf>
    <xf numFmtId="0" fontId="21" fillId="3" borderId="64" xfId="0" applyFont="1" applyFill="1" applyBorder="1" applyAlignment="1">
      <alignment horizontal="center" vertical="center" wrapText="1"/>
    </xf>
    <xf numFmtId="0" fontId="21" fillId="3" borderId="26" xfId="0" applyFont="1" applyFill="1" applyBorder="1" applyAlignment="1">
      <alignment horizontal="right" vertical="center" wrapText="1" indent="1"/>
    </xf>
    <xf numFmtId="0" fontId="21" fillId="3" borderId="30" xfId="0" applyFont="1" applyFill="1" applyBorder="1" applyAlignment="1">
      <alignment horizontal="right" vertical="center" wrapText="1" indent="1"/>
    </xf>
    <xf numFmtId="0" fontId="21" fillId="3" borderId="27" xfId="0" applyFont="1" applyFill="1" applyBorder="1" applyAlignment="1">
      <alignment horizontal="right" vertical="center" indent="1"/>
    </xf>
    <xf numFmtId="0" fontId="21" fillId="3" borderId="33" xfId="0" applyFont="1" applyFill="1" applyBorder="1" applyAlignment="1">
      <alignment horizontal="center" vertical="center" wrapText="1"/>
    </xf>
    <xf numFmtId="0" fontId="12" fillId="3" borderId="82" xfId="0" applyFont="1" applyFill="1" applyBorder="1" applyAlignment="1">
      <alignment horizontal="left" vertical="center" indent="1"/>
    </xf>
    <xf numFmtId="0" fontId="21" fillId="3" borderId="42" xfId="0" applyFont="1" applyFill="1" applyBorder="1" applyAlignment="1">
      <alignment horizontal="center" vertical="center" wrapText="1"/>
    </xf>
    <xf numFmtId="0" fontId="21" fillId="3" borderId="81" xfId="0" applyFont="1" applyFill="1" applyBorder="1" applyAlignment="1">
      <alignment horizontal="right" vertical="center" indent="1"/>
    </xf>
    <xf numFmtId="0" fontId="11" fillId="4" borderId="0" xfId="0" applyFont="1" applyFill="1" applyAlignment="1">
      <alignment horizontal="center" vertical="center" wrapText="1"/>
    </xf>
    <xf numFmtId="0" fontId="21" fillId="3" borderId="39" xfId="25" applyFont="1" applyFill="1" applyBorder="1" applyAlignment="1">
      <alignment horizontal="center" vertical="center" wrapText="1"/>
    </xf>
    <xf numFmtId="0" fontId="21" fillId="3" borderId="18" xfId="25" applyFont="1" applyFill="1" applyBorder="1" applyAlignment="1">
      <alignment horizontal="center" vertical="center" wrapText="1"/>
    </xf>
    <xf numFmtId="0" fontId="21" fillId="4" borderId="50" xfId="25" applyFont="1" applyFill="1" applyBorder="1" applyAlignment="1">
      <alignment horizontal="center" vertical="center" wrapText="1"/>
    </xf>
    <xf numFmtId="0" fontId="21" fillId="4" borderId="49" xfId="25" applyFont="1" applyFill="1" applyBorder="1" applyAlignment="1">
      <alignment horizontal="center" vertical="center" wrapText="1"/>
    </xf>
    <xf numFmtId="0" fontId="20" fillId="3" borderId="22" xfId="25" applyFont="1" applyFill="1" applyBorder="1" applyAlignment="1">
      <alignment horizontal="center" vertical="center"/>
    </xf>
    <xf numFmtId="0" fontId="20" fillId="3" borderId="12" xfId="25" applyFont="1" applyFill="1" applyBorder="1" applyAlignment="1">
      <alignment horizontal="center" vertical="center"/>
    </xf>
    <xf numFmtId="0" fontId="20" fillId="3" borderId="19" xfId="25" applyFont="1" applyFill="1" applyBorder="1" applyAlignment="1">
      <alignment horizontal="center" vertical="center"/>
    </xf>
    <xf numFmtId="0" fontId="21" fillId="3" borderId="35" xfId="25" applyFont="1" applyFill="1" applyBorder="1" applyAlignment="1">
      <alignment horizontal="center" vertical="center" wrapText="1"/>
    </xf>
    <xf numFmtId="0" fontId="21" fillId="3" borderId="20" xfId="25" applyFont="1" applyFill="1" applyBorder="1" applyAlignment="1">
      <alignment horizontal="center" vertical="center"/>
    </xf>
    <xf numFmtId="0" fontId="21" fillId="3" borderId="10" xfId="25" applyFont="1" applyFill="1" applyBorder="1" applyAlignment="1">
      <alignment horizontal="center" vertical="center"/>
    </xf>
    <xf numFmtId="0" fontId="21" fillId="3" borderId="17" xfId="25" applyFont="1" applyFill="1" applyBorder="1" applyAlignment="1">
      <alignment horizontal="center" vertical="center"/>
    </xf>
    <xf numFmtId="0" fontId="20" fillId="0" borderId="0" xfId="26" applyFont="1" applyAlignment="1">
      <alignment horizontal="center" vertical="center" wrapText="1" readingOrder="2"/>
    </xf>
    <xf numFmtId="0" fontId="0" fillId="0" borderId="76" xfId="25" applyFont="1" applyBorder="1" applyAlignment="1">
      <alignment horizontal="right" vertical="top" wrapText="1" readingOrder="2"/>
    </xf>
    <xf numFmtId="0" fontId="24" fillId="0" borderId="76" xfId="25" applyFont="1" applyBorder="1" applyAlignment="1">
      <alignment horizontal="left" vertical="center" wrapText="1" readingOrder="1"/>
    </xf>
    <xf numFmtId="0" fontId="24" fillId="0" borderId="0" xfId="25" applyFont="1" applyAlignment="1">
      <alignment horizontal="left" vertical="center" wrapText="1"/>
    </xf>
    <xf numFmtId="0" fontId="20" fillId="4" borderId="0" xfId="0" applyFont="1" applyFill="1" applyAlignment="1">
      <alignment horizontal="center" vertical="center" wrapText="1"/>
    </xf>
    <xf numFmtId="0" fontId="11" fillId="3" borderId="22" xfId="25" applyFont="1" applyFill="1" applyBorder="1" applyAlignment="1">
      <alignment horizontal="center" vertical="center"/>
    </xf>
    <xf numFmtId="0" fontId="11" fillId="3" borderId="12" xfId="25" applyFont="1" applyFill="1" applyBorder="1" applyAlignment="1">
      <alignment horizontal="center" vertical="center"/>
    </xf>
    <xf numFmtId="0" fontId="11" fillId="3" borderId="19" xfId="25" applyFont="1" applyFill="1" applyBorder="1" applyAlignment="1">
      <alignment horizontal="center" vertical="center"/>
    </xf>
    <xf numFmtId="0" fontId="19" fillId="3" borderId="20" xfId="25" applyFont="1" applyFill="1" applyBorder="1" applyAlignment="1">
      <alignment horizontal="center" vertical="center"/>
    </xf>
    <xf numFmtId="0" fontId="19" fillId="3" borderId="10" xfId="25" applyFont="1" applyFill="1" applyBorder="1" applyAlignment="1">
      <alignment horizontal="center" vertical="center"/>
    </xf>
    <xf numFmtId="0" fontId="19" fillId="3" borderId="17" xfId="25" applyFont="1" applyFill="1" applyBorder="1" applyAlignment="1">
      <alignment horizontal="center" vertical="center"/>
    </xf>
    <xf numFmtId="0" fontId="20" fillId="0" borderId="0" xfId="26" applyFont="1" applyAlignment="1">
      <alignment horizontal="center" vertical="center" wrapText="1"/>
    </xf>
    <xf numFmtId="0" fontId="11" fillId="0" borderId="0" xfId="27" applyFont="1" applyAlignment="1">
      <alignment horizontal="center" vertical="center" wrapText="1"/>
    </xf>
    <xf numFmtId="0" fontId="21" fillId="0" borderId="0" xfId="29" applyFont="1" applyAlignment="1">
      <alignment horizontal="center" vertical="center"/>
    </xf>
    <xf numFmtId="0" fontId="11" fillId="3" borderId="47" xfId="3" applyFill="1" applyBorder="1">
      <alignment horizontal="right" vertical="center" wrapText="1"/>
    </xf>
    <xf numFmtId="0" fontId="11" fillId="3" borderId="53" xfId="3" applyFill="1" applyBorder="1">
      <alignment horizontal="right" vertical="center" wrapText="1"/>
    </xf>
    <xf numFmtId="0" fontId="11" fillId="3" borderId="45" xfId="3" applyFill="1" applyBorder="1">
      <alignment horizontal="right" vertical="center" wrapText="1"/>
    </xf>
    <xf numFmtId="0" fontId="19" fillId="3" borderId="21" xfId="28" applyFont="1" applyFill="1" applyBorder="1">
      <alignment horizontal="center" vertical="center" wrapText="1"/>
    </xf>
    <xf numFmtId="0" fontId="19" fillId="3" borderId="11" xfId="28" applyFont="1" applyFill="1" applyBorder="1">
      <alignment horizontal="center" vertical="center" wrapText="1"/>
    </xf>
    <xf numFmtId="0" fontId="19" fillId="3" borderId="18" xfId="28" applyFont="1" applyFill="1" applyBorder="1">
      <alignment horizontal="center" vertical="center" wrapText="1"/>
    </xf>
    <xf numFmtId="1" fontId="19" fillId="3" borderId="46" xfId="4" applyFont="1" applyFill="1" applyBorder="1">
      <alignment horizontal="left" vertical="center" wrapText="1"/>
    </xf>
    <xf numFmtId="1" fontId="19" fillId="3" borderId="52" xfId="4" applyFont="1" applyFill="1" applyBorder="1">
      <alignment horizontal="left" vertical="center" wrapText="1"/>
    </xf>
    <xf numFmtId="1" fontId="19" fillId="3" borderId="44" xfId="4" applyFont="1" applyFill="1" applyBorder="1">
      <alignment horizontal="left" vertical="center" wrapText="1"/>
    </xf>
    <xf numFmtId="0" fontId="20" fillId="4" borderId="0" xfId="29" applyFont="1" applyFill="1" applyAlignment="1">
      <alignment horizontal="center" vertical="center"/>
    </xf>
    <xf numFmtId="0" fontId="20" fillId="4" borderId="0" xfId="29" applyFont="1" applyFill="1" applyAlignment="1">
      <alignment horizontal="center" vertical="center" readingOrder="2"/>
    </xf>
    <xf numFmtId="0" fontId="11" fillId="4" borderId="0" xfId="29" applyFont="1" applyFill="1" applyAlignment="1">
      <alignment horizontal="center" vertical="center" wrapText="1"/>
    </xf>
    <xf numFmtId="0" fontId="21" fillId="4" borderId="0" xfId="29" applyFont="1" applyFill="1" applyAlignment="1">
      <alignment horizontal="center" vertical="center"/>
    </xf>
    <xf numFmtId="0" fontId="46" fillId="3" borderId="24" xfId="25" applyFont="1" applyFill="1" applyBorder="1" applyAlignment="1">
      <alignment horizontal="center" vertical="top" wrapText="1"/>
    </xf>
    <xf numFmtId="0" fontId="21" fillId="3" borderId="35" xfId="34" applyFont="1" applyFill="1" applyBorder="1" applyAlignment="1">
      <alignment horizontal="center" wrapText="1"/>
    </xf>
    <xf numFmtId="0" fontId="11" fillId="3" borderId="64" xfId="29" applyFont="1" applyFill="1" applyBorder="1" applyAlignment="1">
      <alignment horizontal="center" vertical="center" wrapText="1"/>
    </xf>
    <xf numFmtId="0" fontId="11" fillId="3" borderId="36" xfId="29" applyFont="1" applyFill="1" applyBorder="1" applyAlignment="1">
      <alignment horizontal="center" vertical="center" wrapText="1"/>
    </xf>
    <xf numFmtId="0" fontId="11" fillId="3" borderId="65" xfId="29" applyFont="1" applyFill="1" applyBorder="1" applyAlignment="1">
      <alignment horizontal="center" vertical="center" wrapText="1"/>
    </xf>
    <xf numFmtId="0" fontId="19" fillId="3" borderId="66" xfId="29" applyFont="1" applyFill="1" applyBorder="1" applyAlignment="1">
      <alignment horizontal="center" vertical="center"/>
    </xf>
    <xf numFmtId="0" fontId="19" fillId="3" borderId="37" xfId="29" applyFont="1" applyFill="1" applyBorder="1" applyAlignment="1">
      <alignment horizontal="center" vertical="center"/>
    </xf>
    <xf numFmtId="0" fontId="19" fillId="3" borderId="67" xfId="29" applyFont="1" applyFill="1" applyBorder="1" applyAlignment="1">
      <alignment horizontal="center" vertical="center"/>
    </xf>
    <xf numFmtId="0" fontId="19" fillId="3" borderId="35" xfId="29" applyFont="1" applyFill="1" applyBorder="1" applyAlignment="1">
      <alignment horizontal="center" vertical="center" wrapText="1"/>
    </xf>
    <xf numFmtId="0" fontId="19" fillId="3" borderId="24" xfId="29" applyFont="1" applyFill="1" applyBorder="1" applyAlignment="1">
      <alignment horizontal="center" vertical="center" wrapText="1"/>
    </xf>
    <xf numFmtId="0" fontId="19" fillId="3" borderId="33" xfId="29" applyFont="1" applyFill="1" applyBorder="1" applyAlignment="1">
      <alignment horizontal="center" vertical="center" wrapText="1"/>
    </xf>
    <xf numFmtId="0" fontId="11" fillId="3" borderId="64" xfId="28" applyFont="1" applyFill="1" applyBorder="1">
      <alignment horizontal="center" vertical="center" wrapText="1"/>
    </xf>
    <xf numFmtId="0" fontId="19" fillId="3" borderId="36" xfId="28" applyFont="1" applyFill="1" applyBorder="1">
      <alignment horizontal="center" vertical="center" wrapText="1"/>
    </xf>
    <xf numFmtId="0" fontId="19" fillId="3" borderId="56" xfId="28" applyFont="1" applyFill="1" applyBorder="1">
      <alignment horizontal="center" vertical="center" wrapText="1"/>
    </xf>
    <xf numFmtId="0" fontId="19" fillId="3" borderId="66" xfId="28" applyFont="1" applyFill="1" applyBorder="1">
      <alignment horizontal="center" vertical="center" wrapText="1"/>
    </xf>
    <xf numFmtId="0" fontId="19" fillId="3" borderId="64" xfId="28" applyFont="1" applyFill="1" applyBorder="1">
      <alignment horizontal="center" vertical="center" wrapText="1"/>
    </xf>
    <xf numFmtId="0" fontId="19" fillId="3" borderId="67" xfId="28" applyFont="1" applyFill="1" applyBorder="1">
      <alignment horizontal="center" vertical="center" wrapText="1"/>
    </xf>
    <xf numFmtId="0" fontId="19" fillId="3" borderId="65" xfId="28" applyFont="1" applyFill="1" applyBorder="1">
      <alignment horizontal="center" vertical="center" wrapText="1"/>
    </xf>
    <xf numFmtId="0" fontId="20" fillId="0" borderId="0" xfId="26" applyFont="1" applyAlignment="1">
      <alignment horizontal="center" vertical="center"/>
    </xf>
    <xf numFmtId="0" fontId="11" fillId="0" borderId="0" xfId="27" applyFont="1" applyAlignment="1">
      <alignment horizontal="center" vertical="center"/>
    </xf>
    <xf numFmtId="0" fontId="11" fillId="3" borderId="63" xfId="3" applyFill="1" applyBorder="1">
      <alignment horizontal="right" vertical="center" wrapText="1"/>
    </xf>
    <xf numFmtId="0" fontId="11" fillId="3" borderId="61" xfId="3" applyFill="1" applyBorder="1">
      <alignment horizontal="right" vertical="center" wrapText="1"/>
    </xf>
    <xf numFmtId="0" fontId="11" fillId="3" borderId="59" xfId="3" applyFill="1" applyBorder="1">
      <alignment horizontal="right" vertical="center" wrapText="1"/>
    </xf>
    <xf numFmtId="1" fontId="19" fillId="3" borderId="62" xfId="4" applyFont="1" applyFill="1" applyBorder="1">
      <alignment horizontal="left" vertical="center" wrapText="1"/>
    </xf>
    <xf numFmtId="1" fontId="19" fillId="3" borderId="60" xfId="4" applyFont="1" applyFill="1" applyBorder="1">
      <alignment horizontal="left" vertical="center" wrapText="1"/>
    </xf>
    <xf numFmtId="1" fontId="19" fillId="3" borderId="55" xfId="4" applyFont="1" applyFill="1" applyBorder="1">
      <alignment horizontal="left" vertical="center" wrapText="1"/>
    </xf>
    <xf numFmtId="0" fontId="20" fillId="0" borderId="0" xfId="27" applyFont="1" applyAlignment="1">
      <alignment horizontal="center" vertical="center" readingOrder="2"/>
    </xf>
    <xf numFmtId="0" fontId="19" fillId="3" borderId="80" xfId="28" applyFont="1" applyFill="1" applyBorder="1">
      <alignment horizontal="center" vertical="center" wrapText="1"/>
    </xf>
    <xf numFmtId="0" fontId="19" fillId="3" borderId="78" xfId="28" applyFont="1" applyFill="1" applyBorder="1">
      <alignment horizontal="center" vertical="center" wrapText="1"/>
    </xf>
    <xf numFmtId="0" fontId="19" fillId="3" borderId="79" xfId="28" applyFont="1" applyFill="1" applyBorder="1">
      <alignment horizontal="center" vertical="center" wrapText="1"/>
    </xf>
    <xf numFmtId="0" fontId="19" fillId="3" borderId="35" xfId="28" applyFont="1" applyFill="1" applyBorder="1">
      <alignment horizontal="center" vertical="center" wrapText="1"/>
    </xf>
    <xf numFmtId="0" fontId="19" fillId="3" borderId="25" xfId="28" applyFont="1" applyFill="1" applyBorder="1">
      <alignment horizontal="center" vertical="center" wrapText="1"/>
    </xf>
    <xf numFmtId="0" fontId="19" fillId="3" borderId="58" xfId="28" applyFont="1" applyFill="1" applyBorder="1">
      <alignment horizontal="center" vertical="center" wrapText="1"/>
    </xf>
    <xf numFmtId="0" fontId="11" fillId="3" borderId="35" xfId="29" applyFont="1" applyFill="1" applyBorder="1" applyAlignment="1">
      <alignment horizontal="center" vertical="center" wrapText="1"/>
    </xf>
  </cellXfs>
  <cellStyles count="56">
    <cellStyle name="Comma 2" xfId="23" xr:uid="{00000000-0005-0000-0000-000000000000}"/>
    <cellStyle name="Comma 2 2" xfId="33" xr:uid="{00000000-0005-0000-0000-000001000000}"/>
    <cellStyle name="Comma 2 2 2" xfId="37" xr:uid="{00000000-0005-0000-0000-000002000000}"/>
    <cellStyle name="Comma 3" xfId="32" xr:uid="{00000000-0005-0000-0000-000003000000}"/>
    <cellStyle name="Comma 3 2" xfId="36" xr:uid="{00000000-0005-0000-0000-000004000000}"/>
    <cellStyle name="H1" xfId="1" xr:uid="{00000000-0005-0000-0000-000005000000}"/>
    <cellStyle name="H1_خدمات الانقاذ والإغاثة" xfId="26" xr:uid="{00000000-0005-0000-0000-000006000000}"/>
    <cellStyle name="H2" xfId="2" xr:uid="{00000000-0005-0000-0000-000007000000}"/>
    <cellStyle name="H2_خدمات الانقاذ والإغاثة" xfId="27" xr:uid="{00000000-0005-0000-0000-000008000000}"/>
    <cellStyle name="had" xfId="3" xr:uid="{00000000-0005-0000-0000-000009000000}"/>
    <cellStyle name="had0" xfId="4" xr:uid="{00000000-0005-0000-0000-00000A000000}"/>
    <cellStyle name="Had1" xfId="5" xr:uid="{00000000-0005-0000-0000-00000B000000}"/>
    <cellStyle name="Had2" xfId="6" xr:uid="{00000000-0005-0000-0000-00000C000000}"/>
    <cellStyle name="Had2_خدمات الانقاذ والإغاثة" xfId="28" xr:uid="{00000000-0005-0000-0000-00000D000000}"/>
    <cellStyle name="Had3" xfId="7" xr:uid="{00000000-0005-0000-0000-00000E000000}"/>
    <cellStyle name="inxa" xfId="8" xr:uid="{00000000-0005-0000-0000-00000F000000}"/>
    <cellStyle name="inxe" xfId="9" xr:uid="{00000000-0005-0000-0000-000010000000}"/>
    <cellStyle name="Normal" xfId="0" builtinId="0"/>
    <cellStyle name="Normal 2" xfId="10" xr:uid="{00000000-0005-0000-0000-000012000000}"/>
    <cellStyle name="Normal 3" xfId="25" xr:uid="{00000000-0005-0000-0000-000013000000}"/>
    <cellStyle name="Normal 3 2" xfId="34" xr:uid="{00000000-0005-0000-0000-000014000000}"/>
    <cellStyle name="Normal 4" xfId="35" xr:uid="{00000000-0005-0000-0000-000015000000}"/>
    <cellStyle name="Normal 4 2" xfId="38" xr:uid="{00000000-0005-0000-0000-000016000000}"/>
    <cellStyle name="Normal 4 2 2" xfId="39" xr:uid="{00000000-0005-0000-0000-000017000000}"/>
    <cellStyle name="Normal 4 2 2 2" xfId="43" xr:uid="{00000000-0005-0000-0000-000018000000}"/>
    <cellStyle name="Normal 4 2 2 2 2" xfId="51" xr:uid="{00000000-0005-0000-0000-000019000000}"/>
    <cellStyle name="Normal 4 2 2 3" xfId="50" xr:uid="{00000000-0005-0000-0000-00001A000000}"/>
    <cellStyle name="Normal 4 2 3" xfId="42" xr:uid="{00000000-0005-0000-0000-00001B000000}"/>
    <cellStyle name="Normal 4 2 3 2" xfId="52" xr:uid="{00000000-0005-0000-0000-00001C000000}"/>
    <cellStyle name="Normal 4 2 4" xfId="49" xr:uid="{00000000-0005-0000-0000-00001D000000}"/>
    <cellStyle name="Normal 4 3" xfId="41" xr:uid="{00000000-0005-0000-0000-00001E000000}"/>
    <cellStyle name="Normal 4 3 2" xfId="53" xr:uid="{00000000-0005-0000-0000-00001F000000}"/>
    <cellStyle name="Normal 4 4" xfId="48" xr:uid="{00000000-0005-0000-0000-000020000000}"/>
    <cellStyle name="Normal 5" xfId="40" xr:uid="{00000000-0005-0000-0000-000021000000}"/>
    <cellStyle name="Normal 6" xfId="45" xr:uid="{00000000-0005-0000-0000-000022000000}"/>
    <cellStyle name="Normal 6 2" xfId="54" xr:uid="{00000000-0005-0000-0000-000023000000}"/>
    <cellStyle name="Normal 7" xfId="46" xr:uid="{00000000-0005-0000-0000-000024000000}"/>
    <cellStyle name="Normal 7 2" xfId="55" xr:uid="{00000000-0005-0000-0000-000025000000}"/>
    <cellStyle name="Normal 8" xfId="47" xr:uid="{00000000-0005-0000-0000-000026000000}"/>
    <cellStyle name="Normal_JUDICIAL2007" xfId="24" xr:uid="{00000000-0005-0000-0000-000027000000}"/>
    <cellStyle name="Normal_خدمات الانقاذ والإغاثة" xfId="29" xr:uid="{00000000-0005-0000-0000-000028000000}"/>
    <cellStyle name="NotA" xfId="11" xr:uid="{00000000-0005-0000-0000-000029000000}"/>
    <cellStyle name="T1" xfId="12" xr:uid="{00000000-0005-0000-0000-00002A000000}"/>
    <cellStyle name="T1 2" xfId="13" xr:uid="{00000000-0005-0000-0000-00002B000000}"/>
    <cellStyle name="T2" xfId="14" xr:uid="{00000000-0005-0000-0000-00002C000000}"/>
    <cellStyle name="Total 2" xfId="44" xr:uid="{00000000-0005-0000-0000-00002D000000}"/>
    <cellStyle name="Total_خدمات الانقاذ والإغاثة" xfId="30" xr:uid="{00000000-0005-0000-0000-00002E000000}"/>
    <cellStyle name="Total1" xfId="15" xr:uid="{00000000-0005-0000-0000-00002F000000}"/>
    <cellStyle name="TXT1" xfId="16" xr:uid="{00000000-0005-0000-0000-000030000000}"/>
    <cellStyle name="TXT1 2" xfId="17" xr:uid="{00000000-0005-0000-0000-000031000000}"/>
    <cellStyle name="TXT1_JUDICIAL2007" xfId="18" xr:uid="{00000000-0005-0000-0000-000032000000}"/>
    <cellStyle name="TXT2" xfId="19" xr:uid="{00000000-0005-0000-0000-000033000000}"/>
    <cellStyle name="TXT2_خدمات الانقاذ والإغاثة" xfId="31" xr:uid="{00000000-0005-0000-0000-000034000000}"/>
    <cellStyle name="TXT3" xfId="20" xr:uid="{00000000-0005-0000-0000-000035000000}"/>
    <cellStyle name="TXT4" xfId="21" xr:uid="{00000000-0005-0000-0000-000036000000}"/>
    <cellStyle name="TXT5" xfId="22" xr:uid="{00000000-0005-0000-0000-000037000000}"/>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chartsheet" Target="chartsheets/sheet3.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worksheet" Target="worksheets/sheet15.xml"/><Relationship Id="rId25" Type="http://schemas.openxmlformats.org/officeDocument/2006/relationships/worksheet" Target="worksheets/sheet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worksheet" Target="worksheets/sheet24.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chartsheet" Target="chartsheets/sheet4.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cs typeface="+mn-cs"/>
              </a:defRPr>
            </a:pPr>
            <a:r>
              <a:rPr lang="ar-QA" sz="1400">
                <a:cs typeface="+mn-cs"/>
              </a:rPr>
              <a:t>الحوادث المرورية (قضايا)</a:t>
            </a:r>
            <a:r>
              <a:rPr lang="ar-QA" sz="1400" baseline="0">
                <a:cs typeface="+mn-cs"/>
              </a:rPr>
              <a:t> </a:t>
            </a:r>
            <a:r>
              <a:rPr lang="ar-QA" sz="1400" baseline="0">
                <a:solidFill>
                  <a:schemeClr val="bg1"/>
                </a:solidFill>
                <a:cs typeface="+mn-cs"/>
              </a:rPr>
              <a:t>م</a:t>
            </a:r>
            <a:endParaRPr lang="en-US" sz="1400">
              <a:solidFill>
                <a:schemeClr val="bg1"/>
              </a:solidFill>
              <a:cs typeface="+mn-cs"/>
            </a:endParaRPr>
          </a:p>
          <a:p>
            <a:pPr rtl="0">
              <a:defRPr sz="1200">
                <a:cs typeface="+mn-cs"/>
              </a:defRPr>
            </a:pPr>
            <a:r>
              <a:rPr lang="en-US" sz="1200" b="1">
                <a:latin typeface="Arial" pitchFamily="34" charset="0"/>
                <a:cs typeface="+mn-cs"/>
              </a:rPr>
              <a:t>TRAFFIC ACCIDENTS (CASES)</a:t>
            </a:r>
            <a:r>
              <a:rPr lang="en-US" sz="1200" b="1" baseline="0">
                <a:latin typeface="Arial" pitchFamily="34" charset="0"/>
                <a:cs typeface="+mn-cs"/>
              </a:rPr>
              <a:t> </a:t>
            </a:r>
          </a:p>
          <a:p>
            <a:pPr rtl="0">
              <a:defRPr sz="1200">
                <a:cs typeface="+mn-cs"/>
              </a:defRPr>
            </a:pPr>
            <a:r>
              <a:rPr lang="en-US" sz="1200" b="1" baseline="0">
                <a:latin typeface="Arial" pitchFamily="34" charset="0"/>
                <a:cs typeface="+mn-cs"/>
              </a:rPr>
              <a:t>2016 - 2019</a:t>
            </a:r>
            <a:endParaRPr lang="en-US" sz="1200" b="1">
              <a:latin typeface="Arial" pitchFamily="34" charset="0"/>
              <a:cs typeface="+mn-cs"/>
            </a:endParaRPr>
          </a:p>
        </c:rich>
      </c:tx>
      <c:layout>
        <c:manualLayout>
          <c:xMode val="edge"/>
          <c:yMode val="edge"/>
          <c:x val="0.36526804662181506"/>
          <c:y val="2.163976377952756E-2"/>
        </c:manualLayout>
      </c:layout>
      <c:overlay val="0"/>
    </c:title>
    <c:autoTitleDeleted val="0"/>
    <c:plotArea>
      <c:layout>
        <c:manualLayout>
          <c:layoutTarget val="inner"/>
          <c:xMode val="edge"/>
          <c:yMode val="edge"/>
          <c:x val="8.2896357198252751E-2"/>
          <c:y val="0.16321513843027724"/>
          <c:w val="0.77291551489417887"/>
          <c:h val="0.76217634514435695"/>
        </c:manualLayout>
      </c:layout>
      <c:lineChart>
        <c:grouping val="standard"/>
        <c:varyColors val="0"/>
        <c:ser>
          <c:idx val="2"/>
          <c:order val="0"/>
          <c:tx>
            <c:strRef>
              <c:f>'133'!$B$6</c:f>
              <c:strCache>
                <c:ptCount val="1"/>
                <c:pt idx="0">
                  <c:v>وفاة
 Death</c:v>
                </c:pt>
              </c:strCache>
            </c:strRef>
          </c:tx>
          <c:marker>
            <c:symbol val="none"/>
          </c:marker>
          <c:dLbls>
            <c:dLbl>
              <c:idx val="0"/>
              <c:layout>
                <c:manualLayout>
                  <c:x val="-1.7751004689662765E-2"/>
                  <c:y val="-2.0833333333333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B4-433D-880F-C165F4059CBB}"/>
                </c:ext>
              </c:extLst>
            </c:dLbl>
            <c:dLbl>
              <c:idx val="3"/>
              <c:layout>
                <c:manualLayout>
                  <c:x val="-6.8273094960241403E-3"/>
                  <c:y val="-1.2500000000000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B4-433D-880F-C165F4059CBB}"/>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B4-433D-880F-C165F4059CBB}"/>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B4-433D-880F-C165F4059CB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'133'!$A$7:$A$10</c:f>
              <c:numCache>
                <c:formatCode>General</c:formatCode>
                <c:ptCount val="4"/>
                <c:pt idx="0">
                  <c:v>2016</c:v>
                </c:pt>
                <c:pt idx="1">
                  <c:v>2017</c:v>
                </c:pt>
                <c:pt idx="2">
                  <c:v>2018</c:v>
                </c:pt>
                <c:pt idx="3">
                  <c:v>2019</c:v>
                </c:pt>
              </c:numCache>
            </c:numRef>
          </c:cat>
          <c:val>
            <c:numRef>
              <c:f>'133'!$B$7:$B$10</c:f>
              <c:numCache>
                <c:formatCode>#,##0</c:formatCode>
                <c:ptCount val="4"/>
                <c:pt idx="0">
                  <c:v>155</c:v>
                </c:pt>
                <c:pt idx="1">
                  <c:v>159</c:v>
                </c:pt>
                <c:pt idx="2">
                  <c:v>154</c:v>
                </c:pt>
                <c:pt idx="3">
                  <c:v>134</c:v>
                </c:pt>
              </c:numCache>
            </c:numRef>
          </c:val>
          <c:smooth val="0"/>
          <c:extLst>
            <c:ext xmlns:c16="http://schemas.microsoft.com/office/drawing/2014/chart" uri="{C3380CC4-5D6E-409C-BE32-E72D297353CC}">
              <c16:uniqueId val="{00000004-8FB4-433D-880F-C165F4059CBB}"/>
            </c:ext>
          </c:extLst>
        </c:ser>
        <c:ser>
          <c:idx val="3"/>
          <c:order val="1"/>
          <c:tx>
            <c:strRef>
              <c:f>'133'!$C$6</c:f>
              <c:strCache>
                <c:ptCount val="1"/>
                <c:pt idx="0">
                  <c:v>    اصابة بليغة 
Sever injury</c:v>
                </c:pt>
              </c:strCache>
            </c:strRef>
          </c:tx>
          <c:marker>
            <c:symbol val="none"/>
          </c:marker>
          <c:dLbls>
            <c:dLbl>
              <c:idx val="0"/>
              <c:layout>
                <c:manualLayout>
                  <c:x val="-3.8232933177735184E-2"/>
                  <c:y val="-4.16666666666666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B4-433D-880F-C165F4059CBB}"/>
                </c:ext>
              </c:extLst>
            </c:dLbl>
            <c:dLbl>
              <c:idx val="3"/>
              <c:layout>
                <c:manualLayout>
                  <c:x val="-5.4618475968193124E-3"/>
                  <c:y val="-1.458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B4-433D-880F-C165F4059CBB}"/>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B4-433D-880F-C165F4059CBB}"/>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B4-433D-880F-C165F4059CB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'133'!$A$7:$A$10</c:f>
              <c:numCache>
                <c:formatCode>General</c:formatCode>
                <c:ptCount val="4"/>
                <c:pt idx="0">
                  <c:v>2016</c:v>
                </c:pt>
                <c:pt idx="1">
                  <c:v>2017</c:v>
                </c:pt>
                <c:pt idx="2">
                  <c:v>2018</c:v>
                </c:pt>
                <c:pt idx="3">
                  <c:v>2019</c:v>
                </c:pt>
              </c:numCache>
            </c:numRef>
          </c:cat>
          <c:val>
            <c:numRef>
              <c:f>'133'!$C$7:$C$10</c:f>
              <c:numCache>
                <c:formatCode>#,##0</c:formatCode>
                <c:ptCount val="4"/>
                <c:pt idx="0">
                  <c:v>667</c:v>
                </c:pt>
                <c:pt idx="1">
                  <c:v>580</c:v>
                </c:pt>
                <c:pt idx="2">
                  <c:v>530</c:v>
                </c:pt>
                <c:pt idx="3">
                  <c:v>607</c:v>
                </c:pt>
              </c:numCache>
            </c:numRef>
          </c:val>
          <c:smooth val="0"/>
          <c:extLst>
            <c:ext xmlns:c16="http://schemas.microsoft.com/office/drawing/2014/chart" uri="{C3380CC4-5D6E-409C-BE32-E72D297353CC}">
              <c16:uniqueId val="{00000009-8FB4-433D-880F-C165F4059CBB}"/>
            </c:ext>
          </c:extLst>
        </c:ser>
        <c:ser>
          <c:idx val="4"/>
          <c:order val="2"/>
          <c:tx>
            <c:strRef>
              <c:f>'133'!$D$6</c:f>
              <c:strCache>
                <c:ptCount val="1"/>
                <c:pt idx="0">
                  <c:v> اصابة خفيفة
Slight injury</c:v>
                </c:pt>
              </c:strCache>
            </c:strRef>
          </c:tx>
          <c:spPr>
            <a:ln>
              <a:solidFill>
                <a:schemeClr val="accent6">
                  <a:lumMod val="75000"/>
                </a:schemeClr>
              </a:solidFill>
            </a:ln>
          </c:spPr>
          <c:marker>
            <c:symbol val="none"/>
          </c:marker>
          <c:dLbls>
            <c:dLbl>
              <c:idx val="0"/>
              <c:layout>
                <c:manualLayout>
                  <c:x val="-2.4578314185686907E-2"/>
                  <c:y val="1.8749999999999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FB4-433D-880F-C165F4059CBB}"/>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FB4-433D-880F-C165F4059CBB}"/>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FB4-433D-880F-C165F4059CBB}"/>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FB4-433D-880F-C165F4059CB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'133'!$A$7:$A$10</c:f>
              <c:numCache>
                <c:formatCode>General</c:formatCode>
                <c:ptCount val="4"/>
                <c:pt idx="0">
                  <c:v>2016</c:v>
                </c:pt>
                <c:pt idx="1">
                  <c:v>2017</c:v>
                </c:pt>
                <c:pt idx="2">
                  <c:v>2018</c:v>
                </c:pt>
                <c:pt idx="3">
                  <c:v>2019</c:v>
                </c:pt>
              </c:numCache>
            </c:numRef>
          </c:cat>
          <c:val>
            <c:numRef>
              <c:f>'133'!$D$7:$D$10</c:f>
              <c:numCache>
                <c:formatCode>#,##0</c:formatCode>
                <c:ptCount val="4"/>
                <c:pt idx="0">
                  <c:v>5289</c:v>
                </c:pt>
                <c:pt idx="1">
                  <c:v>5322</c:v>
                </c:pt>
                <c:pt idx="2">
                  <c:v>5474</c:v>
                </c:pt>
                <c:pt idx="3">
                  <c:v>5805</c:v>
                </c:pt>
              </c:numCache>
            </c:numRef>
          </c:val>
          <c:smooth val="0"/>
          <c:extLst>
            <c:ext xmlns:c16="http://schemas.microsoft.com/office/drawing/2014/chart" uri="{C3380CC4-5D6E-409C-BE32-E72D297353CC}">
              <c16:uniqueId val="{0000000E-8FB4-433D-880F-C165F4059CBB}"/>
            </c:ext>
          </c:extLst>
        </c:ser>
        <c:ser>
          <c:idx val="0"/>
          <c:order val="3"/>
          <c:tx>
            <c:strRef>
              <c:f>'133'!$E$6</c:f>
              <c:strCache>
                <c:ptCount val="1"/>
                <c:pt idx="0">
                  <c:v>تلفيات مادية*
Physical 
*Damages</c:v>
                </c:pt>
              </c:strCache>
            </c:strRef>
          </c:tx>
          <c:spPr>
            <a:ln>
              <a:solidFill>
                <a:schemeClr val="tx2"/>
              </a:solidFill>
            </a:ln>
          </c:spPr>
          <c:marker>
            <c:symbol val="none"/>
          </c:marker>
          <c:dLbls>
            <c:dLbl>
              <c:idx val="0"/>
              <c:layout>
                <c:manualLayout>
                  <c:x val="-2.867469988330139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FB4-433D-880F-C165F4059CBB}"/>
                </c:ext>
              </c:extLst>
            </c:dLbl>
            <c:dLbl>
              <c:idx val="3"/>
              <c:layout>
                <c:manualLayout>
                  <c:x val="-6.827309496024140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B4-433D-880F-C165F4059CBB}"/>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FB4-433D-880F-C165F4059CBB}"/>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FB4-433D-880F-C165F4059CBB}"/>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'133'!$A$7:$A$10</c:f>
              <c:numCache>
                <c:formatCode>General</c:formatCode>
                <c:ptCount val="4"/>
                <c:pt idx="0">
                  <c:v>2016</c:v>
                </c:pt>
                <c:pt idx="1">
                  <c:v>2017</c:v>
                </c:pt>
                <c:pt idx="2">
                  <c:v>2018</c:v>
                </c:pt>
                <c:pt idx="3">
                  <c:v>2019</c:v>
                </c:pt>
              </c:numCache>
            </c:numRef>
          </c:cat>
          <c:val>
            <c:numRef>
              <c:f>'133'!$E$7:$E$10</c:f>
              <c:numCache>
                <c:formatCode>#,##0</c:formatCode>
                <c:ptCount val="4"/>
                <c:pt idx="0">
                  <c:v>31</c:v>
                </c:pt>
                <c:pt idx="1">
                  <c:v>0</c:v>
                </c:pt>
                <c:pt idx="2">
                  <c:v>0</c:v>
                </c:pt>
                <c:pt idx="3">
                  <c:v>0</c:v>
                </c:pt>
              </c:numCache>
            </c:numRef>
          </c:val>
          <c:smooth val="0"/>
          <c:extLst>
            <c:ext xmlns:c16="http://schemas.microsoft.com/office/drawing/2014/chart" uri="{C3380CC4-5D6E-409C-BE32-E72D297353CC}">
              <c16:uniqueId val="{00000013-8FB4-433D-880F-C165F4059CBB}"/>
            </c:ext>
          </c:extLst>
        </c:ser>
        <c:dLbls>
          <c:showLegendKey val="0"/>
          <c:showVal val="0"/>
          <c:showCatName val="0"/>
          <c:showSerName val="0"/>
          <c:showPercent val="0"/>
          <c:showBubbleSize val="0"/>
        </c:dLbls>
        <c:smooth val="0"/>
        <c:axId val="124929536"/>
        <c:axId val="124931072"/>
      </c:lineChart>
      <c:catAx>
        <c:axId val="124929536"/>
        <c:scaling>
          <c:orientation val="minMax"/>
        </c:scaling>
        <c:delete val="0"/>
        <c:axPos val="b"/>
        <c:majorGridlines>
          <c:spPr>
            <a:ln>
              <a:solidFill>
                <a:schemeClr val="bg1">
                  <a:lumMod val="85000"/>
                </a:schemeClr>
              </a:solidFill>
            </a:ln>
          </c:spPr>
        </c:majorGridlines>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24931072"/>
        <c:crosses val="autoZero"/>
        <c:auto val="1"/>
        <c:lblAlgn val="ctr"/>
        <c:lblOffset val="100"/>
        <c:noMultiLvlLbl val="0"/>
      </c:catAx>
      <c:valAx>
        <c:axId val="124931072"/>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24929536"/>
        <c:crosses val="autoZero"/>
        <c:crossBetween val="between"/>
      </c:valAx>
    </c:plotArea>
    <c:legend>
      <c:legendPos val="r"/>
      <c:layout>
        <c:manualLayout>
          <c:xMode val="edge"/>
          <c:yMode val="edge"/>
          <c:x val="0.8558850332982848"/>
          <c:y val="0.37434002201337735"/>
          <c:w val="0.11987390013119185"/>
          <c:h val="0.32658070866141731"/>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200" b="0" i="0" u="none" strike="noStrike" kern="1200"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حوادث الطرق </a:t>
            </a:r>
          </a:p>
          <a:p>
            <a:pPr algn="ctr" rtl="0">
              <a:defRPr sz="12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Calibri"/>
                <a:ea typeface="Calibri"/>
                <a:cs typeface="Calibri"/>
              </a:rPr>
              <a:t>DEATHS AND INJURED IN TRAFFIC</a:t>
            </a:r>
            <a:r>
              <a:rPr lang="ar-QA" sz="1400" b="1" i="0" u="none" strike="noStrike" kern="1200" baseline="0">
                <a:solidFill>
                  <a:srgbClr val="000000"/>
                </a:solidFill>
                <a:latin typeface="Calibri"/>
                <a:ea typeface="Calibri"/>
                <a:cs typeface="Calibri"/>
              </a:rPr>
              <a:t> </a:t>
            </a:r>
            <a:r>
              <a:rPr lang="en-US" sz="1400" b="1" i="0" u="none" strike="noStrike" kern="1200" baseline="0">
                <a:solidFill>
                  <a:srgbClr val="000000"/>
                </a:solidFill>
                <a:latin typeface="Calibri"/>
                <a:ea typeface="Calibri"/>
                <a:cs typeface="Calibri"/>
              </a:rPr>
              <a:t>ACCIDENTS</a:t>
            </a:r>
          </a:p>
          <a:p>
            <a:pPr algn="ctr" rtl="0">
              <a:defRPr sz="1200" b="0" i="0" u="none" strike="noStrike" kern="1200"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2016 - 2019</a:t>
            </a:r>
          </a:p>
        </c:rich>
      </c:tx>
      <c:layout>
        <c:manualLayout>
          <c:xMode val="edge"/>
          <c:yMode val="edge"/>
          <c:x val="0.31967109946861444"/>
          <c:y val="2.020164273215375E-2"/>
        </c:manualLayout>
      </c:layout>
      <c:overlay val="0"/>
      <c:spPr>
        <a:noFill/>
        <a:ln w="25400">
          <a:noFill/>
        </a:ln>
      </c:spPr>
    </c:title>
    <c:autoTitleDeleted val="0"/>
    <c:plotArea>
      <c:layout>
        <c:manualLayout>
          <c:layoutTarget val="inner"/>
          <c:xMode val="edge"/>
          <c:yMode val="edge"/>
          <c:x val="6.7788390681652905E-2"/>
          <c:y val="0.22349181350703864"/>
          <c:w val="0.89539325470946163"/>
          <c:h val="0.66034730479981074"/>
        </c:manualLayout>
      </c:layout>
      <c:lineChart>
        <c:grouping val="standard"/>
        <c:varyColors val="0"/>
        <c:ser>
          <c:idx val="1"/>
          <c:order val="0"/>
          <c:tx>
            <c:strRef>
              <c:f>'135'!$B$6</c:f>
              <c:strCache>
                <c:ptCount val="1"/>
                <c:pt idx="0">
                  <c:v>وفاة
Death</c:v>
                </c:pt>
              </c:strCache>
            </c:strRef>
          </c:tx>
          <c:spPr>
            <a:ln>
              <a:prstDash val="dash"/>
            </a:ln>
          </c:spPr>
          <c:marker>
            <c:symbol val="none"/>
          </c:marker>
          <c:dLbls>
            <c:dLbl>
              <c:idx val="0"/>
              <c:layout>
                <c:manualLayout>
                  <c:x val="-4.5545137001784086E-2"/>
                  <c:y val="-1.2097561595163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3D-45DA-A504-7E833D38C6AE}"/>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3D-45DA-A504-7E833D38C6AE}"/>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3D-45DA-A504-7E833D38C6AE}"/>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3D-45DA-A504-7E833D38C6AE}"/>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'135'!$A$7:$A$10</c:f>
              <c:numCache>
                <c:formatCode>General</c:formatCode>
                <c:ptCount val="4"/>
                <c:pt idx="0">
                  <c:v>2016</c:v>
                </c:pt>
                <c:pt idx="1">
                  <c:v>2017</c:v>
                </c:pt>
                <c:pt idx="2">
                  <c:v>2018</c:v>
                </c:pt>
                <c:pt idx="3">
                  <c:v>2019</c:v>
                </c:pt>
              </c:numCache>
            </c:numRef>
          </c:cat>
          <c:val>
            <c:numRef>
              <c:f>'135'!$B$7:$B$10</c:f>
              <c:numCache>
                <c:formatCode>#,##0</c:formatCode>
                <c:ptCount val="4"/>
                <c:pt idx="0">
                  <c:v>178</c:v>
                </c:pt>
                <c:pt idx="1">
                  <c:v>177</c:v>
                </c:pt>
                <c:pt idx="2">
                  <c:v>168</c:v>
                </c:pt>
                <c:pt idx="3">
                  <c:v>154</c:v>
                </c:pt>
              </c:numCache>
            </c:numRef>
          </c:val>
          <c:smooth val="0"/>
          <c:extLst>
            <c:ext xmlns:c16="http://schemas.microsoft.com/office/drawing/2014/chart" uri="{C3380CC4-5D6E-409C-BE32-E72D297353CC}">
              <c16:uniqueId val="{00000004-3A3D-45DA-A504-7E833D38C6AE}"/>
            </c:ext>
          </c:extLst>
        </c:ser>
        <c:ser>
          <c:idx val="2"/>
          <c:order val="1"/>
          <c:tx>
            <c:strRef>
              <c:f>'135'!$C$6</c:f>
              <c:strCache>
                <c:ptCount val="1"/>
                <c:pt idx="0">
                  <c:v>اصابة بليغة
Sever injury</c:v>
                </c:pt>
              </c:strCache>
            </c:strRef>
          </c:tx>
          <c:marker>
            <c:symbol val="none"/>
          </c:marker>
          <c:dLbls>
            <c:dLbl>
              <c:idx val="0"/>
              <c:layout>
                <c:manualLayout>
                  <c:x val="-5.1421913945938744E-2"/>
                  <c:y val="-1.0081301329302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3D-45DA-A504-7E833D38C6AE}"/>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3D-45DA-A504-7E833D38C6AE}"/>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3D-45DA-A504-7E833D38C6AE}"/>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3D-45DA-A504-7E833D38C6AE}"/>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'135'!$A$7:$A$10</c:f>
              <c:numCache>
                <c:formatCode>General</c:formatCode>
                <c:ptCount val="4"/>
                <c:pt idx="0">
                  <c:v>2016</c:v>
                </c:pt>
                <c:pt idx="1">
                  <c:v>2017</c:v>
                </c:pt>
                <c:pt idx="2">
                  <c:v>2018</c:v>
                </c:pt>
                <c:pt idx="3">
                  <c:v>2019</c:v>
                </c:pt>
              </c:numCache>
            </c:numRef>
          </c:cat>
          <c:val>
            <c:numRef>
              <c:f>'135'!$C$7:$C$10</c:f>
              <c:numCache>
                <c:formatCode>#,##0</c:formatCode>
                <c:ptCount val="4"/>
                <c:pt idx="0">
                  <c:v>874</c:v>
                </c:pt>
                <c:pt idx="1">
                  <c:v>743</c:v>
                </c:pt>
                <c:pt idx="2">
                  <c:v>683</c:v>
                </c:pt>
                <c:pt idx="3">
                  <c:v>777</c:v>
                </c:pt>
              </c:numCache>
            </c:numRef>
          </c:val>
          <c:smooth val="0"/>
          <c:extLst>
            <c:ext xmlns:c16="http://schemas.microsoft.com/office/drawing/2014/chart" uri="{C3380CC4-5D6E-409C-BE32-E72D297353CC}">
              <c16:uniqueId val="{00000009-3A3D-45DA-A504-7E833D38C6AE}"/>
            </c:ext>
          </c:extLst>
        </c:ser>
        <c:ser>
          <c:idx val="3"/>
          <c:order val="2"/>
          <c:tx>
            <c:strRef>
              <c:f>'135'!$D$6</c:f>
              <c:strCache>
                <c:ptCount val="1"/>
                <c:pt idx="0">
                  <c:v>اصابة خفيفة
Slight injury</c:v>
                </c:pt>
              </c:strCache>
            </c:strRef>
          </c:tx>
          <c:marker>
            <c:symbol val="none"/>
          </c:marker>
          <c:dLbls>
            <c:dLbl>
              <c:idx val="0"/>
              <c:layout>
                <c:manualLayout>
                  <c:x val="-5.2781371639155972E-2"/>
                  <c:y val="-1.2078152302647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A3D-45DA-A504-7E833D38C6AE}"/>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A3D-45DA-A504-7E833D38C6A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'135'!$A$7:$A$10</c:f>
              <c:numCache>
                <c:formatCode>General</c:formatCode>
                <c:ptCount val="4"/>
                <c:pt idx="0">
                  <c:v>2016</c:v>
                </c:pt>
                <c:pt idx="1">
                  <c:v>2017</c:v>
                </c:pt>
                <c:pt idx="2">
                  <c:v>2018</c:v>
                </c:pt>
                <c:pt idx="3">
                  <c:v>2019</c:v>
                </c:pt>
              </c:numCache>
            </c:numRef>
          </c:cat>
          <c:val>
            <c:numRef>
              <c:f>'135'!$D$7:$D$10</c:f>
              <c:numCache>
                <c:formatCode>#,##0</c:formatCode>
                <c:ptCount val="4"/>
                <c:pt idx="0">
                  <c:v>8045</c:v>
                </c:pt>
                <c:pt idx="1">
                  <c:v>7966</c:v>
                </c:pt>
                <c:pt idx="2">
                  <c:v>8113</c:v>
                </c:pt>
                <c:pt idx="3">
                  <c:v>8396</c:v>
                </c:pt>
              </c:numCache>
            </c:numRef>
          </c:val>
          <c:smooth val="0"/>
          <c:extLst>
            <c:ext xmlns:c16="http://schemas.microsoft.com/office/drawing/2014/chart" uri="{C3380CC4-5D6E-409C-BE32-E72D297353CC}">
              <c16:uniqueId val="{0000000C-3A3D-45DA-A504-7E833D38C6AE}"/>
            </c:ext>
          </c:extLst>
        </c:ser>
        <c:dLbls>
          <c:showLegendKey val="0"/>
          <c:showVal val="0"/>
          <c:showCatName val="0"/>
          <c:showSerName val="0"/>
          <c:showPercent val="0"/>
          <c:showBubbleSize val="0"/>
        </c:dLbls>
        <c:smooth val="0"/>
        <c:axId val="126750080"/>
        <c:axId val="126760064"/>
      </c:lineChart>
      <c:catAx>
        <c:axId val="12675008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26760064"/>
        <c:crosses val="autoZero"/>
        <c:auto val="1"/>
        <c:lblAlgn val="ctr"/>
        <c:lblOffset val="100"/>
        <c:noMultiLvlLbl val="0"/>
      </c:catAx>
      <c:valAx>
        <c:axId val="126760064"/>
        <c:scaling>
          <c:orientation val="minMax"/>
        </c:scaling>
        <c:delete val="0"/>
        <c:axPos val="l"/>
        <c:majorGridlines>
          <c:spPr>
            <a:ln>
              <a:solidFill>
                <a:schemeClr val="bg2"/>
              </a:solidFill>
            </a:ln>
          </c:spPr>
        </c:majorGridlines>
        <c:numFmt formatCode="#,##0"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26750080"/>
        <c:crosses val="autoZero"/>
        <c:crossBetween val="between"/>
      </c:valAx>
    </c:plotArea>
    <c:legend>
      <c:legendPos val="r"/>
      <c:layout>
        <c:manualLayout>
          <c:xMode val="edge"/>
          <c:yMode val="edge"/>
          <c:x val="9.4439688974931033E-2"/>
          <c:y val="0.14527960101810269"/>
          <c:w val="0.77860581216181146"/>
          <c:h val="8.6564212656635567E-2"/>
        </c:manualLayout>
      </c:layout>
      <c:overlay val="0"/>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جميع الحرائق في الدولة حسب الشهر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DEATHS AND INJURIED RESULTING FROM ALL FIRES IN THE COUNTRY BY MONTH</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2019</a:t>
            </a:r>
          </a:p>
        </c:rich>
      </c:tx>
      <c:layout>
        <c:manualLayout>
          <c:xMode val="edge"/>
          <c:yMode val="edge"/>
          <c:x val="0.17576734163994931"/>
          <c:y val="2.6244246910914638E-2"/>
        </c:manualLayout>
      </c:layout>
      <c:overlay val="0"/>
      <c:spPr>
        <a:noFill/>
        <a:ln w="25400">
          <a:noFill/>
        </a:ln>
      </c:spPr>
    </c:title>
    <c:autoTitleDeleted val="0"/>
    <c:plotArea>
      <c:layout>
        <c:manualLayout>
          <c:layoutTarget val="inner"/>
          <c:xMode val="edge"/>
          <c:yMode val="edge"/>
          <c:x val="6.9245669405383542E-2"/>
          <c:y val="0.2214527420078542"/>
          <c:w val="0.8833772900768887"/>
          <c:h val="0.66843524287149692"/>
        </c:manualLayout>
      </c:layout>
      <c:barChart>
        <c:barDir val="col"/>
        <c:grouping val="clustered"/>
        <c:varyColors val="0"/>
        <c:ser>
          <c:idx val="1"/>
          <c:order val="0"/>
          <c:tx>
            <c:strRef>
              <c:f>'148'!$B$29</c:f>
              <c:strCache>
                <c:ptCount val="1"/>
                <c:pt idx="0">
                  <c:v>وفــاة
Death</c:v>
                </c:pt>
              </c:strCache>
            </c:strRef>
          </c:tx>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'148'!$A$30:$A$41</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'148'!$B$30:$B$41</c:f>
              <c:numCache>
                <c:formatCode>General</c:formatCode>
                <c:ptCount val="12"/>
                <c:pt idx="0">
                  <c:v>0</c:v>
                </c:pt>
                <c:pt idx="1">
                  <c:v>0</c:v>
                </c:pt>
                <c:pt idx="2">
                  <c:v>0</c:v>
                </c:pt>
                <c:pt idx="3">
                  <c:v>0</c:v>
                </c:pt>
                <c:pt idx="4">
                  <c:v>0</c:v>
                </c:pt>
                <c:pt idx="5">
                  <c:v>0</c:v>
                </c:pt>
                <c:pt idx="6">
                  <c:v>0</c:v>
                </c:pt>
                <c:pt idx="7">
                  <c:v>0</c:v>
                </c:pt>
                <c:pt idx="8">
                  <c:v>0</c:v>
                </c:pt>
                <c:pt idx="9">
                  <c:v>1</c:v>
                </c:pt>
                <c:pt idx="10">
                  <c:v>0</c:v>
                </c:pt>
                <c:pt idx="11">
                  <c:v>2</c:v>
                </c:pt>
              </c:numCache>
            </c:numRef>
          </c:val>
          <c:extLst>
            <c:ext xmlns:c16="http://schemas.microsoft.com/office/drawing/2014/chart" uri="{C3380CC4-5D6E-409C-BE32-E72D297353CC}">
              <c16:uniqueId val="{00000000-BA67-418C-8B12-BA645D68FF17}"/>
            </c:ext>
          </c:extLst>
        </c:ser>
        <c:ser>
          <c:idx val="2"/>
          <c:order val="1"/>
          <c:tx>
            <c:strRef>
              <c:f>'148'!$C$29</c:f>
              <c:strCache>
                <c:ptCount val="1"/>
                <c:pt idx="0">
                  <c:v>إصابة بليغة
Sever Injuries</c:v>
                </c:pt>
              </c:strCache>
            </c:strRef>
          </c:tx>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'148'!$A$30:$A$41</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'148'!$C$30:$C$41</c:f>
              <c:numCache>
                <c:formatCode>General</c:formatCode>
                <c:ptCount val="12"/>
                <c:pt idx="0">
                  <c:v>0</c:v>
                </c:pt>
                <c:pt idx="1">
                  <c:v>0</c:v>
                </c:pt>
                <c:pt idx="2">
                  <c:v>0</c:v>
                </c:pt>
                <c:pt idx="3">
                  <c:v>0</c:v>
                </c:pt>
                <c:pt idx="4">
                  <c:v>0</c:v>
                </c:pt>
                <c:pt idx="5">
                  <c:v>0</c:v>
                </c:pt>
                <c:pt idx="6">
                  <c:v>0</c:v>
                </c:pt>
                <c:pt idx="7">
                  <c:v>0</c:v>
                </c:pt>
                <c:pt idx="8">
                  <c:v>1</c:v>
                </c:pt>
                <c:pt idx="9">
                  <c:v>2</c:v>
                </c:pt>
                <c:pt idx="10">
                  <c:v>1</c:v>
                </c:pt>
                <c:pt idx="11">
                  <c:v>0</c:v>
                </c:pt>
              </c:numCache>
            </c:numRef>
          </c:val>
          <c:extLst>
            <c:ext xmlns:c16="http://schemas.microsoft.com/office/drawing/2014/chart" uri="{C3380CC4-5D6E-409C-BE32-E72D297353CC}">
              <c16:uniqueId val="{00000001-BA67-418C-8B12-BA645D68FF17}"/>
            </c:ext>
          </c:extLst>
        </c:ser>
        <c:ser>
          <c:idx val="3"/>
          <c:order val="2"/>
          <c:tx>
            <c:strRef>
              <c:f>'148'!$D$29</c:f>
              <c:strCache>
                <c:ptCount val="1"/>
                <c:pt idx="0">
                  <c:v>إصابة خفيفة
Slight Injuries</c:v>
                </c:pt>
              </c:strCache>
            </c:strRef>
          </c:tx>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'148'!$A$30:$A$41</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'148'!$D$30:$D$41</c:f>
              <c:numCache>
                <c:formatCode>General</c:formatCode>
                <c:ptCount val="12"/>
                <c:pt idx="0">
                  <c:v>4</c:v>
                </c:pt>
                <c:pt idx="1">
                  <c:v>3</c:v>
                </c:pt>
                <c:pt idx="2">
                  <c:v>2</c:v>
                </c:pt>
                <c:pt idx="3">
                  <c:v>10</c:v>
                </c:pt>
                <c:pt idx="4">
                  <c:v>0</c:v>
                </c:pt>
                <c:pt idx="5">
                  <c:v>5</c:v>
                </c:pt>
                <c:pt idx="6">
                  <c:v>11</c:v>
                </c:pt>
                <c:pt idx="7">
                  <c:v>3</c:v>
                </c:pt>
                <c:pt idx="8">
                  <c:v>2</c:v>
                </c:pt>
                <c:pt idx="9">
                  <c:v>11</c:v>
                </c:pt>
                <c:pt idx="10">
                  <c:v>5</c:v>
                </c:pt>
                <c:pt idx="11">
                  <c:v>7</c:v>
                </c:pt>
              </c:numCache>
            </c:numRef>
          </c:val>
          <c:extLst>
            <c:ext xmlns:c16="http://schemas.microsoft.com/office/drawing/2014/chart" uri="{C3380CC4-5D6E-409C-BE32-E72D297353CC}">
              <c16:uniqueId val="{00000002-BA67-418C-8B12-BA645D68FF17}"/>
            </c:ext>
          </c:extLst>
        </c:ser>
        <c:dLbls>
          <c:showLegendKey val="0"/>
          <c:showVal val="0"/>
          <c:showCatName val="0"/>
          <c:showSerName val="0"/>
          <c:showPercent val="0"/>
          <c:showBubbleSize val="0"/>
        </c:dLbls>
        <c:gapWidth val="150"/>
        <c:axId val="127350272"/>
        <c:axId val="127351808"/>
      </c:barChart>
      <c:catAx>
        <c:axId val="12735027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127351808"/>
        <c:crosses val="autoZero"/>
        <c:auto val="1"/>
        <c:lblAlgn val="ctr"/>
        <c:lblOffset val="100"/>
        <c:noMultiLvlLbl val="0"/>
      </c:catAx>
      <c:valAx>
        <c:axId val="127351808"/>
        <c:scaling>
          <c:orientation val="minMax"/>
          <c:min val="0"/>
        </c:scaling>
        <c:delete val="0"/>
        <c:axPos val="l"/>
        <c:majorGridlines>
          <c:spPr>
            <a:ln w="19050">
              <a:solidFill>
                <a:srgbClr val="EEECE1"/>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27350272"/>
        <c:crosses val="autoZero"/>
        <c:crossBetween val="between"/>
      </c:valAx>
    </c:plotArea>
    <c:legend>
      <c:legendPos val="r"/>
      <c:layout>
        <c:manualLayout>
          <c:xMode val="edge"/>
          <c:yMode val="edge"/>
          <c:x val="6.652730150737772E-2"/>
          <c:y val="0.14426912218423601"/>
          <c:w val="0.88985962201252056"/>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الناتجه عن الحرائق </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panose="020B0604020202020204" pitchFamily="34" charset="0"/>
                <a:cs typeface="Arial" panose="020B0604020202020204" pitchFamily="34" charset="0"/>
              </a:rPr>
              <a:t>Deaths</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and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injuried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resulting</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from</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a:t>
            </a:r>
            <a:r>
              <a:rPr lang="en-US" sz="1200" b="1" i="0" u="none" strike="noStrike" baseline="0">
                <a:solidFill>
                  <a:srgbClr val="000000"/>
                </a:solidFill>
                <a:latin typeface="Arial" panose="020B0604020202020204" pitchFamily="34" charset="0"/>
                <a:cs typeface="Arial" panose="020B0604020202020204" pitchFamily="34" charset="0"/>
              </a:rPr>
              <a:t>ires </a:t>
            </a:r>
            <a:endParaRPr lang="ar-QA" sz="12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2019</a:t>
            </a:r>
          </a:p>
        </c:rich>
      </c:tx>
      <c:layout>
        <c:manualLayout>
          <c:xMode val="edge"/>
          <c:yMode val="edge"/>
          <c:x val="0.30548962052941381"/>
          <c:y val="4.2442975904561676E-2"/>
        </c:manualLayout>
      </c:layout>
      <c:overlay val="0"/>
      <c:spPr>
        <a:noFill/>
        <a:ln w="25400">
          <a:noFill/>
        </a:ln>
      </c:spPr>
    </c:title>
    <c:autoTitleDeleted val="0"/>
    <c:plotArea>
      <c:layout>
        <c:manualLayout>
          <c:layoutTarget val="inner"/>
          <c:xMode val="edge"/>
          <c:yMode val="edge"/>
          <c:x val="0.24161647379524151"/>
          <c:y val="0.20198013826183991"/>
          <c:w val="0.52854653366785598"/>
          <c:h val="0.7252522027787377"/>
        </c:manualLayout>
      </c:layout>
      <c:pieChart>
        <c:varyColors val="1"/>
        <c:ser>
          <c:idx val="0"/>
          <c:order val="0"/>
          <c:tx>
            <c:strRef>
              <c:f>'147'!$A$20</c:f>
              <c:strCache>
                <c:ptCount val="1"/>
                <c:pt idx="0">
                  <c:v>2019</c:v>
                </c:pt>
              </c:strCache>
            </c:strRef>
          </c:tx>
          <c:spPr>
            <a:scene3d>
              <a:camera prst="orthographicFront"/>
              <a:lightRig rig="threePt" dir="t"/>
            </a:scene3d>
            <a:sp3d prstMaterial="softEdge"/>
          </c:spPr>
          <c:dPt>
            <c:idx val="1"/>
            <c:bubble3D val="0"/>
            <c:spPr>
              <a:solidFill>
                <a:schemeClr val="accent2">
                  <a:lumMod val="60000"/>
                  <a:lumOff val="40000"/>
                </a:schemeClr>
              </a:solidFill>
              <a:scene3d>
                <a:camera prst="orthographicFront"/>
                <a:lightRig rig="threePt" dir="t"/>
              </a:scene3d>
              <a:sp3d prstMaterial="softEdge"/>
            </c:spPr>
            <c:extLst>
              <c:ext xmlns:c16="http://schemas.microsoft.com/office/drawing/2014/chart" uri="{C3380CC4-5D6E-409C-BE32-E72D297353CC}">
                <c16:uniqueId val="{00000001-76F6-47B1-9949-EADE5A8AD756}"/>
              </c:ext>
            </c:extLst>
          </c:dPt>
          <c:dLbls>
            <c:dLbl>
              <c:idx val="2"/>
              <c:layout>
                <c:manualLayout>
                  <c:x val="0.11795759180720437"/>
                  <c:y val="4.4105069146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6F6-47B1-9949-EADE5A8AD756}"/>
                </c:ext>
              </c:extLst>
            </c:dLbl>
            <c:numFmt formatCode="0.0%" sourceLinked="0"/>
            <c:spPr>
              <a:noFill/>
              <a:ln>
                <a:noFill/>
              </a:ln>
              <a:effectLst/>
            </c:spPr>
            <c:txPr>
              <a:bodyPr/>
              <a:lstStyle/>
              <a:p>
                <a:pPr>
                  <a:defRPr b="1"/>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'147'!$B$19:$D$19</c:f>
              <c:strCache>
                <c:ptCount val="3"/>
                <c:pt idx="0">
                  <c:v>وفــاة
Death</c:v>
                </c:pt>
                <c:pt idx="1">
                  <c:v>إصابة بليغة
Sever Injuries</c:v>
                </c:pt>
                <c:pt idx="2">
                  <c:v>إصابة خفيفة
Slight Injuries</c:v>
                </c:pt>
              </c:strCache>
            </c:strRef>
          </c:cat>
          <c:val>
            <c:numRef>
              <c:f>'147'!$B$20:$D$20</c:f>
              <c:numCache>
                <c:formatCode>General</c:formatCode>
                <c:ptCount val="3"/>
                <c:pt idx="0">
                  <c:v>3</c:v>
                </c:pt>
                <c:pt idx="1">
                  <c:v>4</c:v>
                </c:pt>
                <c:pt idx="2">
                  <c:v>63</c:v>
                </c:pt>
              </c:numCache>
            </c:numRef>
          </c:val>
          <c:extLst>
            <c:ext xmlns:c16="http://schemas.microsoft.com/office/drawing/2014/chart" uri="{C3380CC4-5D6E-409C-BE32-E72D297353CC}">
              <c16:uniqueId val="{00000003-76F6-47B1-9949-EADE5A8AD756}"/>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(37) شكل رقم   </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(38)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900-000000000000}">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A00-000000000000}">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1.xml.rels><?xml version="1.0" encoding="UTF-8" standalone="yes"?>
<Relationships xmlns="http://schemas.openxmlformats.org/package/2006/relationships"><Relationship Id="rId1" Type="http://schemas.openxmlformats.org/officeDocument/2006/relationships/image" Target="../media/image4.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a16="http://schemas.microsoft.com/office/drawing/2014/main" id="{4FB616D5-8A3E-917A-8552-02E3FE765A7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6</xdr:col>
      <xdr:colOff>1457325</xdr:colOff>
      <xdr:row>0</xdr:row>
      <xdr:rowOff>76200</xdr:rowOff>
    </xdr:from>
    <xdr:to>
      <xdr:col>6</xdr:col>
      <xdr:colOff>2184598</xdr:colOff>
      <xdr:row>3</xdr:row>
      <xdr:rowOff>138975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72977" y="7620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704850</xdr:colOff>
      <xdr:row>0</xdr:row>
      <xdr:rowOff>57150</xdr:rowOff>
    </xdr:from>
    <xdr:to>
      <xdr:col>5</xdr:col>
      <xdr:colOff>1432123</xdr:colOff>
      <xdr:row>3</xdr:row>
      <xdr:rowOff>34200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73052" y="571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0.00586</cdr:x>
      <cdr:y>0.00805</cdr:y>
    </cdr:from>
    <cdr:to>
      <cdr:x>0.08982</cdr:x>
      <cdr:y>0.12218</cdr:y>
    </cdr:to>
    <cdr:pic>
      <cdr:nvPicPr>
        <cdr:cNvPr id="3" name="Picture 2">
          <a:extLst xmlns:a="http://schemas.openxmlformats.org/drawingml/2006/main">
            <a:ext uri="{FF2B5EF4-FFF2-40B4-BE49-F238E27FC236}">
              <a16:creationId xmlns:a16="http://schemas.microsoft.com/office/drawing/2014/main" id="{F1B8C79E-8AA3-2C94-227B-DC9A8B12DD7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editAs="oneCell">
    <xdr:from>
      <xdr:col>5</xdr:col>
      <xdr:colOff>1085850</xdr:colOff>
      <xdr:row>0</xdr:row>
      <xdr:rowOff>85725</xdr:rowOff>
    </xdr:from>
    <xdr:to>
      <xdr:col>5</xdr:col>
      <xdr:colOff>1813123</xdr:colOff>
      <xdr:row>2</xdr:row>
      <xdr:rowOff>329475</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73052" y="85725"/>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19</xdr:col>
      <xdr:colOff>400050</xdr:colOff>
      <xdr:row>0</xdr:row>
      <xdr:rowOff>66675</xdr:rowOff>
    </xdr:from>
    <xdr:to>
      <xdr:col>19</xdr:col>
      <xdr:colOff>1127323</xdr:colOff>
      <xdr:row>3</xdr:row>
      <xdr:rowOff>129450</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48177" y="66675"/>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304800</xdr:colOff>
      <xdr:row>0</xdr:row>
      <xdr:rowOff>57150</xdr:rowOff>
    </xdr:from>
    <xdr:to>
      <xdr:col>19</xdr:col>
      <xdr:colOff>1032073</xdr:colOff>
      <xdr:row>3</xdr:row>
      <xdr:rowOff>119925</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48177" y="57150"/>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990600</xdr:colOff>
      <xdr:row>0</xdr:row>
      <xdr:rowOff>66675</xdr:rowOff>
    </xdr:from>
    <xdr:to>
      <xdr:col>5</xdr:col>
      <xdr:colOff>1717873</xdr:colOff>
      <xdr:row>2</xdr:row>
      <xdr:rowOff>348525</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73052" y="66675"/>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19</xdr:col>
      <xdr:colOff>304800</xdr:colOff>
      <xdr:row>0</xdr:row>
      <xdr:rowOff>104775</xdr:rowOff>
    </xdr:from>
    <xdr:to>
      <xdr:col>19</xdr:col>
      <xdr:colOff>1032073</xdr:colOff>
      <xdr:row>2</xdr:row>
      <xdr:rowOff>367575</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662727" y="104775"/>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2457450</xdr:colOff>
      <xdr:row>0</xdr:row>
      <xdr:rowOff>230505</xdr:rowOff>
    </xdr:from>
    <xdr:to>
      <xdr:col>2</xdr:col>
      <xdr:colOff>174823</xdr:colOff>
      <xdr:row>2</xdr:row>
      <xdr:rowOff>43725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416452" y="230505"/>
          <a:ext cx="917773" cy="90859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971550</xdr:colOff>
      <xdr:row>0</xdr:row>
      <xdr:rowOff>66675</xdr:rowOff>
    </xdr:from>
    <xdr:to>
      <xdr:col>6</xdr:col>
      <xdr:colOff>1698823</xdr:colOff>
      <xdr:row>3</xdr:row>
      <xdr:rowOff>129450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730152" y="66675"/>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1104900</xdr:colOff>
      <xdr:row>0</xdr:row>
      <xdr:rowOff>57150</xdr:rowOff>
    </xdr:from>
    <xdr:to>
      <xdr:col>4</xdr:col>
      <xdr:colOff>1832173</xdr:colOff>
      <xdr:row>3</xdr:row>
      <xdr:rowOff>53250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63602" y="57150"/>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476250</xdr:colOff>
      <xdr:row>0</xdr:row>
      <xdr:rowOff>85725</xdr:rowOff>
    </xdr:from>
    <xdr:to>
      <xdr:col>7</xdr:col>
      <xdr:colOff>1203523</xdr:colOff>
      <xdr:row>3</xdr:row>
      <xdr:rowOff>119925</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68502" y="8572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476250</xdr:colOff>
      <xdr:row>0</xdr:row>
      <xdr:rowOff>85725</xdr:rowOff>
    </xdr:from>
    <xdr:to>
      <xdr:col>7</xdr:col>
      <xdr:colOff>1203523</xdr:colOff>
      <xdr:row>3</xdr:row>
      <xdr:rowOff>148500</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68502" y="85725"/>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1409700</xdr:colOff>
      <xdr:row>0</xdr:row>
      <xdr:rowOff>76200</xdr:rowOff>
    </xdr:from>
    <xdr:to>
      <xdr:col>5</xdr:col>
      <xdr:colOff>2136973</xdr:colOff>
      <xdr:row>3</xdr:row>
      <xdr:rowOff>110400</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53927" y="7620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1095375</xdr:colOff>
      <xdr:row>0</xdr:row>
      <xdr:rowOff>95250</xdr:rowOff>
    </xdr:from>
    <xdr:to>
      <xdr:col>5</xdr:col>
      <xdr:colOff>1822648</xdr:colOff>
      <xdr:row>3</xdr:row>
      <xdr:rowOff>129450</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92102" y="95250"/>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638175</xdr:colOff>
      <xdr:row>0</xdr:row>
      <xdr:rowOff>76200</xdr:rowOff>
    </xdr:from>
    <xdr:to>
      <xdr:col>9</xdr:col>
      <xdr:colOff>1365448</xdr:colOff>
      <xdr:row>3</xdr:row>
      <xdr:rowOff>138975</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76200"/>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9</xdr:col>
      <xdr:colOff>638175</xdr:colOff>
      <xdr:row>0</xdr:row>
      <xdr:rowOff>76200</xdr:rowOff>
    </xdr:from>
    <xdr:to>
      <xdr:col>9</xdr:col>
      <xdr:colOff>1365448</xdr:colOff>
      <xdr:row>3</xdr:row>
      <xdr:rowOff>138975</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76200"/>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0.00588</cdr:x>
      <cdr:y>0.00807</cdr:y>
    </cdr:from>
    <cdr:to>
      <cdr:x>0.09001</cdr:x>
      <cdr:y>0.12237</cdr:y>
    </cdr:to>
    <cdr:pic>
      <cdr:nvPicPr>
        <cdr:cNvPr id="3" name="Picture 2">
          <a:extLst xmlns:a="http://schemas.openxmlformats.org/drawingml/2006/main">
            <a:ext uri="{FF2B5EF4-FFF2-40B4-BE49-F238E27FC236}">
              <a16:creationId xmlns:a16="http://schemas.microsoft.com/office/drawing/2014/main" id="{7B60FE52-E039-05A3-B75F-49D5B4F6C62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15</xdr:col>
      <xdr:colOff>358577</xdr:colOff>
      <xdr:row>0</xdr:row>
      <xdr:rowOff>95250</xdr:rowOff>
    </xdr:from>
    <xdr:to>
      <xdr:col>15</xdr:col>
      <xdr:colOff>1085850</xdr:colOff>
      <xdr:row>3</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009000" y="9525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c:userShapes xmlns:c="http://schemas.openxmlformats.org/drawingml/2006/chart">
  <cdr:relSizeAnchor xmlns:cdr="http://schemas.openxmlformats.org/drawingml/2006/chartDrawing">
    <cdr:from>
      <cdr:x>0.00586</cdr:x>
      <cdr:y>0.00805</cdr:y>
    </cdr:from>
    <cdr:to>
      <cdr:x>0.08982</cdr:x>
      <cdr:y>0.12218</cdr:y>
    </cdr:to>
    <cdr:pic>
      <cdr:nvPicPr>
        <cdr:cNvPr id="3" name="Picture 2">
          <a:extLst xmlns:a="http://schemas.openxmlformats.org/drawingml/2006/main">
            <a:ext uri="{FF2B5EF4-FFF2-40B4-BE49-F238E27FC236}">
              <a16:creationId xmlns:a16="http://schemas.microsoft.com/office/drawing/2014/main" id="{E3D1DE58-6783-542F-B949-DACD280CA6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32.xml><?xml version="1.0" encoding="utf-8"?>
<xdr:wsDr xmlns:xdr="http://schemas.openxmlformats.org/drawingml/2006/spreadsheetDrawing" xmlns:a="http://schemas.openxmlformats.org/drawingml/2006/main">
  <xdr:twoCellAnchor editAs="oneCell">
    <xdr:from>
      <xdr:col>9</xdr:col>
      <xdr:colOff>1295400</xdr:colOff>
      <xdr:row>0</xdr:row>
      <xdr:rowOff>95250</xdr:rowOff>
    </xdr:from>
    <xdr:to>
      <xdr:col>9</xdr:col>
      <xdr:colOff>2022673</xdr:colOff>
      <xdr:row>2</xdr:row>
      <xdr:rowOff>253275</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95250"/>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1066800</xdr:colOff>
      <xdr:row>0</xdr:row>
      <xdr:rowOff>85725</xdr:rowOff>
    </xdr:from>
    <xdr:to>
      <xdr:col>9</xdr:col>
      <xdr:colOff>574873</xdr:colOff>
      <xdr:row>3</xdr:row>
      <xdr:rowOff>72300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85725"/>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1771650</xdr:colOff>
      <xdr:row>0</xdr:row>
      <xdr:rowOff>66675</xdr:rowOff>
    </xdr:from>
    <xdr:to>
      <xdr:col>9</xdr:col>
      <xdr:colOff>2498923</xdr:colOff>
      <xdr:row>3</xdr:row>
      <xdr:rowOff>129450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44177" y="66675"/>
          <a:ext cx="727273"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914400</xdr:colOff>
      <xdr:row>0</xdr:row>
      <xdr:rowOff>57150</xdr:rowOff>
    </xdr:from>
    <xdr:to>
      <xdr:col>9</xdr:col>
      <xdr:colOff>1641673</xdr:colOff>
      <xdr:row>3</xdr:row>
      <xdr:rowOff>119925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53702" y="57150"/>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1095375</xdr:colOff>
      <xdr:row>0</xdr:row>
      <xdr:rowOff>76200</xdr:rowOff>
    </xdr:from>
    <xdr:to>
      <xdr:col>5</xdr:col>
      <xdr:colOff>1822648</xdr:colOff>
      <xdr:row>3</xdr:row>
      <xdr:rowOff>81825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20602" y="76200"/>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676275</xdr:colOff>
      <xdr:row>0</xdr:row>
      <xdr:rowOff>76200</xdr:rowOff>
    </xdr:from>
    <xdr:to>
      <xdr:col>6</xdr:col>
      <xdr:colOff>1403548</xdr:colOff>
      <xdr:row>3</xdr:row>
      <xdr:rowOff>53250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76200"/>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7"/>
  <sheetViews>
    <sheetView showGridLines="0" rightToLeft="1" view="pageBreakPreview" zoomScaleNormal="100" zoomScaleSheetLayoutView="100" workbookViewId="0">
      <selection activeCell="E13" sqref="E13"/>
    </sheetView>
  </sheetViews>
  <sheetFormatPr defaultRowHeight="12.5" x14ac:dyDescent="0.25"/>
  <cols>
    <col min="1" max="1" width="72.7265625" customWidth="1"/>
  </cols>
  <sheetData>
    <row r="2" spans="1:1" ht="66" customHeight="1" x14ac:dyDescent="0.25">
      <c r="A2" s="77"/>
    </row>
    <row r="3" spans="1:1" ht="35" x14ac:dyDescent="0.25">
      <c r="A3" s="78" t="s">
        <v>196</v>
      </c>
    </row>
    <row r="4" spans="1:1" ht="26" x14ac:dyDescent="0.25">
      <c r="A4" s="79"/>
    </row>
    <row r="5" spans="1:1" ht="20" x14ac:dyDescent="0.25">
      <c r="A5" s="80"/>
    </row>
    <row r="7" spans="1:1" ht="30.75" customHeight="1" x14ac:dyDescent="0.25"/>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
  <sheetViews>
    <sheetView rightToLeft="1" view="pageBreakPreview" zoomScaleSheetLayoutView="100" workbookViewId="0">
      <selection activeCell="A2" sqref="A2:F2"/>
    </sheetView>
  </sheetViews>
  <sheetFormatPr defaultColWidth="9.1796875" defaultRowHeight="12.5" x14ac:dyDescent="0.25"/>
  <cols>
    <col min="1" max="1" width="18.81640625" style="22" customWidth="1"/>
    <col min="2" max="5" width="12.453125" style="22" customWidth="1"/>
    <col min="6" max="6" width="22.1796875" style="22" customWidth="1"/>
    <col min="7" max="16384" width="9.1796875" style="22"/>
  </cols>
  <sheetData>
    <row r="1" spans="1:6" ht="19.5" customHeight="1" x14ac:dyDescent="0.25">
      <c r="A1" s="472" t="s">
        <v>258</v>
      </c>
      <c r="B1" s="472"/>
      <c r="C1" s="472"/>
      <c r="D1" s="472"/>
      <c r="E1" s="472"/>
      <c r="F1" s="472"/>
    </row>
    <row r="2" spans="1:6" ht="19.5" customHeight="1" x14ac:dyDescent="0.25">
      <c r="A2" s="473" t="s">
        <v>556</v>
      </c>
      <c r="B2" s="473"/>
      <c r="C2" s="473"/>
      <c r="D2" s="473"/>
      <c r="E2" s="473"/>
      <c r="F2" s="473"/>
    </row>
    <row r="3" spans="1:6" ht="19.5" customHeight="1" x14ac:dyDescent="0.25">
      <c r="A3" s="474" t="s">
        <v>257</v>
      </c>
      <c r="B3" s="474"/>
      <c r="C3" s="474"/>
      <c r="D3" s="474"/>
      <c r="E3" s="474"/>
      <c r="F3" s="474"/>
    </row>
    <row r="4" spans="1:6" ht="14" x14ac:dyDescent="0.25">
      <c r="A4" s="475" t="s">
        <v>556</v>
      </c>
      <c r="B4" s="475"/>
      <c r="C4" s="475"/>
      <c r="D4" s="475"/>
      <c r="E4" s="475"/>
      <c r="F4" s="475"/>
    </row>
    <row r="5" spans="1:6" ht="20.25" customHeight="1" x14ac:dyDescent="0.25">
      <c r="A5" s="294" t="s">
        <v>360</v>
      </c>
      <c r="B5" s="294"/>
      <c r="C5" s="294"/>
      <c r="D5" s="295"/>
      <c r="E5" s="296"/>
      <c r="F5" s="124" t="s">
        <v>361</v>
      </c>
    </row>
    <row r="6" spans="1:6" ht="48" customHeight="1" x14ac:dyDescent="0.25">
      <c r="A6" s="297" t="s">
        <v>106</v>
      </c>
      <c r="B6" s="298" t="s">
        <v>533</v>
      </c>
      <c r="C6" s="298" t="s">
        <v>534</v>
      </c>
      <c r="D6" s="298" t="s">
        <v>535</v>
      </c>
      <c r="E6" s="298" t="s">
        <v>388</v>
      </c>
      <c r="F6" s="299" t="s">
        <v>139</v>
      </c>
    </row>
    <row r="7" spans="1:6" ht="31.5" customHeight="1" thickBot="1" x14ac:dyDescent="0.3">
      <c r="A7" s="283">
        <v>2016</v>
      </c>
      <c r="B7" s="284">
        <v>178</v>
      </c>
      <c r="C7" s="284">
        <v>874</v>
      </c>
      <c r="D7" s="284">
        <v>8045</v>
      </c>
      <c r="E7" s="285">
        <f>D7+C7+B7</f>
        <v>9097</v>
      </c>
      <c r="F7" s="286">
        <v>2016</v>
      </c>
    </row>
    <row r="8" spans="1:6" ht="31.5" customHeight="1" thickBot="1" x14ac:dyDescent="0.3">
      <c r="A8" s="287">
        <v>2017</v>
      </c>
      <c r="B8" s="288">
        <v>177</v>
      </c>
      <c r="C8" s="288">
        <v>743</v>
      </c>
      <c r="D8" s="288">
        <v>7966</v>
      </c>
      <c r="E8" s="289">
        <f>D8+C8+B8</f>
        <v>8886</v>
      </c>
      <c r="F8" s="290">
        <v>2017</v>
      </c>
    </row>
    <row r="9" spans="1:6" ht="31.5" customHeight="1" thickBot="1" x14ac:dyDescent="0.3">
      <c r="A9" s="291">
        <v>2018</v>
      </c>
      <c r="B9" s="166">
        <v>168</v>
      </c>
      <c r="C9" s="166">
        <v>683</v>
      </c>
      <c r="D9" s="166">
        <v>8113</v>
      </c>
      <c r="E9" s="292">
        <f>D9+C9+B9</f>
        <v>8964</v>
      </c>
      <c r="F9" s="293">
        <v>2018</v>
      </c>
    </row>
    <row r="10" spans="1:6" ht="31.5" customHeight="1" x14ac:dyDescent="0.25">
      <c r="A10" s="287">
        <v>2019</v>
      </c>
      <c r="B10" s="288">
        <v>154</v>
      </c>
      <c r="C10" s="288">
        <v>777</v>
      </c>
      <c r="D10" s="288">
        <v>8396</v>
      </c>
      <c r="E10" s="289">
        <f>D10+C10+B10</f>
        <v>9327</v>
      </c>
      <c r="F10" s="290">
        <v>2019</v>
      </c>
    </row>
  </sheetData>
  <mergeCells count="4">
    <mergeCell ref="A1:F1"/>
    <mergeCell ref="A3:F3"/>
    <mergeCell ref="A2:F2"/>
    <mergeCell ref="A4:F4"/>
  </mergeCells>
  <printOptions horizontalCentered="1" verticalCentered="1"/>
  <pageMargins left="0" right="0" top="0" bottom="0" header="0" footer="0"/>
  <pageSetup paperSize="9" scale="9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
  <sheetViews>
    <sheetView rightToLeft="1" view="pageBreakPreview" zoomScaleSheetLayoutView="100" workbookViewId="0">
      <selection activeCell="E8" sqref="E8"/>
    </sheetView>
  </sheetViews>
  <sheetFormatPr defaultColWidth="9.1796875" defaultRowHeight="12.5" x14ac:dyDescent="0.25"/>
  <cols>
    <col min="1" max="1" width="23.26953125" style="22" customWidth="1"/>
    <col min="2" max="3" width="10.453125" style="22" customWidth="1"/>
    <col min="4" max="4" width="11.453125" style="22" customWidth="1"/>
    <col min="5" max="5" width="10.453125" style="22" customWidth="1"/>
    <col min="6" max="6" width="27.81640625" style="22" customWidth="1"/>
    <col min="7" max="16384" width="9.1796875" style="22"/>
  </cols>
  <sheetData>
    <row r="1" spans="1:7" ht="19.5" customHeight="1" x14ac:dyDescent="0.25">
      <c r="A1" s="567" t="s">
        <v>203</v>
      </c>
      <c r="B1" s="567"/>
      <c r="C1" s="567"/>
      <c r="D1" s="567"/>
      <c r="E1" s="567"/>
      <c r="F1" s="567"/>
    </row>
    <row r="2" spans="1:7" s="46" customFormat="1" ht="18" customHeight="1" x14ac:dyDescent="0.25">
      <c r="A2" s="570" t="s">
        <v>556</v>
      </c>
      <c r="B2" s="570"/>
      <c r="C2" s="570"/>
      <c r="D2" s="570"/>
      <c r="E2" s="570"/>
      <c r="F2" s="570"/>
      <c r="G2" s="47"/>
    </row>
    <row r="3" spans="1:7" ht="33" customHeight="1" x14ac:dyDescent="0.25">
      <c r="A3" s="568" t="s">
        <v>377</v>
      </c>
      <c r="B3" s="569"/>
      <c r="C3" s="569"/>
      <c r="D3" s="569"/>
      <c r="E3" s="569"/>
      <c r="F3" s="569"/>
    </row>
    <row r="4" spans="1:7" ht="14" x14ac:dyDescent="0.25">
      <c r="A4" s="566" t="s">
        <v>556</v>
      </c>
      <c r="B4" s="566"/>
      <c r="C4" s="566"/>
      <c r="D4" s="566"/>
      <c r="E4" s="566"/>
      <c r="F4" s="566"/>
    </row>
    <row r="5" spans="1:7" ht="20.25" customHeight="1" x14ac:dyDescent="0.25">
      <c r="A5" s="157" t="s">
        <v>362</v>
      </c>
      <c r="B5" s="158"/>
      <c r="C5" s="158"/>
      <c r="D5" s="158"/>
      <c r="E5" s="158"/>
      <c r="F5" s="159" t="s">
        <v>363</v>
      </c>
    </row>
    <row r="6" spans="1:7" ht="54.75" customHeight="1" x14ac:dyDescent="0.25">
      <c r="A6" s="387" t="s">
        <v>204</v>
      </c>
      <c r="B6" s="174" t="s">
        <v>191</v>
      </c>
      <c r="C6" s="174" t="s">
        <v>192</v>
      </c>
      <c r="D6" s="174" t="s">
        <v>193</v>
      </c>
      <c r="E6" s="388" t="s">
        <v>194</v>
      </c>
      <c r="F6" s="389" t="s">
        <v>447</v>
      </c>
    </row>
    <row r="7" spans="1:7" ht="33" customHeight="1" thickBot="1" x14ac:dyDescent="0.3">
      <c r="A7" s="383">
        <v>2016</v>
      </c>
      <c r="B7" s="384">
        <v>66</v>
      </c>
      <c r="C7" s="384">
        <v>55</v>
      </c>
      <c r="D7" s="384">
        <v>57</v>
      </c>
      <c r="E7" s="385">
        <f>SUM(B7:D7)</f>
        <v>178</v>
      </c>
      <c r="F7" s="386">
        <v>2016</v>
      </c>
    </row>
    <row r="8" spans="1:7" ht="33" customHeight="1" thickBot="1" x14ac:dyDescent="0.3">
      <c r="A8" s="41">
        <v>2017</v>
      </c>
      <c r="B8" s="106">
        <v>80</v>
      </c>
      <c r="C8" s="106">
        <v>41</v>
      </c>
      <c r="D8" s="106">
        <v>56</v>
      </c>
      <c r="E8" s="75">
        <f>SUM(B8:D8)</f>
        <v>177</v>
      </c>
      <c r="F8" s="209">
        <v>2017</v>
      </c>
    </row>
    <row r="9" spans="1:7" ht="33" customHeight="1" thickBot="1" x14ac:dyDescent="0.3">
      <c r="A9" s="74">
        <v>2018</v>
      </c>
      <c r="B9" s="352">
        <v>81</v>
      </c>
      <c r="C9" s="352">
        <v>41</v>
      </c>
      <c r="D9" s="352">
        <v>46</v>
      </c>
      <c r="E9" s="351">
        <f>SUM(B9:D9)</f>
        <v>168</v>
      </c>
      <c r="F9" s="213">
        <v>2018</v>
      </c>
    </row>
    <row r="10" spans="1:7" ht="33" customHeight="1" x14ac:dyDescent="0.25">
      <c r="A10" s="41">
        <v>2019</v>
      </c>
      <c r="B10" s="106">
        <v>70</v>
      </c>
      <c r="C10" s="106">
        <v>40</v>
      </c>
      <c r="D10" s="106">
        <v>44</v>
      </c>
      <c r="E10" s="75">
        <f>SUM(B10:D10)</f>
        <v>154</v>
      </c>
      <c r="F10" s="209">
        <v>2019</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7"/>
  <sheetViews>
    <sheetView rightToLeft="1" view="pageBreakPreview" zoomScaleNormal="100" zoomScaleSheetLayoutView="100" workbookViewId="0">
      <selection activeCell="A5" sqref="A5"/>
    </sheetView>
  </sheetViews>
  <sheetFormatPr defaultColWidth="9.1796875" defaultRowHeight="12.5" x14ac:dyDescent="0.25"/>
  <cols>
    <col min="1" max="1" width="16.26953125" style="1" customWidth="1"/>
    <col min="2" max="13" width="6.7265625" style="1" customWidth="1"/>
    <col min="14" max="14" width="7.26953125" style="1" bestFit="1" customWidth="1"/>
    <col min="15" max="15" width="6.7265625" style="1" customWidth="1"/>
    <col min="16" max="17" width="7.26953125" style="1" bestFit="1" customWidth="1"/>
    <col min="18" max="19" width="6.7265625" style="1" customWidth="1"/>
    <col min="20" max="20" width="17.7265625" style="1" customWidth="1"/>
    <col min="21" max="16384" width="9.1796875" style="1"/>
  </cols>
  <sheetData>
    <row r="1" spans="1:20" ht="18" x14ac:dyDescent="0.25">
      <c r="A1" s="571" t="s">
        <v>495</v>
      </c>
      <c r="B1" s="571"/>
      <c r="C1" s="571"/>
      <c r="D1" s="571"/>
      <c r="E1" s="571"/>
      <c r="F1" s="571"/>
      <c r="G1" s="571"/>
      <c r="H1" s="571"/>
      <c r="I1" s="571"/>
      <c r="J1" s="571"/>
      <c r="K1" s="571"/>
      <c r="L1" s="571"/>
      <c r="M1" s="571"/>
      <c r="N1" s="571"/>
      <c r="O1" s="571"/>
      <c r="P1" s="571"/>
      <c r="Q1" s="571"/>
      <c r="R1" s="571"/>
      <c r="S1" s="571"/>
      <c r="T1" s="571"/>
    </row>
    <row r="2" spans="1:20" s="9" customFormat="1" ht="18" x14ac:dyDescent="0.35">
      <c r="A2" s="572">
        <v>2019</v>
      </c>
      <c r="B2" s="572"/>
      <c r="C2" s="572"/>
      <c r="D2" s="572"/>
      <c r="E2" s="572"/>
      <c r="F2" s="572"/>
      <c r="G2" s="572"/>
      <c r="H2" s="572"/>
      <c r="I2" s="572"/>
      <c r="J2" s="572"/>
      <c r="K2" s="572"/>
      <c r="L2" s="572"/>
      <c r="M2" s="572"/>
      <c r="N2" s="572"/>
      <c r="O2" s="572"/>
      <c r="P2" s="572"/>
      <c r="Q2" s="572"/>
      <c r="R2" s="572"/>
      <c r="S2" s="572"/>
      <c r="T2" s="572"/>
    </row>
    <row r="3" spans="1:20" ht="15.5" x14ac:dyDescent="0.25">
      <c r="A3" s="573" t="s">
        <v>498</v>
      </c>
      <c r="B3" s="573"/>
      <c r="C3" s="573"/>
      <c r="D3" s="573"/>
      <c r="E3" s="573"/>
      <c r="F3" s="573"/>
      <c r="G3" s="573"/>
      <c r="H3" s="573"/>
      <c r="I3" s="573"/>
      <c r="J3" s="573"/>
      <c r="K3" s="573"/>
      <c r="L3" s="573"/>
      <c r="M3" s="573"/>
      <c r="N3" s="573"/>
      <c r="O3" s="573"/>
      <c r="P3" s="573"/>
      <c r="Q3" s="573"/>
      <c r="R3" s="573"/>
      <c r="S3" s="573"/>
      <c r="T3" s="573"/>
    </row>
    <row r="4" spans="1:20" ht="15.5" x14ac:dyDescent="0.25">
      <c r="A4" s="573">
        <v>2019</v>
      </c>
      <c r="B4" s="573"/>
      <c r="C4" s="573"/>
      <c r="D4" s="573"/>
      <c r="E4" s="573"/>
      <c r="F4" s="573"/>
      <c r="G4" s="573"/>
      <c r="H4" s="573"/>
      <c r="I4" s="573"/>
      <c r="J4" s="573"/>
      <c r="K4" s="573"/>
      <c r="L4" s="573"/>
      <c r="M4" s="573"/>
      <c r="N4" s="573"/>
      <c r="O4" s="573"/>
      <c r="P4" s="573"/>
      <c r="Q4" s="573"/>
      <c r="R4" s="573"/>
      <c r="S4" s="573"/>
      <c r="T4" s="573"/>
    </row>
    <row r="5" spans="1:20" ht="20.25" customHeight="1" x14ac:dyDescent="0.25">
      <c r="A5" s="8" t="s">
        <v>364</v>
      </c>
      <c r="B5" s="574"/>
      <c r="C5" s="575"/>
      <c r="D5" s="575"/>
      <c r="E5" s="575"/>
      <c r="F5" s="575"/>
      <c r="G5" s="575"/>
      <c r="H5" s="574"/>
      <c r="I5" s="575"/>
      <c r="J5" s="575"/>
      <c r="K5" s="575"/>
      <c r="L5" s="575"/>
      <c r="M5" s="575"/>
      <c r="N5" s="574"/>
      <c r="O5" s="575"/>
      <c r="P5" s="575"/>
      <c r="Q5" s="575"/>
      <c r="R5" s="575"/>
      <c r="S5" s="575"/>
      <c r="T5" s="3" t="s">
        <v>365</v>
      </c>
    </row>
    <row r="6" spans="1:20" ht="33.75" customHeight="1" x14ac:dyDescent="0.25">
      <c r="A6" s="582" t="s">
        <v>42</v>
      </c>
      <c r="B6" s="579" t="s">
        <v>45</v>
      </c>
      <c r="C6" s="580"/>
      <c r="D6" s="580"/>
      <c r="E6" s="580"/>
      <c r="F6" s="580"/>
      <c r="G6" s="581"/>
      <c r="H6" s="579" t="s">
        <v>46</v>
      </c>
      <c r="I6" s="580"/>
      <c r="J6" s="580"/>
      <c r="K6" s="580"/>
      <c r="L6" s="580"/>
      <c r="M6" s="581"/>
      <c r="N6" s="579" t="s">
        <v>47</v>
      </c>
      <c r="O6" s="580"/>
      <c r="P6" s="580"/>
      <c r="Q6" s="580"/>
      <c r="R6" s="580"/>
      <c r="S6" s="581"/>
      <c r="T6" s="576" t="s">
        <v>328</v>
      </c>
    </row>
    <row r="7" spans="1:20" ht="33.75" customHeight="1" x14ac:dyDescent="0.25">
      <c r="A7" s="583"/>
      <c r="B7" s="585" t="s">
        <v>51</v>
      </c>
      <c r="C7" s="585"/>
      <c r="D7" s="585" t="s">
        <v>52</v>
      </c>
      <c r="E7" s="585"/>
      <c r="F7" s="585" t="s">
        <v>53</v>
      </c>
      <c r="G7" s="585"/>
      <c r="H7" s="585" t="s">
        <v>51</v>
      </c>
      <c r="I7" s="585"/>
      <c r="J7" s="585" t="s">
        <v>52</v>
      </c>
      <c r="K7" s="585"/>
      <c r="L7" s="585" t="s">
        <v>53</v>
      </c>
      <c r="M7" s="585"/>
      <c r="N7" s="585" t="s">
        <v>51</v>
      </c>
      <c r="O7" s="585"/>
      <c r="P7" s="585" t="s">
        <v>52</v>
      </c>
      <c r="Q7" s="585"/>
      <c r="R7" s="585" t="s">
        <v>53</v>
      </c>
      <c r="S7" s="585"/>
      <c r="T7" s="577"/>
    </row>
    <row r="8" spans="1:20" ht="33" customHeight="1" x14ac:dyDescent="0.25">
      <c r="A8" s="584"/>
      <c r="B8" s="142" t="s">
        <v>2</v>
      </c>
      <c r="C8" s="142" t="s">
        <v>1</v>
      </c>
      <c r="D8" s="142" t="s">
        <v>2</v>
      </c>
      <c r="E8" s="142" t="s">
        <v>1</v>
      </c>
      <c r="F8" s="142" t="s">
        <v>2</v>
      </c>
      <c r="G8" s="142" t="s">
        <v>1</v>
      </c>
      <c r="H8" s="142" t="s">
        <v>2</v>
      </c>
      <c r="I8" s="142" t="s">
        <v>1</v>
      </c>
      <c r="J8" s="142" t="s">
        <v>2</v>
      </c>
      <c r="K8" s="142" t="s">
        <v>1</v>
      </c>
      <c r="L8" s="142" t="s">
        <v>2</v>
      </c>
      <c r="M8" s="142" t="s">
        <v>1</v>
      </c>
      <c r="N8" s="142" t="s">
        <v>2</v>
      </c>
      <c r="O8" s="142" t="s">
        <v>1</v>
      </c>
      <c r="P8" s="142" t="s">
        <v>2</v>
      </c>
      <c r="Q8" s="142" t="s">
        <v>1</v>
      </c>
      <c r="R8" s="142" t="s">
        <v>2</v>
      </c>
      <c r="S8" s="142" t="s">
        <v>1</v>
      </c>
      <c r="T8" s="578"/>
    </row>
    <row r="9" spans="1:20" ht="32.25" customHeight="1" thickBot="1" x14ac:dyDescent="0.3">
      <c r="A9" s="7" t="s">
        <v>79</v>
      </c>
      <c r="B9" s="278">
        <v>29</v>
      </c>
      <c r="C9" s="278">
        <v>0</v>
      </c>
      <c r="D9" s="278">
        <v>10</v>
      </c>
      <c r="E9" s="278">
        <v>0</v>
      </c>
      <c r="F9" s="278">
        <v>2</v>
      </c>
      <c r="G9" s="278">
        <v>1</v>
      </c>
      <c r="H9" s="278">
        <v>93</v>
      </c>
      <c r="I9" s="278">
        <v>10</v>
      </c>
      <c r="J9" s="278">
        <v>34</v>
      </c>
      <c r="K9" s="278">
        <v>23</v>
      </c>
      <c r="L9" s="278">
        <v>6</v>
      </c>
      <c r="M9" s="278">
        <v>3</v>
      </c>
      <c r="N9" s="278">
        <v>759</v>
      </c>
      <c r="O9" s="278">
        <v>183</v>
      </c>
      <c r="P9" s="278">
        <v>327</v>
      </c>
      <c r="Q9" s="278">
        <v>217</v>
      </c>
      <c r="R9" s="278">
        <v>24</v>
      </c>
      <c r="S9" s="278">
        <v>9</v>
      </c>
      <c r="T9" s="12" t="s">
        <v>5</v>
      </c>
    </row>
    <row r="10" spans="1:20" ht="32.25" customHeight="1" thickBot="1" x14ac:dyDescent="0.3">
      <c r="A10" s="2" t="s">
        <v>205</v>
      </c>
      <c r="B10" s="280">
        <v>0</v>
      </c>
      <c r="C10" s="280">
        <v>0</v>
      </c>
      <c r="D10" s="280">
        <v>0</v>
      </c>
      <c r="E10" s="280">
        <v>0</v>
      </c>
      <c r="F10" s="280">
        <v>2</v>
      </c>
      <c r="G10" s="280">
        <v>0</v>
      </c>
      <c r="H10" s="280">
        <v>3</v>
      </c>
      <c r="I10" s="280">
        <v>0</v>
      </c>
      <c r="J10" s="280">
        <v>3</v>
      </c>
      <c r="K10" s="280">
        <v>1</v>
      </c>
      <c r="L10" s="280">
        <v>3</v>
      </c>
      <c r="M10" s="280">
        <v>0</v>
      </c>
      <c r="N10" s="280">
        <v>50</v>
      </c>
      <c r="O10" s="280">
        <v>22</v>
      </c>
      <c r="P10" s="280">
        <v>31</v>
      </c>
      <c r="Q10" s="280">
        <v>26</v>
      </c>
      <c r="R10" s="280">
        <v>2</v>
      </c>
      <c r="S10" s="280">
        <v>1</v>
      </c>
      <c r="T10" s="13" t="s">
        <v>43</v>
      </c>
    </row>
    <row r="11" spans="1:20" ht="32.25" customHeight="1" thickBot="1" x14ac:dyDescent="0.3">
      <c r="A11" s="7" t="s">
        <v>206</v>
      </c>
      <c r="B11" s="278">
        <v>16</v>
      </c>
      <c r="C11" s="278">
        <v>0</v>
      </c>
      <c r="D11" s="278">
        <v>4</v>
      </c>
      <c r="E11" s="278">
        <v>3</v>
      </c>
      <c r="F11" s="278">
        <v>4</v>
      </c>
      <c r="G11" s="278">
        <v>2</v>
      </c>
      <c r="H11" s="278">
        <v>65</v>
      </c>
      <c r="I11" s="278">
        <v>11</v>
      </c>
      <c r="J11" s="278">
        <v>19</v>
      </c>
      <c r="K11" s="278">
        <v>10</v>
      </c>
      <c r="L11" s="278">
        <v>22</v>
      </c>
      <c r="M11" s="278">
        <v>4</v>
      </c>
      <c r="N11" s="278">
        <v>879</v>
      </c>
      <c r="O11" s="278">
        <v>291</v>
      </c>
      <c r="P11" s="278">
        <v>340</v>
      </c>
      <c r="Q11" s="278">
        <v>314</v>
      </c>
      <c r="R11" s="278">
        <v>117</v>
      </c>
      <c r="S11" s="278">
        <v>35</v>
      </c>
      <c r="T11" s="12" t="s">
        <v>199</v>
      </c>
    </row>
    <row r="12" spans="1:20" ht="32.25" customHeight="1" thickBot="1" x14ac:dyDescent="0.3">
      <c r="A12" s="2" t="s">
        <v>545</v>
      </c>
      <c r="B12" s="257">
        <v>25</v>
      </c>
      <c r="C12" s="257">
        <v>0</v>
      </c>
      <c r="D12" s="257">
        <v>17</v>
      </c>
      <c r="E12" s="257">
        <v>6</v>
      </c>
      <c r="F12" s="257">
        <v>32</v>
      </c>
      <c r="G12" s="257">
        <v>1</v>
      </c>
      <c r="H12" s="257">
        <v>181</v>
      </c>
      <c r="I12" s="257">
        <v>6</v>
      </c>
      <c r="J12" s="257">
        <v>115</v>
      </c>
      <c r="K12" s="257">
        <v>26</v>
      </c>
      <c r="L12" s="257">
        <v>131</v>
      </c>
      <c r="M12" s="257">
        <v>4</v>
      </c>
      <c r="N12" s="257">
        <v>2388</v>
      </c>
      <c r="O12" s="257">
        <v>159</v>
      </c>
      <c r="P12" s="257">
        <v>1140</v>
      </c>
      <c r="Q12" s="257">
        <v>472</v>
      </c>
      <c r="R12" s="257">
        <v>502</v>
      </c>
      <c r="S12" s="257">
        <v>51</v>
      </c>
      <c r="T12" s="13" t="s">
        <v>44</v>
      </c>
    </row>
    <row r="13" spans="1:20" ht="32.25" customHeight="1" x14ac:dyDescent="0.25">
      <c r="A13" s="225" t="s">
        <v>240</v>
      </c>
      <c r="B13" s="282">
        <v>0</v>
      </c>
      <c r="C13" s="282">
        <v>0</v>
      </c>
      <c r="D13" s="282">
        <v>0</v>
      </c>
      <c r="E13" s="282">
        <v>0</v>
      </c>
      <c r="F13" s="282">
        <v>0</v>
      </c>
      <c r="G13" s="282">
        <v>0</v>
      </c>
      <c r="H13" s="282">
        <v>1</v>
      </c>
      <c r="I13" s="282">
        <v>0</v>
      </c>
      <c r="J13" s="282">
        <v>1</v>
      </c>
      <c r="K13" s="282">
        <v>0</v>
      </c>
      <c r="L13" s="282">
        <v>2</v>
      </c>
      <c r="M13" s="282">
        <v>0</v>
      </c>
      <c r="N13" s="282">
        <v>11</v>
      </c>
      <c r="O13" s="282">
        <v>0</v>
      </c>
      <c r="P13" s="282">
        <v>38</v>
      </c>
      <c r="Q13" s="282">
        <v>0</v>
      </c>
      <c r="R13" s="282">
        <v>8</v>
      </c>
      <c r="S13" s="282">
        <v>0</v>
      </c>
      <c r="T13" s="226" t="s">
        <v>241</v>
      </c>
    </row>
    <row r="14" spans="1:20" ht="32.25" customHeight="1" x14ac:dyDescent="0.25">
      <c r="A14" s="227" t="s">
        <v>4</v>
      </c>
      <c r="B14" s="228">
        <f>SUM(B9:B13)</f>
        <v>70</v>
      </c>
      <c r="C14" s="228">
        <f t="shared" ref="C14:S14" si="0">SUM(C9:C13)</f>
        <v>0</v>
      </c>
      <c r="D14" s="228">
        <f t="shared" si="0"/>
        <v>31</v>
      </c>
      <c r="E14" s="228">
        <f t="shared" si="0"/>
        <v>9</v>
      </c>
      <c r="F14" s="228">
        <f t="shared" si="0"/>
        <v>40</v>
      </c>
      <c r="G14" s="228">
        <f t="shared" si="0"/>
        <v>4</v>
      </c>
      <c r="H14" s="228">
        <f t="shared" si="0"/>
        <v>343</v>
      </c>
      <c r="I14" s="228">
        <f t="shared" si="0"/>
        <v>27</v>
      </c>
      <c r="J14" s="228">
        <f t="shared" si="0"/>
        <v>172</v>
      </c>
      <c r="K14" s="228">
        <f t="shared" si="0"/>
        <v>60</v>
      </c>
      <c r="L14" s="228">
        <f t="shared" si="0"/>
        <v>164</v>
      </c>
      <c r="M14" s="228">
        <f t="shared" si="0"/>
        <v>11</v>
      </c>
      <c r="N14" s="228">
        <f t="shared" si="0"/>
        <v>4087</v>
      </c>
      <c r="O14" s="228">
        <f t="shared" si="0"/>
        <v>655</v>
      </c>
      <c r="P14" s="228">
        <f t="shared" si="0"/>
        <v>1876</v>
      </c>
      <c r="Q14" s="228">
        <f t="shared" si="0"/>
        <v>1029</v>
      </c>
      <c r="R14" s="228">
        <f t="shared" si="0"/>
        <v>653</v>
      </c>
      <c r="S14" s="228">
        <f t="shared" si="0"/>
        <v>96</v>
      </c>
      <c r="T14" s="229" t="s">
        <v>3</v>
      </c>
    </row>
    <row r="17" spans="2:2" x14ac:dyDescent="0.25">
      <c r="B17" s="230"/>
    </row>
  </sheetData>
  <mergeCells count="27">
    <mergeCell ref="T6:T8"/>
    <mergeCell ref="N6:S6"/>
    <mergeCell ref="A6:A8"/>
    <mergeCell ref="D7:E7"/>
    <mergeCell ref="F7:G7"/>
    <mergeCell ref="B6:G6"/>
    <mergeCell ref="B7:C7"/>
    <mergeCell ref="H6:M6"/>
    <mergeCell ref="H7:I7"/>
    <mergeCell ref="N7:O7"/>
    <mergeCell ref="P7:Q7"/>
    <mergeCell ref="R7:S7"/>
    <mergeCell ref="J7:K7"/>
    <mergeCell ref="L7:M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7"/>
  <sheetViews>
    <sheetView rightToLeft="1" view="pageBreakPreview" zoomScaleNormal="100" zoomScaleSheetLayoutView="100" workbookViewId="0">
      <selection activeCell="Q15" sqref="Q15"/>
    </sheetView>
  </sheetViews>
  <sheetFormatPr defaultColWidth="9.1796875" defaultRowHeight="12.5" x14ac:dyDescent="0.25"/>
  <cols>
    <col min="1" max="1" width="16.26953125" style="1" customWidth="1"/>
    <col min="2" max="13" width="6.7265625" style="1" customWidth="1"/>
    <col min="14" max="14" width="7.26953125" style="1" bestFit="1" customWidth="1"/>
    <col min="15" max="15" width="6.7265625" style="1" customWidth="1"/>
    <col min="16" max="17" width="7.26953125" style="1" bestFit="1" customWidth="1"/>
    <col min="18" max="19" width="6.7265625" style="1" customWidth="1"/>
    <col min="20" max="20" width="16.26953125" style="1" customWidth="1"/>
    <col min="21" max="16384" width="9.1796875" style="1"/>
  </cols>
  <sheetData>
    <row r="1" spans="1:20" ht="18" x14ac:dyDescent="0.25">
      <c r="A1" s="571" t="s">
        <v>496</v>
      </c>
      <c r="B1" s="571"/>
      <c r="C1" s="571"/>
      <c r="D1" s="571"/>
      <c r="E1" s="571"/>
      <c r="F1" s="571"/>
      <c r="G1" s="571"/>
      <c r="H1" s="571"/>
      <c r="I1" s="571"/>
      <c r="J1" s="571"/>
      <c r="K1" s="571"/>
      <c r="L1" s="571"/>
      <c r="M1" s="571"/>
      <c r="N1" s="571"/>
      <c r="O1" s="571"/>
      <c r="P1" s="571"/>
      <c r="Q1" s="571"/>
      <c r="R1" s="571"/>
      <c r="S1" s="571"/>
      <c r="T1" s="571"/>
    </row>
    <row r="2" spans="1:20" s="9" customFormat="1" ht="18" x14ac:dyDescent="0.35">
      <c r="A2" s="572">
        <v>2019</v>
      </c>
      <c r="B2" s="572"/>
      <c r="C2" s="572"/>
      <c r="D2" s="572"/>
      <c r="E2" s="572"/>
      <c r="F2" s="572"/>
      <c r="G2" s="572"/>
      <c r="H2" s="572"/>
      <c r="I2" s="572"/>
      <c r="J2" s="572"/>
      <c r="K2" s="572"/>
      <c r="L2" s="572"/>
      <c r="M2" s="572"/>
      <c r="N2" s="572"/>
      <c r="O2" s="572"/>
      <c r="P2" s="572"/>
      <c r="Q2" s="572"/>
      <c r="R2" s="572"/>
      <c r="S2" s="572"/>
      <c r="T2" s="572"/>
    </row>
    <row r="3" spans="1:20" ht="15.5" x14ac:dyDescent="0.25">
      <c r="A3" s="573" t="s">
        <v>497</v>
      </c>
      <c r="B3" s="573"/>
      <c r="C3" s="573"/>
      <c r="D3" s="573"/>
      <c r="E3" s="573"/>
      <c r="F3" s="573"/>
      <c r="G3" s="573"/>
      <c r="H3" s="573"/>
      <c r="I3" s="573"/>
      <c r="J3" s="573"/>
      <c r="K3" s="573"/>
      <c r="L3" s="573"/>
      <c r="M3" s="573"/>
      <c r="N3" s="573"/>
      <c r="O3" s="573"/>
      <c r="P3" s="573"/>
      <c r="Q3" s="573"/>
      <c r="R3" s="573"/>
      <c r="S3" s="573"/>
      <c r="T3" s="573"/>
    </row>
    <row r="4" spans="1:20" ht="15.5" x14ac:dyDescent="0.25">
      <c r="A4" s="573">
        <v>2019</v>
      </c>
      <c r="B4" s="573"/>
      <c r="C4" s="573"/>
      <c r="D4" s="573"/>
      <c r="E4" s="573"/>
      <c r="F4" s="573"/>
      <c r="G4" s="573"/>
      <c r="H4" s="573"/>
      <c r="I4" s="573"/>
      <c r="J4" s="573"/>
      <c r="K4" s="573"/>
      <c r="L4" s="573"/>
      <c r="M4" s="573"/>
      <c r="N4" s="573"/>
      <c r="O4" s="573"/>
      <c r="P4" s="573"/>
      <c r="Q4" s="573"/>
      <c r="R4" s="573"/>
      <c r="S4" s="573"/>
      <c r="T4" s="573"/>
    </row>
    <row r="5" spans="1:20" ht="20.25" customHeight="1" x14ac:dyDescent="0.25">
      <c r="A5" s="8" t="s">
        <v>366</v>
      </c>
      <c r="B5" s="574"/>
      <c r="C5" s="575"/>
      <c r="D5" s="575"/>
      <c r="E5" s="575"/>
      <c r="F5" s="575"/>
      <c r="G5" s="575"/>
      <c r="H5" s="574"/>
      <c r="I5" s="575"/>
      <c r="J5" s="575"/>
      <c r="K5" s="575"/>
      <c r="L5" s="575"/>
      <c r="M5" s="575"/>
      <c r="N5" s="574"/>
      <c r="O5" s="575"/>
      <c r="P5" s="575"/>
      <c r="Q5" s="575"/>
      <c r="R5" s="575"/>
      <c r="S5" s="575"/>
      <c r="T5" s="3" t="s">
        <v>367</v>
      </c>
    </row>
    <row r="6" spans="1:20" ht="33.75" customHeight="1" x14ac:dyDescent="0.25">
      <c r="A6" s="582" t="s">
        <v>49</v>
      </c>
      <c r="B6" s="579" t="s">
        <v>45</v>
      </c>
      <c r="C6" s="580"/>
      <c r="D6" s="580"/>
      <c r="E6" s="580"/>
      <c r="F6" s="580"/>
      <c r="G6" s="581"/>
      <c r="H6" s="579" t="s">
        <v>46</v>
      </c>
      <c r="I6" s="580"/>
      <c r="J6" s="580"/>
      <c r="K6" s="580"/>
      <c r="L6" s="580"/>
      <c r="M6" s="581"/>
      <c r="N6" s="579" t="s">
        <v>47</v>
      </c>
      <c r="O6" s="580"/>
      <c r="P6" s="580"/>
      <c r="Q6" s="580"/>
      <c r="R6" s="580"/>
      <c r="S6" s="581"/>
      <c r="T6" s="576" t="s">
        <v>60</v>
      </c>
    </row>
    <row r="7" spans="1:20" ht="33.75" customHeight="1" x14ac:dyDescent="0.25">
      <c r="A7" s="583"/>
      <c r="B7" s="587" t="s">
        <v>51</v>
      </c>
      <c r="C7" s="587"/>
      <c r="D7" s="587" t="s">
        <v>52</v>
      </c>
      <c r="E7" s="587"/>
      <c r="F7" s="587" t="s">
        <v>53</v>
      </c>
      <c r="G7" s="587"/>
      <c r="H7" s="587" t="s">
        <v>51</v>
      </c>
      <c r="I7" s="587"/>
      <c r="J7" s="587" t="s">
        <v>52</v>
      </c>
      <c r="K7" s="587"/>
      <c r="L7" s="587" t="s">
        <v>53</v>
      </c>
      <c r="M7" s="587"/>
      <c r="N7" s="587" t="s">
        <v>51</v>
      </c>
      <c r="O7" s="587"/>
      <c r="P7" s="587" t="s">
        <v>52</v>
      </c>
      <c r="Q7" s="587"/>
      <c r="R7" s="587" t="s">
        <v>53</v>
      </c>
      <c r="S7" s="587"/>
      <c r="T7" s="577"/>
    </row>
    <row r="8" spans="1:20" ht="33" customHeight="1" x14ac:dyDescent="0.25">
      <c r="A8" s="588"/>
      <c r="B8" s="137" t="s">
        <v>2</v>
      </c>
      <c r="C8" s="137" t="s">
        <v>1</v>
      </c>
      <c r="D8" s="137" t="s">
        <v>2</v>
      </c>
      <c r="E8" s="137" t="s">
        <v>1</v>
      </c>
      <c r="F8" s="137" t="s">
        <v>2</v>
      </c>
      <c r="G8" s="137" t="s">
        <v>1</v>
      </c>
      <c r="H8" s="137" t="s">
        <v>2</v>
      </c>
      <c r="I8" s="137" t="s">
        <v>1</v>
      </c>
      <c r="J8" s="137" t="s">
        <v>2</v>
      </c>
      <c r="K8" s="137" t="s">
        <v>1</v>
      </c>
      <c r="L8" s="137" t="s">
        <v>2</v>
      </c>
      <c r="M8" s="137" t="s">
        <v>1</v>
      </c>
      <c r="N8" s="137" t="s">
        <v>2</v>
      </c>
      <c r="O8" s="137" t="s">
        <v>1</v>
      </c>
      <c r="P8" s="137" t="s">
        <v>2</v>
      </c>
      <c r="Q8" s="137" t="s">
        <v>1</v>
      </c>
      <c r="R8" s="137" t="s">
        <v>2</v>
      </c>
      <c r="S8" s="137" t="s">
        <v>1</v>
      </c>
      <c r="T8" s="586"/>
    </row>
    <row r="9" spans="1:20" ht="29.25" customHeight="1" thickBot="1" x14ac:dyDescent="0.3">
      <c r="A9" s="463" t="s">
        <v>333</v>
      </c>
      <c r="B9" s="300">
        <v>0</v>
      </c>
      <c r="C9" s="278">
        <v>0</v>
      </c>
      <c r="D9" s="278">
        <v>1</v>
      </c>
      <c r="E9" s="278">
        <v>2</v>
      </c>
      <c r="F9" s="278">
        <v>5</v>
      </c>
      <c r="G9" s="278">
        <v>1</v>
      </c>
      <c r="H9" s="278">
        <v>2</v>
      </c>
      <c r="I9" s="278">
        <v>0</v>
      </c>
      <c r="J9" s="278">
        <v>14</v>
      </c>
      <c r="K9" s="278">
        <v>9</v>
      </c>
      <c r="L9" s="278">
        <v>10</v>
      </c>
      <c r="M9" s="278">
        <v>3</v>
      </c>
      <c r="N9" s="278">
        <v>22</v>
      </c>
      <c r="O9" s="278">
        <v>1</v>
      </c>
      <c r="P9" s="278">
        <v>231</v>
      </c>
      <c r="Q9" s="278">
        <v>170</v>
      </c>
      <c r="R9" s="278">
        <v>80</v>
      </c>
      <c r="S9" s="278">
        <v>21</v>
      </c>
      <c r="T9" s="12" t="s">
        <v>334</v>
      </c>
    </row>
    <row r="10" spans="1:20" ht="29.25" customHeight="1" thickBot="1" x14ac:dyDescent="0.3">
      <c r="A10" s="464" t="s">
        <v>580</v>
      </c>
      <c r="B10" s="301">
        <v>11</v>
      </c>
      <c r="C10" s="280">
        <v>0</v>
      </c>
      <c r="D10" s="280">
        <v>9</v>
      </c>
      <c r="E10" s="280">
        <v>0</v>
      </c>
      <c r="F10" s="280">
        <v>0</v>
      </c>
      <c r="G10" s="280">
        <v>0</v>
      </c>
      <c r="H10" s="280">
        <v>36</v>
      </c>
      <c r="I10" s="280">
        <v>0</v>
      </c>
      <c r="J10" s="280">
        <v>25</v>
      </c>
      <c r="K10" s="280">
        <v>4</v>
      </c>
      <c r="L10" s="280">
        <v>10</v>
      </c>
      <c r="M10" s="280">
        <v>0</v>
      </c>
      <c r="N10" s="280">
        <v>386</v>
      </c>
      <c r="O10" s="280">
        <v>34</v>
      </c>
      <c r="P10" s="280">
        <v>352</v>
      </c>
      <c r="Q10" s="280">
        <v>128</v>
      </c>
      <c r="R10" s="280">
        <v>43</v>
      </c>
      <c r="S10" s="280">
        <v>12</v>
      </c>
      <c r="T10" s="461" t="s">
        <v>580</v>
      </c>
    </row>
    <row r="11" spans="1:20" ht="29.25" customHeight="1" thickBot="1" x14ac:dyDescent="0.3">
      <c r="A11" s="465" t="s">
        <v>581</v>
      </c>
      <c r="B11" s="300">
        <v>22</v>
      </c>
      <c r="C11" s="278">
        <v>0</v>
      </c>
      <c r="D11" s="278">
        <v>9</v>
      </c>
      <c r="E11" s="278">
        <v>2</v>
      </c>
      <c r="F11" s="278">
        <v>4</v>
      </c>
      <c r="G11" s="278">
        <v>1</v>
      </c>
      <c r="H11" s="278">
        <v>125</v>
      </c>
      <c r="I11" s="278">
        <v>0</v>
      </c>
      <c r="J11" s="278">
        <v>54</v>
      </c>
      <c r="K11" s="278">
        <v>18</v>
      </c>
      <c r="L11" s="278">
        <v>42</v>
      </c>
      <c r="M11" s="278">
        <v>1</v>
      </c>
      <c r="N11" s="278">
        <v>1636</v>
      </c>
      <c r="O11" s="278">
        <v>213</v>
      </c>
      <c r="P11" s="278">
        <v>569</v>
      </c>
      <c r="Q11" s="278">
        <v>275</v>
      </c>
      <c r="R11" s="278">
        <v>181</v>
      </c>
      <c r="S11" s="278">
        <v>19</v>
      </c>
      <c r="T11" s="462" t="s">
        <v>581</v>
      </c>
    </row>
    <row r="12" spans="1:20" ht="29.25" customHeight="1" thickBot="1" x14ac:dyDescent="0.3">
      <c r="A12" s="464" t="s">
        <v>582</v>
      </c>
      <c r="B12" s="301">
        <v>17</v>
      </c>
      <c r="C12" s="280">
        <v>0</v>
      </c>
      <c r="D12" s="280">
        <v>3</v>
      </c>
      <c r="E12" s="280">
        <v>3</v>
      </c>
      <c r="F12" s="280">
        <v>12</v>
      </c>
      <c r="G12" s="280">
        <v>1</v>
      </c>
      <c r="H12" s="280">
        <v>108</v>
      </c>
      <c r="I12" s="280">
        <v>9</v>
      </c>
      <c r="J12" s="280">
        <v>39</v>
      </c>
      <c r="K12" s="280">
        <v>15</v>
      </c>
      <c r="L12" s="280">
        <v>49</v>
      </c>
      <c r="M12" s="280">
        <v>1</v>
      </c>
      <c r="N12" s="280">
        <v>1175</v>
      </c>
      <c r="O12" s="280">
        <v>246</v>
      </c>
      <c r="P12" s="280">
        <v>485</v>
      </c>
      <c r="Q12" s="280">
        <v>267</v>
      </c>
      <c r="R12" s="280">
        <v>193</v>
      </c>
      <c r="S12" s="280">
        <v>23</v>
      </c>
      <c r="T12" s="461" t="s">
        <v>582</v>
      </c>
    </row>
    <row r="13" spans="1:20" ht="29.25" customHeight="1" thickBot="1" x14ac:dyDescent="0.3">
      <c r="A13" s="465" t="s">
        <v>583</v>
      </c>
      <c r="B13" s="300">
        <v>9</v>
      </c>
      <c r="C13" s="278">
        <v>0</v>
      </c>
      <c r="D13" s="278">
        <v>5</v>
      </c>
      <c r="E13" s="278">
        <v>1</v>
      </c>
      <c r="F13" s="278">
        <v>9</v>
      </c>
      <c r="G13" s="278">
        <v>0</v>
      </c>
      <c r="H13" s="278">
        <v>52</v>
      </c>
      <c r="I13" s="278">
        <v>7</v>
      </c>
      <c r="J13" s="278">
        <v>28</v>
      </c>
      <c r="K13" s="278">
        <v>6</v>
      </c>
      <c r="L13" s="278">
        <v>28</v>
      </c>
      <c r="M13" s="278">
        <v>2</v>
      </c>
      <c r="N13" s="278">
        <v>543</v>
      </c>
      <c r="O13" s="278">
        <v>112</v>
      </c>
      <c r="P13" s="278">
        <v>170</v>
      </c>
      <c r="Q13" s="278">
        <v>113</v>
      </c>
      <c r="R13" s="278">
        <v>91</v>
      </c>
      <c r="S13" s="278">
        <v>14</v>
      </c>
      <c r="T13" s="462" t="s">
        <v>583</v>
      </c>
    </row>
    <row r="14" spans="1:20" ht="29.25" customHeight="1" thickBot="1" x14ac:dyDescent="0.3">
      <c r="A14" s="464" t="s">
        <v>584</v>
      </c>
      <c r="B14" s="301">
        <v>6</v>
      </c>
      <c r="C14" s="280">
        <v>0</v>
      </c>
      <c r="D14" s="280">
        <v>4</v>
      </c>
      <c r="E14" s="280">
        <v>1</v>
      </c>
      <c r="F14" s="280">
        <v>0</v>
      </c>
      <c r="G14" s="280">
        <v>0</v>
      </c>
      <c r="H14" s="280">
        <v>13</v>
      </c>
      <c r="I14" s="280">
        <v>9</v>
      </c>
      <c r="J14" s="280">
        <v>7</v>
      </c>
      <c r="K14" s="280">
        <v>5</v>
      </c>
      <c r="L14" s="280">
        <v>16</v>
      </c>
      <c r="M14" s="280">
        <v>3</v>
      </c>
      <c r="N14" s="280">
        <v>218</v>
      </c>
      <c r="O14" s="280">
        <v>43</v>
      </c>
      <c r="P14" s="280">
        <v>47</v>
      </c>
      <c r="Q14" s="280">
        <v>44</v>
      </c>
      <c r="R14" s="280">
        <v>39</v>
      </c>
      <c r="S14" s="280">
        <v>2</v>
      </c>
      <c r="T14" s="461" t="s">
        <v>584</v>
      </c>
    </row>
    <row r="15" spans="1:20" ht="29.25" customHeight="1" thickBot="1" x14ac:dyDescent="0.3">
      <c r="A15" s="17" t="s">
        <v>585</v>
      </c>
      <c r="B15" s="300">
        <v>5</v>
      </c>
      <c r="C15" s="278">
        <v>0</v>
      </c>
      <c r="D15" s="278">
        <v>0</v>
      </c>
      <c r="E15" s="278">
        <v>0</v>
      </c>
      <c r="F15" s="278">
        <v>10</v>
      </c>
      <c r="G15" s="278">
        <v>1</v>
      </c>
      <c r="H15" s="278">
        <v>7</v>
      </c>
      <c r="I15" s="278">
        <v>2</v>
      </c>
      <c r="J15" s="278">
        <v>5</v>
      </c>
      <c r="K15" s="278">
        <v>3</v>
      </c>
      <c r="L15" s="278">
        <v>9</v>
      </c>
      <c r="M15" s="278">
        <v>1</v>
      </c>
      <c r="N15" s="278">
        <v>107</v>
      </c>
      <c r="O15" s="278">
        <v>6</v>
      </c>
      <c r="P15" s="278">
        <v>21</v>
      </c>
      <c r="Q15" s="278">
        <v>32</v>
      </c>
      <c r="R15" s="278">
        <v>26</v>
      </c>
      <c r="S15" s="278">
        <v>5</v>
      </c>
      <c r="T15" s="462" t="s">
        <v>585</v>
      </c>
    </row>
    <row r="16" spans="1:20" ht="29.25" customHeight="1" x14ac:dyDescent="0.25">
      <c r="A16" s="135" t="s">
        <v>240</v>
      </c>
      <c r="B16" s="301">
        <v>0</v>
      </c>
      <c r="C16" s="301">
        <v>0</v>
      </c>
      <c r="D16" s="301">
        <v>0</v>
      </c>
      <c r="E16" s="301">
        <v>0</v>
      </c>
      <c r="F16" s="301">
        <v>0</v>
      </c>
      <c r="G16" s="301">
        <v>0</v>
      </c>
      <c r="H16" s="301">
        <v>0</v>
      </c>
      <c r="I16" s="301">
        <v>0</v>
      </c>
      <c r="J16" s="301">
        <v>0</v>
      </c>
      <c r="K16" s="301">
        <v>0</v>
      </c>
      <c r="L16" s="301">
        <v>0</v>
      </c>
      <c r="M16" s="301">
        <v>0</v>
      </c>
      <c r="N16" s="301">
        <v>0</v>
      </c>
      <c r="O16" s="301">
        <v>0</v>
      </c>
      <c r="P16" s="301">
        <v>1</v>
      </c>
      <c r="Q16" s="301">
        <v>0</v>
      </c>
      <c r="R16" s="301">
        <v>0</v>
      </c>
      <c r="S16" s="301">
        <v>0</v>
      </c>
      <c r="T16" s="4" t="s">
        <v>241</v>
      </c>
    </row>
    <row r="17" spans="1:20" ht="29.25" customHeight="1" x14ac:dyDescent="0.25">
      <c r="A17" s="136" t="s">
        <v>4</v>
      </c>
      <c r="B17" s="143">
        <f>SUM(B9:B16)</f>
        <v>70</v>
      </c>
      <c r="C17" s="143">
        <f t="shared" ref="C17:S17" si="0">SUM(C9:C16)</f>
        <v>0</v>
      </c>
      <c r="D17" s="143">
        <f t="shared" si="0"/>
        <v>31</v>
      </c>
      <c r="E17" s="143">
        <f t="shared" si="0"/>
        <v>9</v>
      </c>
      <c r="F17" s="143">
        <f t="shared" si="0"/>
        <v>40</v>
      </c>
      <c r="G17" s="143">
        <f t="shared" si="0"/>
        <v>4</v>
      </c>
      <c r="H17" s="143">
        <f t="shared" si="0"/>
        <v>343</v>
      </c>
      <c r="I17" s="143">
        <f t="shared" si="0"/>
        <v>27</v>
      </c>
      <c r="J17" s="143">
        <f t="shared" si="0"/>
        <v>172</v>
      </c>
      <c r="K17" s="143">
        <f t="shared" si="0"/>
        <v>60</v>
      </c>
      <c r="L17" s="143">
        <f t="shared" si="0"/>
        <v>164</v>
      </c>
      <c r="M17" s="143">
        <f t="shared" si="0"/>
        <v>11</v>
      </c>
      <c r="N17" s="143">
        <f t="shared" si="0"/>
        <v>4087</v>
      </c>
      <c r="O17" s="143">
        <f t="shared" si="0"/>
        <v>655</v>
      </c>
      <c r="P17" s="143">
        <f t="shared" si="0"/>
        <v>1876</v>
      </c>
      <c r="Q17" s="143">
        <f t="shared" si="0"/>
        <v>1029</v>
      </c>
      <c r="R17" s="143">
        <f t="shared" si="0"/>
        <v>653</v>
      </c>
      <c r="S17" s="143">
        <f t="shared" si="0"/>
        <v>96</v>
      </c>
      <c r="T17" s="144" t="s">
        <v>3</v>
      </c>
    </row>
  </sheetData>
  <mergeCells count="27">
    <mergeCell ref="A6:A8"/>
    <mergeCell ref="B6:G6"/>
    <mergeCell ref="H6:M6"/>
    <mergeCell ref="N6:S6"/>
    <mergeCell ref="R7:S7"/>
    <mergeCell ref="T6:T8"/>
    <mergeCell ref="B7:C7"/>
    <mergeCell ref="D7:E7"/>
    <mergeCell ref="F7:G7"/>
    <mergeCell ref="H7:I7"/>
    <mergeCell ref="J7:K7"/>
    <mergeCell ref="L7:M7"/>
    <mergeCell ref="N7:O7"/>
    <mergeCell ref="P7:Q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4"/>
  <sheetViews>
    <sheetView rightToLeft="1" view="pageBreakPreview" zoomScaleNormal="100" zoomScaleSheetLayoutView="100" workbookViewId="0">
      <selection activeCell="E15" sqref="E15"/>
    </sheetView>
  </sheetViews>
  <sheetFormatPr defaultColWidth="9.1796875" defaultRowHeight="12.5" x14ac:dyDescent="0.25"/>
  <cols>
    <col min="1" max="1" width="24.81640625" style="1" customWidth="1"/>
    <col min="2" max="5" width="12.453125" style="1" customWidth="1"/>
    <col min="6" max="6" width="26.453125" style="1" customWidth="1"/>
    <col min="7" max="16384" width="9.1796875" style="1"/>
  </cols>
  <sheetData>
    <row r="1" spans="1:6" ht="18" x14ac:dyDescent="0.25">
      <c r="A1" s="571" t="s">
        <v>207</v>
      </c>
      <c r="B1" s="571"/>
      <c r="C1" s="571"/>
      <c r="D1" s="571"/>
      <c r="E1" s="571"/>
      <c r="F1" s="571"/>
    </row>
    <row r="2" spans="1:6" s="9" customFormat="1" ht="16.5" customHeight="1" x14ac:dyDescent="0.35">
      <c r="A2" s="572">
        <v>2019</v>
      </c>
      <c r="B2" s="572"/>
      <c r="C2" s="572"/>
      <c r="D2" s="572"/>
      <c r="E2" s="572"/>
      <c r="F2" s="572"/>
    </row>
    <row r="3" spans="1:6" ht="30" customHeight="1" x14ac:dyDescent="0.25">
      <c r="A3" s="589" t="s">
        <v>208</v>
      </c>
      <c r="B3" s="573"/>
      <c r="C3" s="573"/>
      <c r="D3" s="573"/>
      <c r="E3" s="573"/>
      <c r="F3" s="573"/>
    </row>
    <row r="4" spans="1:6" ht="15.5" x14ac:dyDescent="0.25">
      <c r="A4" s="573">
        <v>2019</v>
      </c>
      <c r="B4" s="573"/>
      <c r="C4" s="573"/>
      <c r="D4" s="573"/>
      <c r="E4" s="573"/>
      <c r="F4" s="573"/>
    </row>
    <row r="5" spans="1:6" ht="20.25" customHeight="1" x14ac:dyDescent="0.25">
      <c r="A5" s="8" t="s">
        <v>368</v>
      </c>
      <c r="B5" s="574"/>
      <c r="C5" s="575"/>
      <c r="D5" s="224"/>
      <c r="E5" s="224"/>
      <c r="F5" s="3" t="s">
        <v>369</v>
      </c>
    </row>
    <row r="6" spans="1:6" ht="77.25" customHeight="1" x14ac:dyDescent="0.25">
      <c r="A6" s="223" t="s">
        <v>41</v>
      </c>
      <c r="B6" s="223" t="s">
        <v>7</v>
      </c>
      <c r="C6" s="223" t="s">
        <v>48</v>
      </c>
      <c r="D6" s="223" t="s">
        <v>6</v>
      </c>
      <c r="E6" s="102" t="s">
        <v>0</v>
      </c>
      <c r="F6" s="232" t="s">
        <v>195</v>
      </c>
    </row>
    <row r="7" spans="1:6" ht="32.25" customHeight="1" thickBot="1" x14ac:dyDescent="0.3">
      <c r="A7" s="7" t="s">
        <v>36</v>
      </c>
      <c r="B7" s="278">
        <v>8</v>
      </c>
      <c r="C7" s="278">
        <v>61</v>
      </c>
      <c r="D7" s="278">
        <v>845</v>
      </c>
      <c r="E7" s="107">
        <f t="shared" ref="E7:E13" si="0">SUM(B7:D7)</f>
        <v>914</v>
      </c>
      <c r="F7" s="12" t="s">
        <v>55</v>
      </c>
    </row>
    <row r="8" spans="1:6" ht="32.25" customHeight="1" thickBot="1" x14ac:dyDescent="0.3">
      <c r="A8" s="2" t="s">
        <v>37</v>
      </c>
      <c r="B8" s="280">
        <v>8</v>
      </c>
      <c r="C8" s="280">
        <v>76</v>
      </c>
      <c r="D8" s="280">
        <v>1050</v>
      </c>
      <c r="E8" s="108">
        <f t="shared" si="0"/>
        <v>1134</v>
      </c>
      <c r="F8" s="13" t="s">
        <v>56</v>
      </c>
    </row>
    <row r="9" spans="1:6" ht="32.25" customHeight="1" thickBot="1" x14ac:dyDescent="0.3">
      <c r="A9" s="5" t="s">
        <v>38</v>
      </c>
      <c r="B9" s="207">
        <v>22</v>
      </c>
      <c r="C9" s="207">
        <v>117</v>
      </c>
      <c r="D9" s="207">
        <v>1329</v>
      </c>
      <c r="E9" s="107">
        <f t="shared" si="0"/>
        <v>1468</v>
      </c>
      <c r="F9" s="14" t="s">
        <v>57</v>
      </c>
    </row>
    <row r="10" spans="1:6" ht="32.25" customHeight="1" thickBot="1" x14ac:dyDescent="0.3">
      <c r="A10" s="2" t="s">
        <v>39</v>
      </c>
      <c r="B10" s="280">
        <v>45</v>
      </c>
      <c r="C10" s="280">
        <v>249</v>
      </c>
      <c r="D10" s="280">
        <v>2252</v>
      </c>
      <c r="E10" s="108">
        <f t="shared" si="0"/>
        <v>2546</v>
      </c>
      <c r="F10" s="13" t="s">
        <v>58</v>
      </c>
    </row>
    <row r="11" spans="1:6" ht="32.25" customHeight="1" thickBot="1" x14ac:dyDescent="0.3">
      <c r="A11" s="5" t="s">
        <v>578</v>
      </c>
      <c r="B11" s="207">
        <v>53</v>
      </c>
      <c r="C11" s="207">
        <v>182</v>
      </c>
      <c r="D11" s="207">
        <v>1982</v>
      </c>
      <c r="E11" s="107">
        <f t="shared" si="0"/>
        <v>2217</v>
      </c>
      <c r="F11" s="14" t="s">
        <v>579</v>
      </c>
    </row>
    <row r="12" spans="1:6" ht="32.25" customHeight="1" thickBot="1" x14ac:dyDescent="0.3">
      <c r="A12" s="2" t="s">
        <v>40</v>
      </c>
      <c r="B12" s="280">
        <v>14</v>
      </c>
      <c r="C12" s="280">
        <v>43</v>
      </c>
      <c r="D12" s="280">
        <v>351</v>
      </c>
      <c r="E12" s="108">
        <f t="shared" si="0"/>
        <v>408</v>
      </c>
      <c r="F12" s="13" t="s">
        <v>59</v>
      </c>
    </row>
    <row r="13" spans="1:6" ht="32.25" customHeight="1" x14ac:dyDescent="0.25">
      <c r="A13" s="15" t="s">
        <v>240</v>
      </c>
      <c r="B13" s="302">
        <v>4</v>
      </c>
      <c r="C13" s="302">
        <v>49</v>
      </c>
      <c r="D13" s="302">
        <v>587</v>
      </c>
      <c r="E13" s="109">
        <f t="shared" si="0"/>
        <v>640</v>
      </c>
      <c r="F13" s="16" t="s">
        <v>241</v>
      </c>
    </row>
    <row r="14" spans="1:6" ht="25" customHeight="1" x14ac:dyDescent="0.25">
      <c r="A14" s="227" t="s">
        <v>4</v>
      </c>
      <c r="B14" s="228">
        <f>SUM(B7:B13)</f>
        <v>154</v>
      </c>
      <c r="C14" s="228">
        <f>SUM(C7:C13)</f>
        <v>777</v>
      </c>
      <c r="D14" s="228">
        <f>SUM(D7:D13)</f>
        <v>8396</v>
      </c>
      <c r="E14" s="228">
        <f>SUM(E7:E13)</f>
        <v>9327</v>
      </c>
      <c r="F14" s="229" t="s">
        <v>3</v>
      </c>
    </row>
  </sheetData>
  <mergeCells count="5">
    <mergeCell ref="A1:F1"/>
    <mergeCell ref="A2:F2"/>
    <mergeCell ref="A3:F3"/>
    <mergeCell ref="A4:F4"/>
    <mergeCell ref="B5:C5"/>
  </mergeCells>
  <printOptions horizontalCentered="1" verticalCentered="1"/>
  <pageMargins left="0" right="0" top="0" bottom="0" header="0" footer="0"/>
  <pageSetup paperSize="9" scale="9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22"/>
  <sheetViews>
    <sheetView rightToLeft="1" view="pageBreakPreview" zoomScaleNormal="100" zoomScaleSheetLayoutView="100" workbookViewId="0">
      <selection activeCell="S18" sqref="S18"/>
    </sheetView>
  </sheetViews>
  <sheetFormatPr defaultColWidth="9.1796875" defaultRowHeight="12.5" x14ac:dyDescent="0.25"/>
  <cols>
    <col min="1" max="1" width="16.26953125" style="1" customWidth="1"/>
    <col min="2" max="13" width="6.7265625" style="1" customWidth="1"/>
    <col min="14" max="14" width="7.26953125" style="1" bestFit="1" customWidth="1"/>
    <col min="15" max="15" width="6.7265625" style="1" customWidth="1"/>
    <col min="16" max="17" width="7.26953125" style="1" bestFit="1" customWidth="1"/>
    <col min="18" max="19" width="6.7265625" style="1" customWidth="1"/>
    <col min="20" max="20" width="16.26953125" style="1" customWidth="1"/>
    <col min="21" max="21" width="40.81640625" style="1" customWidth="1"/>
    <col min="22" max="16384" width="9.1796875" style="1"/>
  </cols>
  <sheetData>
    <row r="1" spans="1:20" ht="18" x14ac:dyDescent="0.25">
      <c r="A1" s="571" t="s">
        <v>500</v>
      </c>
      <c r="B1" s="571"/>
      <c r="C1" s="571"/>
      <c r="D1" s="571"/>
      <c r="E1" s="571"/>
      <c r="F1" s="571"/>
      <c r="G1" s="571"/>
      <c r="H1" s="571"/>
      <c r="I1" s="571"/>
      <c r="J1" s="571"/>
      <c r="K1" s="571"/>
      <c r="L1" s="571"/>
      <c r="M1" s="571"/>
      <c r="N1" s="571"/>
      <c r="O1" s="571"/>
      <c r="P1" s="571"/>
      <c r="Q1" s="571"/>
      <c r="R1" s="571"/>
      <c r="S1" s="571"/>
      <c r="T1" s="571"/>
    </row>
    <row r="2" spans="1:20" s="9" customFormat="1" ht="18" x14ac:dyDescent="0.35">
      <c r="A2" s="572">
        <v>2019</v>
      </c>
      <c r="B2" s="572"/>
      <c r="C2" s="572"/>
      <c r="D2" s="572"/>
      <c r="E2" s="572"/>
      <c r="F2" s="572"/>
      <c r="G2" s="572"/>
      <c r="H2" s="572"/>
      <c r="I2" s="572"/>
      <c r="J2" s="572"/>
      <c r="K2" s="572"/>
      <c r="L2" s="572"/>
      <c r="M2" s="572"/>
      <c r="N2" s="572"/>
      <c r="O2" s="572"/>
      <c r="P2" s="572"/>
      <c r="Q2" s="572"/>
      <c r="R2" s="572"/>
      <c r="S2" s="572"/>
      <c r="T2" s="572"/>
    </row>
    <row r="3" spans="1:20" ht="33.75" customHeight="1" x14ac:dyDescent="0.25">
      <c r="A3" s="589" t="s">
        <v>501</v>
      </c>
      <c r="B3" s="573"/>
      <c r="C3" s="573"/>
      <c r="D3" s="573"/>
      <c r="E3" s="573"/>
      <c r="F3" s="573"/>
      <c r="G3" s="573"/>
      <c r="H3" s="573"/>
      <c r="I3" s="573"/>
      <c r="J3" s="573"/>
      <c r="K3" s="573"/>
      <c r="L3" s="573"/>
      <c r="M3" s="573"/>
      <c r="N3" s="573"/>
      <c r="O3" s="573"/>
      <c r="P3" s="573"/>
      <c r="Q3" s="573"/>
      <c r="R3" s="573"/>
      <c r="S3" s="573"/>
      <c r="T3" s="573"/>
    </row>
    <row r="4" spans="1:20" ht="15.5" x14ac:dyDescent="0.25">
      <c r="A4" s="573">
        <v>2019</v>
      </c>
      <c r="B4" s="573"/>
      <c r="C4" s="573"/>
      <c r="D4" s="573"/>
      <c r="E4" s="573"/>
      <c r="F4" s="573"/>
      <c r="G4" s="573"/>
      <c r="H4" s="573"/>
      <c r="I4" s="573"/>
      <c r="J4" s="573"/>
      <c r="K4" s="573"/>
      <c r="L4" s="573"/>
      <c r="M4" s="573"/>
      <c r="N4" s="573"/>
      <c r="O4" s="573"/>
      <c r="P4" s="573"/>
      <c r="Q4" s="573"/>
      <c r="R4" s="573"/>
      <c r="S4" s="573"/>
      <c r="T4" s="573"/>
    </row>
    <row r="5" spans="1:20" ht="20.25" customHeight="1" x14ac:dyDescent="0.25">
      <c r="A5" s="8" t="s">
        <v>371</v>
      </c>
      <c r="B5" s="574"/>
      <c r="C5" s="575"/>
      <c r="D5" s="575"/>
      <c r="E5" s="575"/>
      <c r="F5" s="575"/>
      <c r="G5" s="575"/>
      <c r="H5" s="574"/>
      <c r="I5" s="575"/>
      <c r="J5" s="575"/>
      <c r="K5" s="575"/>
      <c r="L5" s="575"/>
      <c r="M5" s="575"/>
      <c r="N5" s="574"/>
      <c r="O5" s="575"/>
      <c r="P5" s="575"/>
      <c r="Q5" s="575"/>
      <c r="R5" s="575"/>
      <c r="S5" s="575"/>
      <c r="T5" s="3" t="s">
        <v>370</v>
      </c>
    </row>
    <row r="6" spans="1:20" ht="33.75" customHeight="1" x14ac:dyDescent="0.25">
      <c r="A6" s="582" t="s">
        <v>50</v>
      </c>
      <c r="B6" s="579" t="s">
        <v>45</v>
      </c>
      <c r="C6" s="580"/>
      <c r="D6" s="580"/>
      <c r="E6" s="580"/>
      <c r="F6" s="580"/>
      <c r="G6" s="581"/>
      <c r="H6" s="579" t="s">
        <v>46</v>
      </c>
      <c r="I6" s="580"/>
      <c r="J6" s="580"/>
      <c r="K6" s="580"/>
      <c r="L6" s="580"/>
      <c r="M6" s="581"/>
      <c r="N6" s="579" t="s">
        <v>47</v>
      </c>
      <c r="O6" s="580"/>
      <c r="P6" s="580"/>
      <c r="Q6" s="580"/>
      <c r="R6" s="580"/>
      <c r="S6" s="581"/>
      <c r="T6" s="576" t="s">
        <v>54</v>
      </c>
    </row>
    <row r="7" spans="1:20" ht="33.75" customHeight="1" x14ac:dyDescent="0.25">
      <c r="A7" s="583"/>
      <c r="B7" s="587" t="s">
        <v>51</v>
      </c>
      <c r="C7" s="587"/>
      <c r="D7" s="587" t="s">
        <v>52</v>
      </c>
      <c r="E7" s="587"/>
      <c r="F7" s="587" t="s">
        <v>53</v>
      </c>
      <c r="G7" s="587"/>
      <c r="H7" s="587" t="s">
        <v>51</v>
      </c>
      <c r="I7" s="587"/>
      <c r="J7" s="587" t="s">
        <v>52</v>
      </c>
      <c r="K7" s="587"/>
      <c r="L7" s="587" t="s">
        <v>53</v>
      </c>
      <c r="M7" s="587"/>
      <c r="N7" s="587" t="s">
        <v>51</v>
      </c>
      <c r="O7" s="587"/>
      <c r="P7" s="587" t="s">
        <v>52</v>
      </c>
      <c r="Q7" s="587"/>
      <c r="R7" s="587" t="s">
        <v>53</v>
      </c>
      <c r="S7" s="587"/>
      <c r="T7" s="577"/>
    </row>
    <row r="8" spans="1:20" ht="33" customHeight="1" x14ac:dyDescent="0.25">
      <c r="A8" s="584"/>
      <c r="B8" s="142" t="s">
        <v>2</v>
      </c>
      <c r="C8" s="142" t="s">
        <v>1</v>
      </c>
      <c r="D8" s="142" t="s">
        <v>2</v>
      </c>
      <c r="E8" s="142" t="s">
        <v>1</v>
      </c>
      <c r="F8" s="142" t="s">
        <v>2</v>
      </c>
      <c r="G8" s="142" t="s">
        <v>1</v>
      </c>
      <c r="H8" s="142" t="s">
        <v>2</v>
      </c>
      <c r="I8" s="142" t="s">
        <v>1</v>
      </c>
      <c r="J8" s="142" t="s">
        <v>2</v>
      </c>
      <c r="K8" s="142" t="s">
        <v>1</v>
      </c>
      <c r="L8" s="142" t="s">
        <v>2</v>
      </c>
      <c r="M8" s="142" t="s">
        <v>1</v>
      </c>
      <c r="N8" s="142" t="s">
        <v>2</v>
      </c>
      <c r="O8" s="142" t="s">
        <v>1</v>
      </c>
      <c r="P8" s="142" t="s">
        <v>2</v>
      </c>
      <c r="Q8" s="142" t="s">
        <v>1</v>
      </c>
      <c r="R8" s="142" t="s">
        <v>2</v>
      </c>
      <c r="S8" s="142" t="s">
        <v>1</v>
      </c>
      <c r="T8" s="578"/>
    </row>
    <row r="9" spans="1:20" ht="29.25" customHeight="1" thickBot="1" x14ac:dyDescent="0.3">
      <c r="A9" s="7" t="s">
        <v>23</v>
      </c>
      <c r="B9" s="278">
        <v>3</v>
      </c>
      <c r="C9" s="278">
        <v>0</v>
      </c>
      <c r="D9" s="278">
        <v>4</v>
      </c>
      <c r="E9" s="278">
        <v>2</v>
      </c>
      <c r="F9" s="278">
        <v>4</v>
      </c>
      <c r="G9" s="278">
        <v>1</v>
      </c>
      <c r="H9" s="278">
        <v>58</v>
      </c>
      <c r="I9" s="278">
        <v>7</v>
      </c>
      <c r="J9" s="278">
        <v>29</v>
      </c>
      <c r="K9" s="278">
        <v>18</v>
      </c>
      <c r="L9" s="278">
        <v>26</v>
      </c>
      <c r="M9" s="278">
        <v>4</v>
      </c>
      <c r="N9" s="278">
        <v>643</v>
      </c>
      <c r="O9" s="278">
        <v>157</v>
      </c>
      <c r="P9" s="278">
        <v>212</v>
      </c>
      <c r="Q9" s="278">
        <v>243</v>
      </c>
      <c r="R9" s="278">
        <v>70</v>
      </c>
      <c r="S9" s="278">
        <v>31</v>
      </c>
      <c r="T9" s="6" t="s">
        <v>22</v>
      </c>
    </row>
    <row r="10" spans="1:20" ht="29.25" customHeight="1" thickBot="1" x14ac:dyDescent="0.3">
      <c r="A10" s="2" t="s">
        <v>21</v>
      </c>
      <c r="B10" s="280">
        <v>9</v>
      </c>
      <c r="C10" s="280">
        <v>0</v>
      </c>
      <c r="D10" s="280">
        <v>5</v>
      </c>
      <c r="E10" s="280">
        <v>1</v>
      </c>
      <c r="F10" s="280">
        <v>8</v>
      </c>
      <c r="G10" s="280">
        <v>2</v>
      </c>
      <c r="H10" s="280">
        <v>46</v>
      </c>
      <c r="I10" s="280">
        <v>5</v>
      </c>
      <c r="J10" s="280">
        <v>11</v>
      </c>
      <c r="K10" s="280">
        <v>7</v>
      </c>
      <c r="L10" s="280">
        <v>22</v>
      </c>
      <c r="M10" s="280">
        <v>1</v>
      </c>
      <c r="N10" s="280">
        <v>645</v>
      </c>
      <c r="O10" s="280">
        <v>104</v>
      </c>
      <c r="P10" s="280">
        <v>274</v>
      </c>
      <c r="Q10" s="280">
        <v>182</v>
      </c>
      <c r="R10" s="280">
        <v>83</v>
      </c>
      <c r="S10" s="280">
        <v>15</v>
      </c>
      <c r="T10" s="11" t="s">
        <v>20</v>
      </c>
    </row>
    <row r="11" spans="1:20" ht="29.25" customHeight="1" thickBot="1" x14ac:dyDescent="0.3">
      <c r="A11" s="7" t="s">
        <v>19</v>
      </c>
      <c r="B11" s="278">
        <v>8</v>
      </c>
      <c r="C11" s="278">
        <v>0</v>
      </c>
      <c r="D11" s="278">
        <v>4</v>
      </c>
      <c r="E11" s="278">
        <v>1</v>
      </c>
      <c r="F11" s="278">
        <v>6</v>
      </c>
      <c r="G11" s="278">
        <v>0</v>
      </c>
      <c r="H11" s="278">
        <v>35</v>
      </c>
      <c r="I11" s="278">
        <v>1</v>
      </c>
      <c r="J11" s="278">
        <v>16</v>
      </c>
      <c r="K11" s="278">
        <v>2</v>
      </c>
      <c r="L11" s="278">
        <v>32</v>
      </c>
      <c r="M11" s="278">
        <v>2</v>
      </c>
      <c r="N11" s="278">
        <v>694</v>
      </c>
      <c r="O11" s="278">
        <v>96</v>
      </c>
      <c r="P11" s="278">
        <v>290</v>
      </c>
      <c r="Q11" s="278">
        <v>158</v>
      </c>
      <c r="R11" s="278">
        <v>134</v>
      </c>
      <c r="S11" s="278">
        <v>18</v>
      </c>
      <c r="T11" s="6" t="s">
        <v>18</v>
      </c>
    </row>
    <row r="12" spans="1:20" ht="29.25" customHeight="1" thickBot="1" x14ac:dyDescent="0.3">
      <c r="A12" s="2" t="s">
        <v>17</v>
      </c>
      <c r="B12" s="280">
        <v>4</v>
      </c>
      <c r="C12" s="280">
        <v>0</v>
      </c>
      <c r="D12" s="280">
        <v>3</v>
      </c>
      <c r="E12" s="280">
        <v>1</v>
      </c>
      <c r="F12" s="280">
        <v>6</v>
      </c>
      <c r="G12" s="280">
        <v>0</v>
      </c>
      <c r="H12" s="280">
        <v>19</v>
      </c>
      <c r="I12" s="280">
        <v>0</v>
      </c>
      <c r="J12" s="280">
        <v>2</v>
      </c>
      <c r="K12" s="280">
        <v>3</v>
      </c>
      <c r="L12" s="280">
        <v>20</v>
      </c>
      <c r="M12" s="280">
        <v>1</v>
      </c>
      <c r="N12" s="280">
        <v>464</v>
      </c>
      <c r="O12" s="280">
        <v>79</v>
      </c>
      <c r="P12" s="280">
        <v>123</v>
      </c>
      <c r="Q12" s="280">
        <v>135</v>
      </c>
      <c r="R12" s="280">
        <v>154</v>
      </c>
      <c r="S12" s="280">
        <v>18</v>
      </c>
      <c r="T12" s="11" t="s">
        <v>16</v>
      </c>
    </row>
    <row r="13" spans="1:20" ht="29.25" customHeight="1" thickBot="1" x14ac:dyDescent="0.3">
      <c r="A13" s="7" t="s">
        <v>13</v>
      </c>
      <c r="B13" s="278">
        <v>21</v>
      </c>
      <c r="C13" s="278">
        <v>0</v>
      </c>
      <c r="D13" s="278">
        <v>8</v>
      </c>
      <c r="E13" s="278">
        <v>3</v>
      </c>
      <c r="F13" s="278">
        <v>10</v>
      </c>
      <c r="G13" s="278">
        <v>1</v>
      </c>
      <c r="H13" s="278">
        <v>94</v>
      </c>
      <c r="I13" s="278">
        <v>8</v>
      </c>
      <c r="J13" s="278">
        <v>47</v>
      </c>
      <c r="K13" s="278">
        <v>19</v>
      </c>
      <c r="L13" s="278">
        <v>17</v>
      </c>
      <c r="M13" s="278">
        <v>2</v>
      </c>
      <c r="N13" s="278">
        <v>660</v>
      </c>
      <c r="O13" s="278">
        <v>94</v>
      </c>
      <c r="P13" s="278">
        <v>330</v>
      </c>
      <c r="Q13" s="278">
        <v>162</v>
      </c>
      <c r="R13" s="278">
        <v>42</v>
      </c>
      <c r="S13" s="278">
        <v>2</v>
      </c>
      <c r="T13" s="6" t="s">
        <v>12</v>
      </c>
    </row>
    <row r="14" spans="1:20" ht="29.25" customHeight="1" thickBot="1" x14ac:dyDescent="0.3">
      <c r="A14" s="2" t="s">
        <v>11</v>
      </c>
      <c r="B14" s="280">
        <v>7</v>
      </c>
      <c r="C14" s="280">
        <v>0</v>
      </c>
      <c r="D14" s="280">
        <v>3</v>
      </c>
      <c r="E14" s="280">
        <v>1</v>
      </c>
      <c r="F14" s="280">
        <v>1</v>
      </c>
      <c r="G14" s="280">
        <v>0</v>
      </c>
      <c r="H14" s="280">
        <v>47</v>
      </c>
      <c r="I14" s="280">
        <v>4</v>
      </c>
      <c r="J14" s="280">
        <v>36</v>
      </c>
      <c r="K14" s="280">
        <v>7</v>
      </c>
      <c r="L14" s="280">
        <v>11</v>
      </c>
      <c r="M14" s="280">
        <v>0</v>
      </c>
      <c r="N14" s="280">
        <v>614</v>
      </c>
      <c r="O14" s="280">
        <v>103</v>
      </c>
      <c r="P14" s="280">
        <v>336</v>
      </c>
      <c r="Q14" s="280">
        <v>118</v>
      </c>
      <c r="R14" s="280">
        <v>50</v>
      </c>
      <c r="S14" s="280">
        <v>12</v>
      </c>
      <c r="T14" s="11" t="s">
        <v>10</v>
      </c>
    </row>
    <row r="15" spans="1:20" ht="29.25" customHeight="1" thickBot="1" x14ac:dyDescent="0.3">
      <c r="A15" s="7" t="s">
        <v>15</v>
      </c>
      <c r="B15" s="278">
        <v>4</v>
      </c>
      <c r="C15" s="278">
        <v>0</v>
      </c>
      <c r="D15" s="278">
        <v>0</v>
      </c>
      <c r="E15" s="278">
        <v>0</v>
      </c>
      <c r="F15" s="278">
        <v>4</v>
      </c>
      <c r="G15" s="278">
        <v>0</v>
      </c>
      <c r="H15" s="278">
        <v>18</v>
      </c>
      <c r="I15" s="278">
        <v>2</v>
      </c>
      <c r="J15" s="278">
        <v>11</v>
      </c>
      <c r="K15" s="278">
        <v>0</v>
      </c>
      <c r="L15" s="278">
        <v>31</v>
      </c>
      <c r="M15" s="278">
        <v>0</v>
      </c>
      <c r="N15" s="278">
        <v>230</v>
      </c>
      <c r="O15" s="278">
        <v>15</v>
      </c>
      <c r="P15" s="278">
        <v>171</v>
      </c>
      <c r="Q15" s="278">
        <v>20</v>
      </c>
      <c r="R15" s="278">
        <v>99</v>
      </c>
      <c r="S15" s="278">
        <v>0</v>
      </c>
      <c r="T15" s="6" t="s">
        <v>14</v>
      </c>
    </row>
    <row r="16" spans="1:20" ht="29.25" customHeight="1" x14ac:dyDescent="0.25">
      <c r="A16" s="10" t="s">
        <v>9</v>
      </c>
      <c r="B16" s="301">
        <v>14</v>
      </c>
      <c r="C16" s="301">
        <v>0</v>
      </c>
      <c r="D16" s="301">
        <v>4</v>
      </c>
      <c r="E16" s="301">
        <v>0</v>
      </c>
      <c r="F16" s="301">
        <v>1</v>
      </c>
      <c r="G16" s="301">
        <v>0</v>
      </c>
      <c r="H16" s="301">
        <v>26</v>
      </c>
      <c r="I16" s="301">
        <v>0</v>
      </c>
      <c r="J16" s="301">
        <v>20</v>
      </c>
      <c r="K16" s="301">
        <v>4</v>
      </c>
      <c r="L16" s="301">
        <v>5</v>
      </c>
      <c r="M16" s="301">
        <v>1</v>
      </c>
      <c r="N16" s="301">
        <v>137</v>
      </c>
      <c r="O16" s="301">
        <v>7</v>
      </c>
      <c r="P16" s="301">
        <v>140</v>
      </c>
      <c r="Q16" s="301">
        <v>11</v>
      </c>
      <c r="R16" s="301">
        <v>21</v>
      </c>
      <c r="S16" s="301">
        <v>0</v>
      </c>
      <c r="T16" s="219" t="s">
        <v>8</v>
      </c>
    </row>
    <row r="17" spans="1:20" ht="25" customHeight="1" x14ac:dyDescent="0.25">
      <c r="A17" s="220" t="s">
        <v>4</v>
      </c>
      <c r="B17" s="221">
        <f>SUM(B9:B16)</f>
        <v>70</v>
      </c>
      <c r="C17" s="221">
        <f t="shared" ref="C17:R17" si="0">SUM(C9:C16)</f>
        <v>0</v>
      </c>
      <c r="D17" s="221">
        <f t="shared" si="0"/>
        <v>31</v>
      </c>
      <c r="E17" s="221">
        <f t="shared" si="0"/>
        <v>9</v>
      </c>
      <c r="F17" s="221">
        <f t="shared" si="0"/>
        <v>40</v>
      </c>
      <c r="G17" s="221">
        <f t="shared" si="0"/>
        <v>4</v>
      </c>
      <c r="H17" s="221">
        <f t="shared" si="0"/>
        <v>343</v>
      </c>
      <c r="I17" s="221">
        <f t="shared" si="0"/>
        <v>27</v>
      </c>
      <c r="J17" s="221">
        <f t="shared" si="0"/>
        <v>172</v>
      </c>
      <c r="K17" s="221">
        <f t="shared" si="0"/>
        <v>60</v>
      </c>
      <c r="L17" s="221">
        <f>SUM(L9:L16)</f>
        <v>164</v>
      </c>
      <c r="M17" s="221">
        <f>SUM(M9:M16)</f>
        <v>11</v>
      </c>
      <c r="N17" s="221">
        <f t="shared" si="0"/>
        <v>4087</v>
      </c>
      <c r="O17" s="221">
        <f t="shared" si="0"/>
        <v>655</v>
      </c>
      <c r="P17" s="221">
        <f t="shared" si="0"/>
        <v>1876</v>
      </c>
      <c r="Q17" s="221">
        <f t="shared" si="0"/>
        <v>1029</v>
      </c>
      <c r="R17" s="221">
        <f t="shared" si="0"/>
        <v>653</v>
      </c>
      <c r="S17" s="221">
        <f>SUM(S9:S16)</f>
        <v>96</v>
      </c>
      <c r="T17" s="222" t="s">
        <v>3</v>
      </c>
    </row>
    <row r="21" spans="1:20" x14ac:dyDescent="0.25">
      <c r="B21" s="230"/>
    </row>
    <row r="22" spans="1:20" x14ac:dyDescent="0.25">
      <c r="B22" s="230"/>
    </row>
  </sheetData>
  <mergeCells count="27">
    <mergeCell ref="A6:A8"/>
    <mergeCell ref="B6:G6"/>
    <mergeCell ref="H6:M6"/>
    <mergeCell ref="N6:S6"/>
    <mergeCell ref="R7:S7"/>
    <mergeCell ref="T6:T8"/>
    <mergeCell ref="B7:C7"/>
    <mergeCell ref="D7:E7"/>
    <mergeCell ref="F7:G7"/>
    <mergeCell ref="H7:I7"/>
    <mergeCell ref="J7:K7"/>
    <mergeCell ref="L7:M7"/>
    <mergeCell ref="N7:O7"/>
    <mergeCell ref="P7:Q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9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7"/>
  <sheetViews>
    <sheetView rightToLeft="1" view="pageBreakPreview" zoomScaleNormal="100" zoomScaleSheetLayoutView="100" workbookViewId="0">
      <selection activeCell="F9" sqref="F9"/>
    </sheetView>
  </sheetViews>
  <sheetFormatPr defaultColWidth="9.1796875" defaultRowHeight="12.5" x14ac:dyDescent="0.25"/>
  <cols>
    <col min="1" max="1" width="18.7265625" style="22" customWidth="1"/>
    <col min="2" max="6" width="11.1796875" style="22" customWidth="1"/>
    <col min="7" max="7" width="26" style="22" customWidth="1"/>
    <col min="8" max="8" width="13.26953125" style="22" customWidth="1"/>
    <col min="9" max="16384" width="9.1796875" style="22"/>
  </cols>
  <sheetData>
    <row r="1" spans="1:13" ht="18" customHeight="1" x14ac:dyDescent="0.25">
      <c r="A1" s="571" t="s">
        <v>259</v>
      </c>
      <c r="B1" s="571"/>
      <c r="C1" s="571"/>
      <c r="D1" s="571"/>
      <c r="E1" s="571"/>
      <c r="F1" s="571"/>
      <c r="G1" s="571"/>
      <c r="H1" s="88"/>
      <c r="I1" s="88"/>
      <c r="J1" s="88"/>
      <c r="K1" s="88"/>
      <c r="L1" s="88"/>
      <c r="M1" s="88"/>
    </row>
    <row r="2" spans="1:13" s="46" customFormat="1" ht="18" customHeight="1" x14ac:dyDescent="0.25">
      <c r="A2" s="572">
        <v>2019</v>
      </c>
      <c r="B2" s="572"/>
      <c r="C2" s="572"/>
      <c r="D2" s="572"/>
      <c r="E2" s="572"/>
      <c r="F2" s="572"/>
      <c r="G2" s="572"/>
      <c r="H2" s="89"/>
      <c r="I2" s="89"/>
      <c r="J2" s="89"/>
      <c r="K2" s="89"/>
      <c r="L2" s="89"/>
      <c r="M2" s="89"/>
    </row>
    <row r="3" spans="1:13" ht="15.5" x14ac:dyDescent="0.25">
      <c r="A3" s="589" t="s">
        <v>546</v>
      </c>
      <c r="B3" s="573"/>
      <c r="C3" s="573"/>
      <c r="D3" s="573"/>
      <c r="E3" s="573"/>
      <c r="F3" s="573"/>
      <c r="G3" s="573"/>
      <c r="H3" s="90"/>
      <c r="I3" s="90"/>
      <c r="J3" s="90"/>
      <c r="K3" s="90"/>
      <c r="L3" s="90"/>
      <c r="M3" s="90"/>
    </row>
    <row r="4" spans="1:13" ht="14.5" thickBot="1" x14ac:dyDescent="0.3">
      <c r="A4" s="557">
        <v>2019</v>
      </c>
      <c r="B4" s="557"/>
      <c r="C4" s="557"/>
      <c r="D4" s="557"/>
      <c r="E4" s="557"/>
      <c r="F4" s="557"/>
      <c r="G4" s="557"/>
    </row>
    <row r="5" spans="1:13" ht="20.25" customHeight="1" x14ac:dyDescent="0.25">
      <c r="A5" s="35" t="s">
        <v>372</v>
      </c>
      <c r="B5" s="592"/>
      <c r="C5" s="593"/>
      <c r="D5" s="39"/>
      <c r="E5" s="39"/>
      <c r="F5" s="39"/>
      <c r="G5" s="25" t="s">
        <v>373</v>
      </c>
    </row>
    <row r="6" spans="1:13" ht="35.25" customHeight="1" thickBot="1" x14ac:dyDescent="0.3">
      <c r="A6" s="594" t="s">
        <v>142</v>
      </c>
      <c r="B6" s="597" t="s">
        <v>141</v>
      </c>
      <c r="C6" s="597"/>
      <c r="D6" s="597"/>
      <c r="E6" s="597"/>
      <c r="F6" s="597"/>
      <c r="G6" s="598" t="s">
        <v>140</v>
      </c>
    </row>
    <row r="7" spans="1:13" ht="29.25" customHeight="1" thickBot="1" x14ac:dyDescent="0.3">
      <c r="A7" s="595"/>
      <c r="B7" s="590" t="s">
        <v>7</v>
      </c>
      <c r="C7" s="590" t="s">
        <v>503</v>
      </c>
      <c r="D7" s="590" t="s">
        <v>260</v>
      </c>
      <c r="E7" s="590" t="s">
        <v>332</v>
      </c>
      <c r="F7" s="590" t="s">
        <v>261</v>
      </c>
      <c r="G7" s="599"/>
    </row>
    <row r="8" spans="1:13" ht="39" customHeight="1" x14ac:dyDescent="0.25">
      <c r="A8" s="596"/>
      <c r="B8" s="591"/>
      <c r="C8" s="591"/>
      <c r="D8" s="591"/>
      <c r="E8" s="591"/>
      <c r="F8" s="591"/>
      <c r="G8" s="600"/>
    </row>
    <row r="9" spans="1:13" ht="24.75" customHeight="1" thickBot="1" x14ac:dyDescent="0.3">
      <c r="A9" s="34" t="s">
        <v>23</v>
      </c>
      <c r="B9" s="303">
        <v>11</v>
      </c>
      <c r="C9" s="303">
        <v>110</v>
      </c>
      <c r="D9" s="303">
        <v>953</v>
      </c>
      <c r="E9" s="303">
        <v>0</v>
      </c>
      <c r="F9" s="470">
        <f t="shared" ref="F9:F16" si="0">SUM(B9:E9)</f>
        <v>1074</v>
      </c>
      <c r="G9" s="33" t="s">
        <v>22</v>
      </c>
    </row>
    <row r="10" spans="1:13" ht="24.75" customHeight="1" thickBot="1" x14ac:dyDescent="0.3">
      <c r="A10" s="24" t="s">
        <v>21</v>
      </c>
      <c r="B10" s="304">
        <v>24</v>
      </c>
      <c r="C10" s="304">
        <v>75</v>
      </c>
      <c r="D10" s="304">
        <v>912</v>
      </c>
      <c r="E10" s="304">
        <v>0</v>
      </c>
      <c r="F10" s="211">
        <f t="shared" si="0"/>
        <v>1011</v>
      </c>
      <c r="G10" s="50" t="s">
        <v>20</v>
      </c>
    </row>
    <row r="11" spans="1:13" ht="24.75" customHeight="1" thickBot="1" x14ac:dyDescent="0.3">
      <c r="A11" s="32" t="s">
        <v>19</v>
      </c>
      <c r="B11" s="303">
        <v>17</v>
      </c>
      <c r="C11" s="303">
        <v>77</v>
      </c>
      <c r="D11" s="303">
        <v>1020</v>
      </c>
      <c r="E11" s="303">
        <v>0</v>
      </c>
      <c r="F11" s="210">
        <f t="shared" si="0"/>
        <v>1114</v>
      </c>
      <c r="G11" s="31" t="s">
        <v>18</v>
      </c>
    </row>
    <row r="12" spans="1:13" ht="24.75" customHeight="1" thickBot="1" x14ac:dyDescent="0.3">
      <c r="A12" s="24" t="s">
        <v>17</v>
      </c>
      <c r="B12" s="304">
        <v>12</v>
      </c>
      <c r="C12" s="304">
        <v>39</v>
      </c>
      <c r="D12" s="304">
        <v>761</v>
      </c>
      <c r="E12" s="304">
        <v>0</v>
      </c>
      <c r="F12" s="211">
        <f t="shared" si="0"/>
        <v>812</v>
      </c>
      <c r="G12" s="134" t="s">
        <v>16</v>
      </c>
    </row>
    <row r="13" spans="1:13" ht="24.75" customHeight="1" thickBot="1" x14ac:dyDescent="0.3">
      <c r="A13" s="32" t="s">
        <v>13</v>
      </c>
      <c r="B13" s="303">
        <v>34</v>
      </c>
      <c r="C13" s="303">
        <v>137</v>
      </c>
      <c r="D13" s="303">
        <v>815</v>
      </c>
      <c r="E13" s="303">
        <v>0</v>
      </c>
      <c r="F13" s="210">
        <f t="shared" si="0"/>
        <v>986</v>
      </c>
      <c r="G13" s="31" t="s">
        <v>12</v>
      </c>
    </row>
    <row r="14" spans="1:13" ht="24.75" customHeight="1" thickBot="1" x14ac:dyDescent="0.3">
      <c r="A14" s="24" t="s">
        <v>11</v>
      </c>
      <c r="B14" s="304">
        <v>12</v>
      </c>
      <c r="C14" s="304">
        <v>78</v>
      </c>
      <c r="D14" s="304">
        <v>808</v>
      </c>
      <c r="E14" s="304">
        <v>0</v>
      </c>
      <c r="F14" s="211">
        <f t="shared" si="0"/>
        <v>898</v>
      </c>
      <c r="G14" s="23" t="s">
        <v>10</v>
      </c>
    </row>
    <row r="15" spans="1:13" ht="24.75" customHeight="1" thickBot="1" x14ac:dyDescent="0.3">
      <c r="A15" s="32" t="s">
        <v>15</v>
      </c>
      <c r="B15" s="303">
        <v>8</v>
      </c>
      <c r="C15" s="303">
        <v>57</v>
      </c>
      <c r="D15" s="303">
        <v>370</v>
      </c>
      <c r="E15" s="303">
        <v>0</v>
      </c>
      <c r="F15" s="210">
        <f t="shared" si="0"/>
        <v>435</v>
      </c>
      <c r="G15" s="31" t="s">
        <v>14</v>
      </c>
    </row>
    <row r="16" spans="1:13" ht="24.75" customHeight="1" x14ac:dyDescent="0.25">
      <c r="A16" s="38" t="s">
        <v>9</v>
      </c>
      <c r="B16" s="304">
        <v>16</v>
      </c>
      <c r="C16" s="304">
        <v>34</v>
      </c>
      <c r="D16" s="304">
        <v>166</v>
      </c>
      <c r="E16" s="304">
        <v>0</v>
      </c>
      <c r="F16" s="211">
        <f t="shared" si="0"/>
        <v>216</v>
      </c>
      <c r="G16" s="27" t="s">
        <v>8</v>
      </c>
    </row>
    <row r="17" spans="1:7" s="37" customFormat="1" ht="27" customHeight="1" x14ac:dyDescent="0.3">
      <c r="A17" s="49" t="s">
        <v>4</v>
      </c>
      <c r="B17" s="76">
        <f>SUM(B9:B16)</f>
        <v>134</v>
      </c>
      <c r="C17" s="76">
        <f>SUM(C9:C16)</f>
        <v>607</v>
      </c>
      <c r="D17" s="76">
        <f>SUM(D9:D16)</f>
        <v>5805</v>
      </c>
      <c r="E17" s="76">
        <f>SUM(E9:E16)</f>
        <v>0</v>
      </c>
      <c r="F17" s="76">
        <f>SUM(F9:F16)</f>
        <v>6546</v>
      </c>
      <c r="G17" s="48" t="s">
        <v>3</v>
      </c>
    </row>
  </sheetData>
  <mergeCells count="13">
    <mergeCell ref="D7:D8"/>
    <mergeCell ref="E7:E8"/>
    <mergeCell ref="F7:F8"/>
    <mergeCell ref="A1:G1"/>
    <mergeCell ref="A4:G4"/>
    <mergeCell ref="B5:C5"/>
    <mergeCell ref="A6:A8"/>
    <mergeCell ref="B6:F6"/>
    <mergeCell ref="G6:G8"/>
    <mergeCell ref="B7:B8"/>
    <mergeCell ref="C7:C8"/>
    <mergeCell ref="A3:G3"/>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1"/>
  <sheetViews>
    <sheetView rightToLeft="1" view="pageBreakPreview" zoomScaleSheetLayoutView="100" workbookViewId="0">
      <selection activeCell="I19" sqref="I19"/>
    </sheetView>
  </sheetViews>
  <sheetFormatPr defaultColWidth="9.1796875" defaultRowHeight="12.5" x14ac:dyDescent="0.25"/>
  <cols>
    <col min="1" max="1" width="23.26953125" style="22" customWidth="1"/>
    <col min="2" max="2" width="13.54296875" style="22" customWidth="1"/>
    <col min="3" max="4" width="11.453125" style="22" customWidth="1"/>
    <col min="5" max="5" width="27.81640625" style="22" customWidth="1"/>
    <col min="6" max="16384" width="9.1796875" style="22"/>
  </cols>
  <sheetData>
    <row r="1" spans="1:5" ht="19.5" customHeight="1" x14ac:dyDescent="0.25">
      <c r="A1" s="555" t="s">
        <v>592</v>
      </c>
      <c r="B1" s="555"/>
      <c r="C1" s="555"/>
      <c r="D1" s="555"/>
      <c r="E1" s="555"/>
    </row>
    <row r="2" spans="1:5" s="46" customFormat="1" ht="18" customHeight="1" x14ac:dyDescent="0.25">
      <c r="A2" s="601" t="s">
        <v>556</v>
      </c>
      <c r="B2" s="601"/>
      <c r="C2" s="601"/>
      <c r="D2" s="601"/>
      <c r="E2" s="601"/>
    </row>
    <row r="3" spans="1:5" ht="19.5" customHeight="1" x14ac:dyDescent="0.25">
      <c r="A3" s="569" t="s">
        <v>599</v>
      </c>
      <c r="B3" s="569"/>
      <c r="C3" s="569"/>
      <c r="D3" s="569"/>
      <c r="E3" s="569"/>
    </row>
    <row r="4" spans="1:5" ht="14" x14ac:dyDescent="0.25">
      <c r="A4" s="557" t="s">
        <v>556</v>
      </c>
      <c r="B4" s="557"/>
      <c r="C4" s="557"/>
      <c r="D4" s="557"/>
      <c r="E4" s="557"/>
    </row>
    <row r="5" spans="1:5" ht="20.25" customHeight="1" x14ac:dyDescent="0.25">
      <c r="A5" s="26" t="s">
        <v>431</v>
      </c>
      <c r="C5" s="360"/>
      <c r="E5" s="25" t="s">
        <v>432</v>
      </c>
    </row>
    <row r="6" spans="1:5" ht="48" customHeight="1" x14ac:dyDescent="0.25">
      <c r="A6" s="45" t="s">
        <v>143</v>
      </c>
      <c r="B6" s="174" t="s">
        <v>593</v>
      </c>
      <c r="C6" s="174" t="s">
        <v>594</v>
      </c>
      <c r="D6" s="174" t="s">
        <v>134</v>
      </c>
      <c r="E6" s="44" t="s">
        <v>103</v>
      </c>
    </row>
    <row r="7" spans="1:5" ht="33" customHeight="1" thickBot="1" x14ac:dyDescent="0.3">
      <c r="A7" s="283">
        <v>2016</v>
      </c>
      <c r="B7" s="284">
        <v>240129</v>
      </c>
      <c r="C7" s="284">
        <v>74462</v>
      </c>
      <c r="D7" s="285">
        <f>C7+B7</f>
        <v>314591</v>
      </c>
      <c r="E7" s="305">
        <v>2016</v>
      </c>
    </row>
    <row r="8" spans="1:5" ht="33" customHeight="1" thickBot="1" x14ac:dyDescent="0.3">
      <c r="A8" s="287">
        <v>2017</v>
      </c>
      <c r="B8" s="288">
        <v>234316</v>
      </c>
      <c r="C8" s="288">
        <v>77601</v>
      </c>
      <c r="D8" s="289">
        <f>C8+B8</f>
        <v>311917</v>
      </c>
      <c r="E8" s="212">
        <v>2017</v>
      </c>
    </row>
    <row r="9" spans="1:5" ht="33" customHeight="1" thickBot="1" x14ac:dyDescent="0.3">
      <c r="A9" s="291">
        <v>2018</v>
      </c>
      <c r="B9" s="166">
        <v>217541</v>
      </c>
      <c r="C9" s="166">
        <v>74103</v>
      </c>
      <c r="D9" s="292">
        <f>C9+B9</f>
        <v>291644</v>
      </c>
      <c r="E9" s="306">
        <v>2018</v>
      </c>
    </row>
    <row r="10" spans="1:5" ht="33" customHeight="1" x14ac:dyDescent="0.25">
      <c r="A10" s="287">
        <v>2019</v>
      </c>
      <c r="B10" s="288">
        <v>210814</v>
      </c>
      <c r="C10" s="288">
        <v>66907</v>
      </c>
      <c r="D10" s="289">
        <f>C10+B10</f>
        <v>277721</v>
      </c>
      <c r="E10" s="212">
        <v>2019</v>
      </c>
    </row>
    <row r="11" spans="1:5" ht="13" x14ac:dyDescent="0.3">
      <c r="E11" s="37"/>
    </row>
  </sheetData>
  <mergeCells count="4">
    <mergeCell ref="A1:E1"/>
    <mergeCell ref="A3:E3"/>
    <mergeCell ref="A4:E4"/>
    <mergeCell ref="A2:E2"/>
  </mergeCells>
  <printOptions horizontalCentered="1" verticalCentered="1"/>
  <pageMargins left="0" right="0" top="0" bottom="0" header="0" footer="0"/>
  <pageSetup paperSize="9" scale="9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15"/>
  <sheetViews>
    <sheetView rightToLeft="1" view="pageBreakPreview" zoomScaleNormal="100" zoomScaleSheetLayoutView="100" workbookViewId="0">
      <selection activeCell="E21" sqref="E21"/>
    </sheetView>
  </sheetViews>
  <sheetFormatPr defaultColWidth="9.1796875" defaultRowHeight="12.5" x14ac:dyDescent="0.25"/>
  <cols>
    <col min="1" max="1" width="18.7265625" style="22" customWidth="1"/>
    <col min="2" max="7" width="10.54296875" style="22" customWidth="1"/>
    <col min="8" max="8" width="18.7265625" style="22" customWidth="1"/>
    <col min="9" max="9" width="13.26953125" style="22" customWidth="1"/>
    <col min="10" max="10" width="17" style="22" customWidth="1"/>
    <col min="11" max="11" width="40.81640625" style="22" customWidth="1"/>
    <col min="12" max="16384" width="9.1796875" style="22"/>
  </cols>
  <sheetData>
    <row r="1" spans="1:21" ht="20.25" customHeight="1" x14ac:dyDescent="0.25">
      <c r="A1" s="605" t="s">
        <v>539</v>
      </c>
      <c r="B1" s="605"/>
      <c r="C1" s="605"/>
      <c r="D1" s="605"/>
      <c r="E1" s="605"/>
      <c r="F1" s="605"/>
      <c r="G1" s="605"/>
      <c r="H1" s="605"/>
      <c r="I1" s="88"/>
      <c r="J1" s="88"/>
      <c r="K1" s="88"/>
      <c r="L1" s="88"/>
      <c r="M1" s="88"/>
      <c r="N1" s="88"/>
      <c r="O1" s="88"/>
      <c r="P1" s="88"/>
      <c r="Q1" s="88"/>
      <c r="R1" s="88"/>
      <c r="S1" s="88"/>
      <c r="T1" s="88"/>
      <c r="U1" s="88"/>
    </row>
    <row r="2" spans="1:21" s="46" customFormat="1" ht="18" x14ac:dyDescent="0.25">
      <c r="A2" s="572" t="s">
        <v>556</v>
      </c>
      <c r="B2" s="572"/>
      <c r="C2" s="572"/>
      <c r="D2" s="572"/>
      <c r="E2" s="572"/>
      <c r="F2" s="572"/>
      <c r="G2" s="572"/>
      <c r="H2" s="572"/>
      <c r="I2" s="89"/>
      <c r="J2" s="89"/>
      <c r="K2" s="89"/>
      <c r="L2" s="89"/>
      <c r="M2" s="89"/>
      <c r="N2" s="89"/>
      <c r="O2" s="89"/>
      <c r="P2" s="89"/>
      <c r="Q2" s="89"/>
      <c r="R2" s="89"/>
      <c r="S2" s="89"/>
      <c r="T2" s="89"/>
      <c r="U2" s="89"/>
    </row>
    <row r="3" spans="1:21" ht="15.5" x14ac:dyDescent="0.25">
      <c r="A3" s="589" t="s">
        <v>538</v>
      </c>
      <c r="B3" s="589"/>
      <c r="C3" s="589"/>
      <c r="D3" s="589"/>
      <c r="E3" s="589"/>
      <c r="F3" s="573"/>
      <c r="G3" s="573"/>
      <c r="H3" s="573"/>
      <c r="I3" s="90"/>
      <c r="J3" s="90"/>
      <c r="K3" s="90"/>
      <c r="L3" s="90"/>
      <c r="M3" s="90"/>
      <c r="N3" s="90"/>
      <c r="O3" s="90"/>
      <c r="P3" s="90"/>
      <c r="Q3" s="90"/>
      <c r="R3" s="90"/>
      <c r="S3" s="90"/>
      <c r="T3" s="90"/>
      <c r="U3" s="90"/>
    </row>
    <row r="4" spans="1:21" ht="14.5" thickBot="1" x14ac:dyDescent="0.3">
      <c r="A4" s="557" t="s">
        <v>556</v>
      </c>
      <c r="B4" s="557"/>
      <c r="C4" s="557"/>
      <c r="D4" s="557"/>
      <c r="E4" s="557"/>
      <c r="F4" s="557"/>
      <c r="G4" s="557"/>
      <c r="H4" s="557"/>
    </row>
    <row r="5" spans="1:21" ht="20.25" customHeight="1" x14ac:dyDescent="0.25">
      <c r="A5" s="35" t="s">
        <v>448</v>
      </c>
      <c r="B5" s="592"/>
      <c r="C5" s="593"/>
      <c r="D5" s="592"/>
      <c r="E5" s="593"/>
      <c r="F5" s="160"/>
      <c r="G5" s="161"/>
      <c r="H5" s="87" t="s">
        <v>449</v>
      </c>
    </row>
    <row r="6" spans="1:21" ht="35.25" customHeight="1" thickBot="1" x14ac:dyDescent="0.3">
      <c r="A6" s="606" t="s">
        <v>143</v>
      </c>
      <c r="B6" s="597" t="s">
        <v>386</v>
      </c>
      <c r="C6" s="597"/>
      <c r="D6" s="597" t="s">
        <v>387</v>
      </c>
      <c r="E6" s="597"/>
      <c r="F6" s="597" t="s">
        <v>388</v>
      </c>
      <c r="G6" s="597"/>
      <c r="H6" s="609" t="s">
        <v>385</v>
      </c>
    </row>
    <row r="7" spans="1:21" ht="16.5" customHeight="1" thickBot="1" x14ac:dyDescent="0.35">
      <c r="A7" s="607"/>
      <c r="B7" s="214" t="s">
        <v>381</v>
      </c>
      <c r="C7" s="214" t="s">
        <v>384</v>
      </c>
      <c r="D7" s="214" t="s">
        <v>381</v>
      </c>
      <c r="E7" s="214" t="s">
        <v>384</v>
      </c>
      <c r="F7" s="214" t="s">
        <v>381</v>
      </c>
      <c r="G7" s="214" t="s">
        <v>384</v>
      </c>
      <c r="H7" s="610"/>
    </row>
    <row r="8" spans="1:21" ht="16.5" customHeight="1" x14ac:dyDescent="0.25">
      <c r="A8" s="608"/>
      <c r="B8" s="378" t="s">
        <v>382</v>
      </c>
      <c r="C8" s="378" t="s">
        <v>383</v>
      </c>
      <c r="D8" s="378" t="s">
        <v>382</v>
      </c>
      <c r="E8" s="378" t="s">
        <v>383</v>
      </c>
      <c r="F8" s="378" t="s">
        <v>382</v>
      </c>
      <c r="G8" s="378" t="s">
        <v>383</v>
      </c>
      <c r="H8" s="611"/>
    </row>
    <row r="9" spans="1:21" ht="24.75" customHeight="1" thickBot="1" x14ac:dyDescent="0.3">
      <c r="A9" s="396">
        <v>2016</v>
      </c>
      <c r="B9" s="315">
        <v>313199</v>
      </c>
      <c r="C9" s="316">
        <f>B9/F9%</f>
        <v>97.651005665148276</v>
      </c>
      <c r="D9" s="315">
        <v>7534</v>
      </c>
      <c r="E9" s="316">
        <f>D9/F9%</f>
        <v>2.3489943348517301</v>
      </c>
      <c r="F9" s="317">
        <f t="shared" ref="F9:G12" si="0">B9+D9</f>
        <v>320733</v>
      </c>
      <c r="G9" s="318">
        <f t="shared" si="0"/>
        <v>100</v>
      </c>
      <c r="H9" s="397">
        <v>2016</v>
      </c>
    </row>
    <row r="10" spans="1:21" ht="24.75" customHeight="1" thickBot="1" x14ac:dyDescent="0.3">
      <c r="A10" s="309">
        <v>2017</v>
      </c>
      <c r="B10" s="319">
        <v>304989</v>
      </c>
      <c r="C10" s="320">
        <v>97</v>
      </c>
      <c r="D10" s="319">
        <v>7826</v>
      </c>
      <c r="E10" s="320">
        <v>3</v>
      </c>
      <c r="F10" s="321">
        <f t="shared" si="0"/>
        <v>312815</v>
      </c>
      <c r="G10" s="322">
        <f t="shared" si="0"/>
        <v>100</v>
      </c>
      <c r="H10" s="310">
        <v>2017</v>
      </c>
    </row>
    <row r="11" spans="1:21" ht="24.75" customHeight="1" thickBot="1" x14ac:dyDescent="0.3">
      <c r="A11" s="311">
        <v>2018</v>
      </c>
      <c r="B11" s="323">
        <v>204618</v>
      </c>
      <c r="C11" s="324">
        <f>B11/$F11*100</f>
        <v>91.498866426089648</v>
      </c>
      <c r="D11" s="323">
        <v>19011</v>
      </c>
      <c r="E11" s="324">
        <f>D11/F11*100</f>
        <v>8.5011335739103604</v>
      </c>
      <c r="F11" s="325">
        <f t="shared" si="0"/>
        <v>223629</v>
      </c>
      <c r="G11" s="326">
        <f t="shared" si="0"/>
        <v>100.00000000000001</v>
      </c>
      <c r="H11" s="312">
        <v>2018</v>
      </c>
    </row>
    <row r="12" spans="1:21" ht="24.75" customHeight="1" x14ac:dyDescent="0.25">
      <c r="A12" s="394">
        <v>2019</v>
      </c>
      <c r="B12" s="390">
        <v>196511</v>
      </c>
      <c r="C12" s="391">
        <f>B12/$F12*100</f>
        <v>91.156251159683819</v>
      </c>
      <c r="D12" s="390">
        <v>19065</v>
      </c>
      <c r="E12" s="391">
        <f>D12/F12*100</f>
        <v>8.8437488403161755</v>
      </c>
      <c r="F12" s="392">
        <f t="shared" si="0"/>
        <v>215576</v>
      </c>
      <c r="G12" s="393">
        <f t="shared" si="0"/>
        <v>100</v>
      </c>
      <c r="H12" s="395">
        <v>2019</v>
      </c>
    </row>
    <row r="13" spans="1:21" ht="36.75" customHeight="1" x14ac:dyDescent="0.25">
      <c r="A13" s="602" t="s">
        <v>576</v>
      </c>
      <c r="B13" s="602"/>
      <c r="C13" s="602"/>
      <c r="D13" s="603" t="s">
        <v>577</v>
      </c>
      <c r="E13" s="603"/>
      <c r="F13" s="603"/>
      <c r="G13" s="603"/>
      <c r="H13" s="603"/>
    </row>
    <row r="14" spans="1:21" ht="12.75" customHeight="1" x14ac:dyDescent="0.25">
      <c r="A14" s="560" t="s">
        <v>575</v>
      </c>
      <c r="B14" s="560"/>
      <c r="C14" s="560"/>
      <c r="D14" s="604" t="s">
        <v>600</v>
      </c>
      <c r="E14" s="604"/>
      <c r="F14" s="604"/>
      <c r="G14" s="604"/>
      <c r="H14" s="604"/>
    </row>
    <row r="15" spans="1:21" x14ac:dyDescent="0.25">
      <c r="E15" s="471"/>
      <c r="F15" s="471"/>
      <c r="G15" s="471"/>
      <c r="H15" s="471"/>
    </row>
  </sheetData>
  <mergeCells count="15">
    <mergeCell ref="A13:C13"/>
    <mergeCell ref="D13:H13"/>
    <mergeCell ref="A14:C14"/>
    <mergeCell ref="D14:H14"/>
    <mergeCell ref="A1:H1"/>
    <mergeCell ref="A2:H2"/>
    <mergeCell ref="A3:H3"/>
    <mergeCell ref="A4:H4"/>
    <mergeCell ref="A6:A8"/>
    <mergeCell ref="F6:G6"/>
    <mergeCell ref="H6:H8"/>
    <mergeCell ref="B5:C5"/>
    <mergeCell ref="B6:C6"/>
    <mergeCell ref="D5:E5"/>
    <mergeCell ref="D6:E6"/>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12"/>
  <sheetViews>
    <sheetView rightToLeft="1" view="pageBreakPreview" zoomScaleNormal="100" zoomScaleSheetLayoutView="100" workbookViewId="0">
      <selection activeCell="F10" sqref="F10"/>
    </sheetView>
  </sheetViews>
  <sheetFormatPr defaultColWidth="9.1796875" defaultRowHeight="12.5" x14ac:dyDescent="0.25"/>
  <cols>
    <col min="1" max="1" width="18.7265625" style="22" customWidth="1"/>
    <col min="2" max="7" width="10.54296875" style="22" customWidth="1"/>
    <col min="8" max="8" width="18.7265625" style="22" customWidth="1"/>
    <col min="9" max="9" width="13.26953125" style="22" customWidth="1"/>
    <col min="10" max="10" width="17" style="22" customWidth="1"/>
    <col min="11" max="11" width="40.81640625" style="22" customWidth="1"/>
    <col min="12" max="16384" width="9.1796875" style="22"/>
  </cols>
  <sheetData>
    <row r="1" spans="1:21" ht="18" x14ac:dyDescent="0.25">
      <c r="A1" s="605" t="s">
        <v>391</v>
      </c>
      <c r="B1" s="605"/>
      <c r="C1" s="605"/>
      <c r="D1" s="605"/>
      <c r="E1" s="605"/>
      <c r="F1" s="605"/>
      <c r="G1" s="605"/>
      <c r="H1" s="605"/>
      <c r="I1" s="88"/>
      <c r="J1" s="88"/>
      <c r="K1" s="88"/>
      <c r="L1" s="88"/>
      <c r="M1" s="88"/>
      <c r="N1" s="88"/>
      <c r="O1" s="88"/>
      <c r="P1" s="88"/>
      <c r="Q1" s="88"/>
      <c r="R1" s="88"/>
      <c r="S1" s="88"/>
      <c r="T1" s="88"/>
      <c r="U1" s="88"/>
    </row>
    <row r="2" spans="1:21" s="46" customFormat="1" ht="18" customHeight="1" x14ac:dyDescent="0.25">
      <c r="A2" s="572" t="s">
        <v>556</v>
      </c>
      <c r="B2" s="572"/>
      <c r="C2" s="572"/>
      <c r="D2" s="572"/>
      <c r="E2" s="572"/>
      <c r="F2" s="572"/>
      <c r="G2" s="572"/>
      <c r="H2" s="572"/>
      <c r="I2" s="89"/>
      <c r="J2" s="89"/>
      <c r="K2" s="89"/>
      <c r="L2" s="89"/>
      <c r="M2" s="89"/>
      <c r="N2" s="89"/>
      <c r="O2" s="89"/>
      <c r="P2" s="89"/>
      <c r="Q2" s="89"/>
      <c r="R2" s="89"/>
      <c r="S2" s="89"/>
      <c r="T2" s="89"/>
      <c r="U2" s="89"/>
    </row>
    <row r="3" spans="1:21" ht="15.5" x14ac:dyDescent="0.25">
      <c r="A3" s="589" t="s">
        <v>492</v>
      </c>
      <c r="B3" s="589"/>
      <c r="C3" s="589"/>
      <c r="D3" s="589"/>
      <c r="E3" s="589"/>
      <c r="F3" s="573"/>
      <c r="G3" s="573"/>
      <c r="H3" s="573"/>
      <c r="I3" s="90"/>
      <c r="J3" s="90"/>
      <c r="K3" s="90"/>
      <c r="L3" s="90"/>
      <c r="M3" s="90"/>
      <c r="N3" s="90"/>
      <c r="O3" s="90"/>
      <c r="P3" s="90"/>
      <c r="Q3" s="90"/>
      <c r="R3" s="90"/>
      <c r="S3" s="90"/>
      <c r="T3" s="90"/>
      <c r="U3" s="90"/>
    </row>
    <row r="4" spans="1:21" ht="14.5" thickBot="1" x14ac:dyDescent="0.3">
      <c r="A4" s="557" t="s">
        <v>556</v>
      </c>
      <c r="B4" s="557"/>
      <c r="C4" s="557"/>
      <c r="D4" s="557"/>
      <c r="E4" s="557"/>
      <c r="F4" s="557"/>
      <c r="G4" s="557"/>
      <c r="H4" s="557"/>
    </row>
    <row r="5" spans="1:21" ht="20.25" customHeight="1" x14ac:dyDescent="0.25">
      <c r="A5" s="35" t="s">
        <v>374</v>
      </c>
      <c r="B5" s="592"/>
      <c r="C5" s="593"/>
      <c r="D5" s="592"/>
      <c r="E5" s="593"/>
      <c r="F5" s="160"/>
      <c r="G5" s="161"/>
      <c r="H5" s="87" t="s">
        <v>375</v>
      </c>
    </row>
    <row r="6" spans="1:21" ht="35.25" customHeight="1" thickBot="1" x14ac:dyDescent="0.3">
      <c r="A6" s="606" t="s">
        <v>143</v>
      </c>
      <c r="B6" s="597" t="s">
        <v>386</v>
      </c>
      <c r="C6" s="597"/>
      <c r="D6" s="597" t="s">
        <v>387</v>
      </c>
      <c r="E6" s="597"/>
      <c r="F6" s="597" t="s">
        <v>388</v>
      </c>
      <c r="G6" s="597"/>
      <c r="H6" s="609" t="s">
        <v>385</v>
      </c>
    </row>
    <row r="7" spans="1:21" ht="17.25" customHeight="1" thickBot="1" x14ac:dyDescent="0.35">
      <c r="A7" s="607"/>
      <c r="B7" s="214" t="s">
        <v>381</v>
      </c>
      <c r="C7" s="214" t="s">
        <v>384</v>
      </c>
      <c r="D7" s="214" t="s">
        <v>381</v>
      </c>
      <c r="E7" s="214" t="s">
        <v>384</v>
      </c>
      <c r="F7" s="214" t="s">
        <v>381</v>
      </c>
      <c r="G7" s="214" t="s">
        <v>384</v>
      </c>
      <c r="H7" s="610"/>
    </row>
    <row r="8" spans="1:21" ht="17.25" customHeight="1" x14ac:dyDescent="0.25">
      <c r="A8" s="608"/>
      <c r="B8" s="378" t="s">
        <v>382</v>
      </c>
      <c r="C8" s="378" t="s">
        <v>383</v>
      </c>
      <c r="D8" s="378" t="s">
        <v>382</v>
      </c>
      <c r="E8" s="378" t="s">
        <v>383</v>
      </c>
      <c r="F8" s="378" t="s">
        <v>382</v>
      </c>
      <c r="G8" s="378" t="s">
        <v>383</v>
      </c>
      <c r="H8" s="611"/>
    </row>
    <row r="9" spans="1:21" ht="24.75" customHeight="1" thickBot="1" x14ac:dyDescent="0.3">
      <c r="A9" s="307">
        <v>2016</v>
      </c>
      <c r="B9" s="402">
        <v>169</v>
      </c>
      <c r="C9" s="403">
        <f>B9/F9%</f>
        <v>94.943820224719104</v>
      </c>
      <c r="D9" s="402">
        <v>9</v>
      </c>
      <c r="E9" s="403">
        <f>D9/F9%</f>
        <v>5.0561797752808992</v>
      </c>
      <c r="F9" s="404">
        <f>B9+D9</f>
        <v>178</v>
      </c>
      <c r="G9" s="405">
        <f>C9+E9</f>
        <v>100</v>
      </c>
      <c r="H9" s="308">
        <v>2016</v>
      </c>
    </row>
    <row r="10" spans="1:21" ht="24.75" customHeight="1" thickBot="1" x14ac:dyDescent="0.3">
      <c r="A10" s="313">
        <v>2017</v>
      </c>
      <c r="B10" s="319">
        <v>170</v>
      </c>
      <c r="C10" s="320">
        <v>96</v>
      </c>
      <c r="D10" s="319">
        <v>7</v>
      </c>
      <c r="E10" s="320">
        <v>4</v>
      </c>
      <c r="F10" s="321">
        <v>177</v>
      </c>
      <c r="G10" s="322">
        <v>100</v>
      </c>
      <c r="H10" s="212">
        <v>2017</v>
      </c>
    </row>
    <row r="11" spans="1:21" ht="24.75" customHeight="1" thickBot="1" x14ac:dyDescent="0.3">
      <c r="A11" s="314">
        <v>2018</v>
      </c>
      <c r="B11" s="327">
        <v>158</v>
      </c>
      <c r="C11" s="328">
        <f>B11/F11*100</f>
        <v>94.047619047619051</v>
      </c>
      <c r="D11" s="327">
        <v>10</v>
      </c>
      <c r="E11" s="328">
        <f>D11/F11*100</f>
        <v>5.9523809523809517</v>
      </c>
      <c r="F11" s="329">
        <f>B11+D11</f>
        <v>168</v>
      </c>
      <c r="G11" s="330">
        <f>C11+E11</f>
        <v>100</v>
      </c>
      <c r="H11" s="306">
        <v>2018</v>
      </c>
    </row>
    <row r="12" spans="1:21" ht="24.75" customHeight="1" x14ac:dyDescent="0.25">
      <c r="A12" s="313">
        <v>2019</v>
      </c>
      <c r="B12" s="398">
        <v>141</v>
      </c>
      <c r="C12" s="399">
        <f>B12/F12*100</f>
        <v>91.558441558441558</v>
      </c>
      <c r="D12" s="398">
        <v>13</v>
      </c>
      <c r="E12" s="399">
        <f>D12/F12*100</f>
        <v>8.4415584415584419</v>
      </c>
      <c r="F12" s="400">
        <f>B12+D12</f>
        <v>154</v>
      </c>
      <c r="G12" s="401">
        <f>C12+E12</f>
        <v>100</v>
      </c>
      <c r="H12" s="212">
        <v>2019</v>
      </c>
    </row>
  </sheetData>
  <mergeCells count="11">
    <mergeCell ref="A6:A8"/>
    <mergeCell ref="B6:C6"/>
    <mergeCell ref="D6:E6"/>
    <mergeCell ref="F6:G6"/>
    <mergeCell ref="H6:H8"/>
    <mergeCell ref="A1:H1"/>
    <mergeCell ref="A2:H2"/>
    <mergeCell ref="A3:H3"/>
    <mergeCell ref="A4:H4"/>
    <mergeCell ref="B5:C5"/>
    <mergeCell ref="D5:E5"/>
  </mergeCells>
  <printOptions horizontalCentered="1" verticalCentered="1"/>
  <pageMargins left="0" right="0" top="0" bottom="0" header="0" footer="0"/>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showGridLines="0" rightToLeft="1" view="pageBreakPreview" zoomScaleNormal="100" zoomScaleSheetLayoutView="100" workbookViewId="0">
      <selection activeCell="C4" sqref="C4"/>
    </sheetView>
  </sheetViews>
  <sheetFormatPr defaultColWidth="9.1796875" defaultRowHeight="12.5" x14ac:dyDescent="0.25"/>
  <cols>
    <col min="1" max="1" width="45.453125" style="18" customWidth="1"/>
    <col min="2" max="2" width="2.54296875" style="18" customWidth="1"/>
    <col min="3" max="3" width="41" style="19" customWidth="1"/>
    <col min="4" max="16384" width="9.1796875" style="18"/>
  </cols>
  <sheetData>
    <row r="1" spans="1:3" ht="57" customHeight="1" x14ac:dyDescent="0.25"/>
    <row r="2" spans="1:3" s="21" customFormat="1" ht="29.25" customHeight="1" x14ac:dyDescent="0.25">
      <c r="A2" s="258" t="s">
        <v>210</v>
      </c>
      <c r="B2" s="18"/>
      <c r="C2" s="261" t="s">
        <v>519</v>
      </c>
    </row>
    <row r="3" spans="1:3" ht="15" x14ac:dyDescent="0.25">
      <c r="A3" s="138"/>
    </row>
    <row r="4" spans="1:3" s="140" customFormat="1" ht="118.5" customHeight="1" x14ac:dyDescent="0.25">
      <c r="A4" s="259" t="s">
        <v>591</v>
      </c>
      <c r="B4" s="20"/>
      <c r="C4" s="145" t="s">
        <v>597</v>
      </c>
    </row>
    <row r="5" spans="1:3" s="140" customFormat="1" ht="12" customHeight="1" x14ac:dyDescent="0.25">
      <c r="A5" s="259"/>
      <c r="B5" s="20"/>
      <c r="C5" s="145"/>
    </row>
    <row r="6" spans="1:3" s="140" customFormat="1" ht="107.25" customHeight="1" x14ac:dyDescent="0.25">
      <c r="A6" s="259" t="s">
        <v>515</v>
      </c>
      <c r="B6" s="20"/>
      <c r="C6" s="186" t="s">
        <v>446</v>
      </c>
    </row>
    <row r="7" spans="1:3" s="140" customFormat="1" ht="12" customHeight="1" x14ac:dyDescent="0.25">
      <c r="A7" s="259"/>
      <c r="B7" s="20"/>
      <c r="C7" s="145"/>
    </row>
    <row r="8" spans="1:3" s="140" customFormat="1" ht="22.5" x14ac:dyDescent="0.25">
      <c r="A8" s="139" t="s">
        <v>479</v>
      </c>
      <c r="B8" s="20"/>
      <c r="C8" s="202" t="s">
        <v>480</v>
      </c>
    </row>
    <row r="9" spans="1:3" s="140" customFormat="1" ht="22.5" x14ac:dyDescent="0.25">
      <c r="A9" s="260" t="s">
        <v>342</v>
      </c>
      <c r="B9" s="20"/>
      <c r="C9" s="201" t="s">
        <v>346</v>
      </c>
    </row>
    <row r="10" spans="1:3" s="140" customFormat="1" ht="22.5" x14ac:dyDescent="0.25">
      <c r="A10" s="260" t="s">
        <v>343</v>
      </c>
      <c r="B10" s="20"/>
      <c r="C10" s="353" t="s">
        <v>347</v>
      </c>
    </row>
    <row r="11" spans="1:3" s="140" customFormat="1" ht="22.5" x14ac:dyDescent="0.25">
      <c r="A11" s="260" t="s">
        <v>345</v>
      </c>
      <c r="B11" s="20"/>
      <c r="C11" s="201" t="s">
        <v>348</v>
      </c>
    </row>
    <row r="12" spans="1:3" s="140" customFormat="1" ht="22.5" x14ac:dyDescent="0.25">
      <c r="A12" s="260" t="s">
        <v>540</v>
      </c>
      <c r="B12" s="20"/>
      <c r="C12" s="353" t="s">
        <v>541</v>
      </c>
    </row>
    <row r="13" spans="1:3" s="140" customFormat="1" ht="80" x14ac:dyDescent="0.25">
      <c r="A13" s="141" t="s">
        <v>344</v>
      </c>
      <c r="B13" s="20"/>
      <c r="C13" s="149" t="s">
        <v>344</v>
      </c>
    </row>
  </sheetData>
  <pageMargins left="0.78740157480314965" right="0.78740157480314965" top="1.5748031496062993" bottom="0.78740157480314965" header="0.51181102362204722" footer="0.51181102362204722"/>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9"/>
  <sheetViews>
    <sheetView showGridLines="0" rightToLeft="1" view="pageBreakPreview" zoomScaleNormal="75" workbookViewId="0">
      <selection activeCell="C11" sqref="C11"/>
    </sheetView>
  </sheetViews>
  <sheetFormatPr defaultColWidth="9.1796875" defaultRowHeight="12.5" x14ac:dyDescent="0.25"/>
  <cols>
    <col min="1" max="1" width="31.453125" style="46" customWidth="1"/>
    <col min="2" max="5" width="7.7265625" style="46" customWidth="1"/>
    <col min="6" max="6" width="32.54296875" style="46" customWidth="1"/>
    <col min="7" max="16384" width="9.1796875" style="46"/>
  </cols>
  <sheetData>
    <row r="1" spans="1:11" ht="18" customHeight="1" x14ac:dyDescent="0.25">
      <c r="A1" s="612" t="s">
        <v>168</v>
      </c>
      <c r="B1" s="612"/>
      <c r="C1" s="612"/>
      <c r="D1" s="612"/>
      <c r="E1" s="612"/>
      <c r="F1" s="612"/>
    </row>
    <row r="2" spans="1:11" ht="18" customHeight="1" x14ac:dyDescent="0.25">
      <c r="A2" s="601" t="s">
        <v>556</v>
      </c>
      <c r="B2" s="601"/>
      <c r="C2" s="601"/>
      <c r="D2" s="601"/>
      <c r="E2" s="601"/>
      <c r="F2" s="601"/>
    </row>
    <row r="3" spans="1:11" ht="18" customHeight="1" x14ac:dyDescent="0.25">
      <c r="A3" s="613" t="s">
        <v>499</v>
      </c>
      <c r="B3" s="613"/>
      <c r="C3" s="613"/>
      <c r="D3" s="613"/>
      <c r="E3" s="613"/>
      <c r="F3" s="613"/>
    </row>
    <row r="4" spans="1:11" ht="18" customHeight="1" x14ac:dyDescent="0.25">
      <c r="A4" s="614" t="s">
        <v>556</v>
      </c>
      <c r="B4" s="614"/>
      <c r="C4" s="614"/>
      <c r="D4" s="614"/>
      <c r="E4" s="614"/>
      <c r="F4" s="614"/>
    </row>
    <row r="5" spans="1:11" s="22" customFormat="1" ht="19.5" customHeight="1" x14ac:dyDescent="0.25">
      <c r="A5" s="26" t="s">
        <v>505</v>
      </c>
      <c r="B5" s="26"/>
      <c r="C5" s="26"/>
      <c r="D5" s="26"/>
      <c r="E5" s="26"/>
      <c r="F5" s="25" t="s">
        <v>506</v>
      </c>
    </row>
    <row r="6" spans="1:11" s="55" customFormat="1" ht="17.25" customHeight="1" thickBot="1" x14ac:dyDescent="0.3">
      <c r="A6" s="615" t="s">
        <v>167</v>
      </c>
      <c r="B6" s="618">
        <v>2016</v>
      </c>
      <c r="C6" s="618">
        <v>2017</v>
      </c>
      <c r="D6" s="618">
        <v>2018</v>
      </c>
      <c r="E6" s="618">
        <v>2019</v>
      </c>
      <c r="F6" s="621" t="s">
        <v>166</v>
      </c>
    </row>
    <row r="7" spans="1:11" s="55" customFormat="1" ht="17.25" customHeight="1" thickBot="1" x14ac:dyDescent="0.3">
      <c r="A7" s="616"/>
      <c r="B7" s="619"/>
      <c r="C7" s="619"/>
      <c r="D7" s="619"/>
      <c r="E7" s="619"/>
      <c r="F7" s="622"/>
    </row>
    <row r="8" spans="1:11" s="55" customFormat="1" ht="17.25" customHeight="1" x14ac:dyDescent="0.25">
      <c r="A8" s="617"/>
      <c r="B8" s="620"/>
      <c r="C8" s="620"/>
      <c r="D8" s="620"/>
      <c r="E8" s="620"/>
      <c r="F8" s="623"/>
    </row>
    <row r="9" spans="1:11" ht="30" customHeight="1" thickBot="1" x14ac:dyDescent="0.3">
      <c r="A9" s="58" t="s">
        <v>165</v>
      </c>
      <c r="B9" s="167">
        <v>598</v>
      </c>
      <c r="C9" s="167">
        <v>697</v>
      </c>
      <c r="D9" s="331">
        <v>731</v>
      </c>
      <c r="E9" s="331">
        <v>666</v>
      </c>
      <c r="F9" s="56" t="s">
        <v>164</v>
      </c>
      <c r="K9" s="55"/>
    </row>
    <row r="10" spans="1:11" ht="30" customHeight="1" thickBot="1" x14ac:dyDescent="0.3">
      <c r="A10" s="61" t="s">
        <v>163</v>
      </c>
      <c r="B10" s="168">
        <v>317</v>
      </c>
      <c r="C10" s="168">
        <v>346</v>
      </c>
      <c r="D10" s="332">
        <v>386</v>
      </c>
      <c r="E10" s="332">
        <v>401</v>
      </c>
      <c r="F10" s="59" t="s">
        <v>162</v>
      </c>
    </row>
    <row r="11" spans="1:11" ht="30" customHeight="1" thickBot="1" x14ac:dyDescent="0.3">
      <c r="A11" s="58" t="s">
        <v>161</v>
      </c>
      <c r="B11" s="167">
        <v>135</v>
      </c>
      <c r="C11" s="167">
        <v>158</v>
      </c>
      <c r="D11" s="331">
        <v>203</v>
      </c>
      <c r="E11" s="331">
        <v>184</v>
      </c>
      <c r="F11" s="56" t="s">
        <v>160</v>
      </c>
      <c r="K11" s="55"/>
    </row>
    <row r="12" spans="1:11" ht="30" customHeight="1" thickBot="1" x14ac:dyDescent="0.3">
      <c r="A12" s="61" t="s">
        <v>159</v>
      </c>
      <c r="B12" s="168">
        <v>23</v>
      </c>
      <c r="C12" s="168">
        <v>16</v>
      </c>
      <c r="D12" s="332">
        <v>9</v>
      </c>
      <c r="E12" s="332">
        <v>27</v>
      </c>
      <c r="F12" s="59" t="s">
        <v>158</v>
      </c>
    </row>
    <row r="13" spans="1:11" ht="30" customHeight="1" thickBot="1" x14ac:dyDescent="0.3">
      <c r="A13" s="58" t="s">
        <v>157</v>
      </c>
      <c r="B13" s="167">
        <v>29</v>
      </c>
      <c r="C13" s="167">
        <v>19</v>
      </c>
      <c r="D13" s="331">
        <v>27</v>
      </c>
      <c r="E13" s="331">
        <v>73</v>
      </c>
      <c r="F13" s="56" t="s">
        <v>156</v>
      </c>
      <c r="K13" s="55"/>
    </row>
    <row r="14" spans="1:11" ht="30" customHeight="1" thickBot="1" x14ac:dyDescent="0.3">
      <c r="A14" s="61" t="s">
        <v>155</v>
      </c>
      <c r="B14" s="168">
        <v>1</v>
      </c>
      <c r="C14" s="168">
        <v>3</v>
      </c>
      <c r="D14" s="332">
        <v>7</v>
      </c>
      <c r="E14" s="332">
        <v>4</v>
      </c>
      <c r="F14" s="59" t="s">
        <v>154</v>
      </c>
    </row>
    <row r="15" spans="1:11" ht="30" customHeight="1" thickBot="1" x14ac:dyDescent="0.3">
      <c r="A15" s="58" t="s">
        <v>153</v>
      </c>
      <c r="B15" s="167">
        <v>7</v>
      </c>
      <c r="C15" s="167">
        <v>7</v>
      </c>
      <c r="D15" s="331">
        <v>17</v>
      </c>
      <c r="E15" s="331">
        <v>10</v>
      </c>
      <c r="F15" s="56" t="s">
        <v>152</v>
      </c>
      <c r="K15" s="55"/>
    </row>
    <row r="16" spans="1:11" ht="30" customHeight="1" thickBot="1" x14ac:dyDescent="0.3">
      <c r="A16" s="61" t="s">
        <v>151</v>
      </c>
      <c r="B16" s="168">
        <v>17</v>
      </c>
      <c r="C16" s="168">
        <v>30</v>
      </c>
      <c r="D16" s="332">
        <v>50</v>
      </c>
      <c r="E16" s="332">
        <v>22</v>
      </c>
      <c r="F16" s="59" t="s">
        <v>150</v>
      </c>
    </row>
    <row r="17" spans="1:11" ht="30" customHeight="1" thickBot="1" x14ac:dyDescent="0.3">
      <c r="A17" s="58" t="s">
        <v>149</v>
      </c>
      <c r="B17" s="167">
        <v>11</v>
      </c>
      <c r="C17" s="167">
        <v>18</v>
      </c>
      <c r="D17" s="331">
        <v>29</v>
      </c>
      <c r="E17" s="331">
        <v>22</v>
      </c>
      <c r="F17" s="56" t="s">
        <v>148</v>
      </c>
      <c r="K17" s="55"/>
    </row>
    <row r="18" spans="1:11" ht="30" customHeight="1" x14ac:dyDescent="0.25">
      <c r="A18" s="28" t="s">
        <v>147</v>
      </c>
      <c r="B18" s="169">
        <v>306</v>
      </c>
      <c r="C18" s="169">
        <v>369</v>
      </c>
      <c r="D18" s="333">
        <v>463</v>
      </c>
      <c r="E18" s="333">
        <v>851</v>
      </c>
      <c r="F18" s="53" t="s">
        <v>146</v>
      </c>
    </row>
    <row r="19" spans="1:11" s="51" customFormat="1" ht="23.25" customHeight="1" x14ac:dyDescent="0.25">
      <c r="A19" s="52" t="s">
        <v>145</v>
      </c>
      <c r="B19" s="100">
        <f>SUM(B9:B18)</f>
        <v>1444</v>
      </c>
      <c r="C19" s="100">
        <f>SUM(C9:C18)</f>
        <v>1663</v>
      </c>
      <c r="D19" s="100">
        <f>SUM(D9:D18)</f>
        <v>1922</v>
      </c>
      <c r="E19" s="100">
        <f>SUM(E9:E18)</f>
        <v>2260</v>
      </c>
      <c r="F19" s="156" t="s">
        <v>144</v>
      </c>
    </row>
  </sheetData>
  <mergeCells count="10">
    <mergeCell ref="A1:F1"/>
    <mergeCell ref="A3:F3"/>
    <mergeCell ref="A4:F4"/>
    <mergeCell ref="A6:A8"/>
    <mergeCell ref="C6:C8"/>
    <mergeCell ref="F6:F8"/>
    <mergeCell ref="A2:F2"/>
    <mergeCell ref="B6:B8"/>
    <mergeCell ref="D6:D8"/>
    <mergeCell ref="E6:E8"/>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7"/>
  <sheetViews>
    <sheetView showGridLines="0" rightToLeft="1" view="pageBreakPreview" zoomScaleNormal="75" workbookViewId="0">
      <selection activeCell="C18" sqref="C18"/>
    </sheetView>
  </sheetViews>
  <sheetFormatPr defaultColWidth="9.1796875" defaultRowHeight="12.5" x14ac:dyDescent="0.25"/>
  <cols>
    <col min="1" max="1" width="27.453125" style="46" customWidth="1"/>
    <col min="2" max="5" width="12.54296875" style="46" customWidth="1"/>
    <col min="6" max="6" width="28.26953125" style="46" customWidth="1"/>
    <col min="7" max="16384" width="9.1796875" style="46"/>
  </cols>
  <sheetData>
    <row r="1" spans="1:8" ht="18" customHeight="1" x14ac:dyDescent="0.25">
      <c r="A1" s="612" t="s">
        <v>504</v>
      </c>
      <c r="B1" s="612"/>
      <c r="C1" s="612"/>
      <c r="D1" s="612"/>
      <c r="E1" s="612"/>
      <c r="F1" s="612"/>
    </row>
    <row r="2" spans="1:8" ht="18" customHeight="1" x14ac:dyDescent="0.25">
      <c r="A2" s="601" t="s">
        <v>556</v>
      </c>
      <c r="B2" s="601"/>
      <c r="C2" s="601"/>
      <c r="D2" s="601"/>
      <c r="E2" s="601"/>
      <c r="F2" s="601"/>
    </row>
    <row r="3" spans="1:8" ht="18" customHeight="1" x14ac:dyDescent="0.25">
      <c r="A3" s="613" t="s">
        <v>171</v>
      </c>
      <c r="B3" s="613"/>
      <c r="C3" s="613"/>
      <c r="D3" s="613"/>
      <c r="E3" s="613"/>
      <c r="F3" s="613"/>
    </row>
    <row r="4" spans="1:8" ht="18" customHeight="1" x14ac:dyDescent="0.25">
      <c r="A4" s="614" t="s">
        <v>556</v>
      </c>
      <c r="B4" s="614"/>
      <c r="C4" s="614"/>
      <c r="D4" s="614"/>
      <c r="E4" s="614"/>
      <c r="F4" s="614"/>
    </row>
    <row r="5" spans="1:8" s="22" customFormat="1" ht="19.5" customHeight="1" x14ac:dyDescent="0.25">
      <c r="A5" s="26" t="s">
        <v>507</v>
      </c>
      <c r="B5" s="26"/>
      <c r="C5" s="26"/>
      <c r="D5" s="26"/>
      <c r="E5" s="26"/>
      <c r="F5" s="25" t="s">
        <v>508</v>
      </c>
    </row>
    <row r="6" spans="1:8" s="55" customFormat="1" ht="17.25" customHeight="1" thickBot="1" x14ac:dyDescent="0.3">
      <c r="A6" s="615" t="s">
        <v>170</v>
      </c>
      <c r="B6" s="618">
        <v>2016</v>
      </c>
      <c r="C6" s="618">
        <v>2017</v>
      </c>
      <c r="D6" s="618">
        <v>2018</v>
      </c>
      <c r="E6" s="618">
        <v>2019</v>
      </c>
      <c r="F6" s="621" t="s">
        <v>169</v>
      </c>
    </row>
    <row r="7" spans="1:8" s="55" customFormat="1" ht="17.25" customHeight="1" thickBot="1" x14ac:dyDescent="0.3">
      <c r="A7" s="616"/>
      <c r="B7" s="619"/>
      <c r="C7" s="619"/>
      <c r="D7" s="619"/>
      <c r="E7" s="619"/>
      <c r="F7" s="622"/>
    </row>
    <row r="8" spans="1:8" s="55" customFormat="1" ht="17.25" customHeight="1" x14ac:dyDescent="0.25">
      <c r="A8" s="617"/>
      <c r="B8" s="620"/>
      <c r="C8" s="620"/>
      <c r="D8" s="620"/>
      <c r="E8" s="620"/>
      <c r="F8" s="623"/>
    </row>
    <row r="9" spans="1:8" ht="30" customHeight="1" thickBot="1" x14ac:dyDescent="0.3">
      <c r="A9" s="365" t="s">
        <v>335</v>
      </c>
      <c r="B9" s="363">
        <v>382</v>
      </c>
      <c r="C9" s="363">
        <v>350</v>
      </c>
      <c r="D9" s="361">
        <v>380</v>
      </c>
      <c r="E9" s="361">
        <v>297</v>
      </c>
      <c r="F9" s="366" t="s">
        <v>399</v>
      </c>
      <c r="H9" s="55"/>
    </row>
    <row r="10" spans="1:8" ht="30" customHeight="1" thickBot="1" x14ac:dyDescent="0.3">
      <c r="A10" s="61" t="s">
        <v>336</v>
      </c>
      <c r="B10" s="168">
        <v>101</v>
      </c>
      <c r="C10" s="168">
        <v>84</v>
      </c>
      <c r="D10" s="168">
        <v>97</v>
      </c>
      <c r="E10" s="168">
        <v>69</v>
      </c>
      <c r="F10" s="368" t="s">
        <v>400</v>
      </c>
    </row>
    <row r="11" spans="1:8" ht="30" customHeight="1" thickBot="1" x14ac:dyDescent="0.3">
      <c r="A11" s="72" t="s">
        <v>337</v>
      </c>
      <c r="B11" s="369">
        <v>122</v>
      </c>
      <c r="C11" s="369">
        <v>128</v>
      </c>
      <c r="D11" s="369">
        <v>102</v>
      </c>
      <c r="E11" s="369">
        <v>114</v>
      </c>
      <c r="F11" s="370" t="s">
        <v>401</v>
      </c>
      <c r="H11" s="55"/>
    </row>
    <row r="12" spans="1:8" ht="30" customHeight="1" thickBot="1" x14ac:dyDescent="0.3">
      <c r="A12" s="61" t="s">
        <v>338</v>
      </c>
      <c r="B12" s="168">
        <v>79</v>
      </c>
      <c r="C12" s="168">
        <v>120</v>
      </c>
      <c r="D12" s="168">
        <v>142</v>
      </c>
      <c r="E12" s="168">
        <v>125</v>
      </c>
      <c r="F12" s="368" t="s">
        <v>402</v>
      </c>
    </row>
    <row r="13" spans="1:8" ht="30" customHeight="1" thickBot="1" x14ac:dyDescent="0.3">
      <c r="A13" s="72" t="s">
        <v>392</v>
      </c>
      <c r="B13" s="369">
        <v>29</v>
      </c>
      <c r="C13" s="369">
        <v>17</v>
      </c>
      <c r="D13" s="369">
        <v>40</v>
      </c>
      <c r="E13" s="369">
        <v>29</v>
      </c>
      <c r="F13" s="370" t="s">
        <v>395</v>
      </c>
      <c r="H13" s="55"/>
    </row>
    <row r="14" spans="1:8" ht="30" customHeight="1" thickBot="1" x14ac:dyDescent="0.3">
      <c r="A14" s="61" t="s">
        <v>339</v>
      </c>
      <c r="B14" s="168">
        <v>1</v>
      </c>
      <c r="C14" s="168">
        <v>0</v>
      </c>
      <c r="D14" s="168">
        <v>0</v>
      </c>
      <c r="E14" s="168">
        <v>0</v>
      </c>
      <c r="F14" s="368" t="s">
        <v>396</v>
      </c>
    </row>
    <row r="15" spans="1:8" ht="30" customHeight="1" thickBot="1" x14ac:dyDescent="0.3">
      <c r="A15" s="72" t="s">
        <v>393</v>
      </c>
      <c r="B15" s="369">
        <v>117</v>
      </c>
      <c r="C15" s="369">
        <v>97</v>
      </c>
      <c r="D15" s="369">
        <v>85</v>
      </c>
      <c r="E15" s="369">
        <v>74</v>
      </c>
      <c r="F15" s="370" t="s">
        <v>397</v>
      </c>
      <c r="H15" s="55"/>
    </row>
    <row r="16" spans="1:8" ht="30" customHeight="1" x14ac:dyDescent="0.25">
      <c r="A16" s="367" t="s">
        <v>403</v>
      </c>
      <c r="B16" s="362">
        <v>613</v>
      </c>
      <c r="C16" s="362">
        <v>867</v>
      </c>
      <c r="D16" s="364">
        <v>1076</v>
      </c>
      <c r="E16" s="364">
        <v>1552</v>
      </c>
      <c r="F16" s="163" t="s">
        <v>398</v>
      </c>
    </row>
    <row r="17" spans="1:6" s="51" customFormat="1" ht="25.5" customHeight="1" x14ac:dyDescent="0.25">
      <c r="A17" s="52" t="s">
        <v>145</v>
      </c>
      <c r="B17" s="100">
        <f>SUM(B9:B16)</f>
        <v>1444</v>
      </c>
      <c r="C17" s="100">
        <f>SUM(C9:C16)</f>
        <v>1663</v>
      </c>
      <c r="D17" s="334">
        <f>SUM(D9:D16)</f>
        <v>1922</v>
      </c>
      <c r="E17" s="334">
        <f>SUM(E9:E16)</f>
        <v>2260</v>
      </c>
      <c r="F17" s="156" t="s">
        <v>3</v>
      </c>
    </row>
  </sheetData>
  <mergeCells count="10">
    <mergeCell ref="A1:F1"/>
    <mergeCell ref="A3:F3"/>
    <mergeCell ref="A4:F4"/>
    <mergeCell ref="A6:A8"/>
    <mergeCell ref="F6:F8"/>
    <mergeCell ref="B6:B8"/>
    <mergeCell ref="A2:F2"/>
    <mergeCell ref="D6:D8"/>
    <mergeCell ref="C6:C8"/>
    <mergeCell ref="E6:E8"/>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61"/>
  <sheetViews>
    <sheetView rightToLeft="1" view="pageBreakPreview" zoomScaleNormal="100" zoomScaleSheetLayoutView="100" workbookViewId="0">
      <selection activeCell="F7" sqref="F7:I7"/>
    </sheetView>
  </sheetViews>
  <sheetFormatPr defaultColWidth="9.1796875" defaultRowHeight="12.5" x14ac:dyDescent="0.25"/>
  <cols>
    <col min="1" max="1" width="19.81640625" style="46" customWidth="1"/>
    <col min="2" max="9" width="10.54296875" style="46" customWidth="1"/>
    <col min="10" max="10" width="21.1796875" style="46" customWidth="1"/>
    <col min="11" max="16384" width="9.1796875" style="46"/>
  </cols>
  <sheetData>
    <row r="1" spans="1:12" ht="18" x14ac:dyDescent="0.25">
      <c r="A1" s="624" t="s">
        <v>430</v>
      </c>
      <c r="B1" s="624"/>
      <c r="C1" s="624"/>
      <c r="D1" s="624"/>
      <c r="E1" s="624"/>
      <c r="F1" s="624"/>
      <c r="G1" s="624"/>
      <c r="H1" s="624"/>
      <c r="I1" s="624"/>
      <c r="J1" s="624"/>
    </row>
    <row r="2" spans="1:12" ht="18" x14ac:dyDescent="0.25">
      <c r="A2" s="625" t="s">
        <v>556</v>
      </c>
      <c r="B2" s="625"/>
      <c r="C2" s="625"/>
      <c r="D2" s="625"/>
      <c r="E2" s="625"/>
      <c r="F2" s="625"/>
      <c r="G2" s="625"/>
      <c r="H2" s="625"/>
      <c r="I2" s="625"/>
      <c r="J2" s="625"/>
    </row>
    <row r="3" spans="1:12" ht="15.5" x14ac:dyDescent="0.25">
      <c r="A3" s="626" t="s">
        <v>483</v>
      </c>
      <c r="B3" s="626"/>
      <c r="C3" s="626"/>
      <c r="D3" s="626"/>
      <c r="E3" s="626"/>
      <c r="F3" s="626"/>
      <c r="G3" s="626"/>
      <c r="H3" s="626"/>
      <c r="I3" s="626"/>
      <c r="J3" s="626"/>
    </row>
    <row r="4" spans="1:12" ht="14" x14ac:dyDescent="0.25">
      <c r="A4" s="627" t="s">
        <v>556</v>
      </c>
      <c r="B4" s="627"/>
      <c r="C4" s="627"/>
      <c r="D4" s="627"/>
      <c r="E4" s="627"/>
      <c r="F4" s="627"/>
      <c r="G4" s="627"/>
      <c r="H4" s="627"/>
      <c r="I4" s="627"/>
      <c r="J4" s="627"/>
    </row>
    <row r="5" spans="1:12" s="22" customFormat="1" ht="19.5" customHeight="1" x14ac:dyDescent="0.25">
      <c r="A5" s="26" t="s">
        <v>509</v>
      </c>
      <c r="B5" s="26"/>
      <c r="C5" s="26"/>
      <c r="D5" s="26"/>
      <c r="E5" s="26"/>
      <c r="G5" s="26"/>
      <c r="J5" s="25" t="s">
        <v>510</v>
      </c>
    </row>
    <row r="6" spans="1:12" s="22" customFormat="1" ht="31.9" customHeight="1" x14ac:dyDescent="0.3">
      <c r="A6" s="630" t="s">
        <v>143</v>
      </c>
      <c r="B6" s="629" t="s">
        <v>442</v>
      </c>
      <c r="C6" s="629"/>
      <c r="D6" s="629"/>
      <c r="E6" s="629"/>
      <c r="F6" s="629" t="s">
        <v>443</v>
      </c>
      <c r="G6" s="629"/>
      <c r="H6" s="629"/>
      <c r="I6" s="629"/>
      <c r="J6" s="633" t="s">
        <v>385</v>
      </c>
    </row>
    <row r="7" spans="1:12" s="22" customFormat="1" ht="37.5" customHeight="1" x14ac:dyDescent="0.25">
      <c r="A7" s="631"/>
      <c r="B7" s="628" t="s">
        <v>441</v>
      </c>
      <c r="C7" s="628"/>
      <c r="D7" s="628"/>
      <c r="E7" s="628"/>
      <c r="F7" s="628" t="s">
        <v>444</v>
      </c>
      <c r="G7" s="628"/>
      <c r="H7" s="628"/>
      <c r="I7" s="628"/>
      <c r="J7" s="634"/>
    </row>
    <row r="8" spans="1:12" ht="35.25" customHeight="1" x14ac:dyDescent="0.25">
      <c r="A8" s="631"/>
      <c r="B8" s="636" t="s">
        <v>176</v>
      </c>
      <c r="C8" s="638" t="s">
        <v>178</v>
      </c>
      <c r="D8" s="638"/>
      <c r="E8" s="636" t="s">
        <v>175</v>
      </c>
      <c r="F8" s="636" t="s">
        <v>176</v>
      </c>
      <c r="G8" s="638" t="s">
        <v>178</v>
      </c>
      <c r="H8" s="638"/>
      <c r="I8" s="636" t="s">
        <v>175</v>
      </c>
      <c r="J8" s="634"/>
    </row>
    <row r="9" spans="1:12" ht="36" customHeight="1" x14ac:dyDescent="0.25">
      <c r="A9" s="632"/>
      <c r="B9" s="637"/>
      <c r="C9" s="173" t="s">
        <v>502</v>
      </c>
      <c r="D9" s="371" t="s">
        <v>548</v>
      </c>
      <c r="E9" s="637"/>
      <c r="F9" s="637"/>
      <c r="G9" s="173" t="s">
        <v>502</v>
      </c>
      <c r="H9" s="371" t="s">
        <v>548</v>
      </c>
      <c r="I9" s="637"/>
      <c r="J9" s="635"/>
    </row>
    <row r="10" spans="1:12" ht="25.5" customHeight="1" thickBot="1" x14ac:dyDescent="0.3">
      <c r="A10" s="335">
        <v>2016</v>
      </c>
      <c r="B10" s="336">
        <v>12</v>
      </c>
      <c r="C10" s="336">
        <v>15</v>
      </c>
      <c r="D10" s="336">
        <v>142</v>
      </c>
      <c r="E10" s="337">
        <f>B10+C10+D10</f>
        <v>169</v>
      </c>
      <c r="F10" s="406">
        <v>1</v>
      </c>
      <c r="G10" s="406">
        <v>0</v>
      </c>
      <c r="H10" s="406">
        <v>43</v>
      </c>
      <c r="I10" s="338">
        <f>F10+G10+H10</f>
        <v>44</v>
      </c>
      <c r="J10" s="339">
        <v>2016</v>
      </c>
      <c r="L10" s="65"/>
    </row>
    <row r="11" spans="1:12" ht="25.5" customHeight="1" thickBot="1" x14ac:dyDescent="0.3">
      <c r="A11" s="340">
        <v>2017</v>
      </c>
      <c r="B11" s="341">
        <v>7</v>
      </c>
      <c r="C11" s="341">
        <v>18</v>
      </c>
      <c r="D11" s="341">
        <v>147</v>
      </c>
      <c r="E11" s="342">
        <f>B11+C11+D11</f>
        <v>172</v>
      </c>
      <c r="F11" s="343">
        <v>1</v>
      </c>
      <c r="G11" s="343">
        <v>4</v>
      </c>
      <c r="H11" s="343">
        <v>49</v>
      </c>
      <c r="I11" s="410">
        <f>F11+G11+H11</f>
        <v>54</v>
      </c>
      <c r="J11" s="345">
        <v>2017</v>
      </c>
      <c r="L11" s="64"/>
    </row>
    <row r="12" spans="1:12" ht="25.5" customHeight="1" thickBot="1" x14ac:dyDescent="0.3">
      <c r="A12" s="346">
        <v>2018</v>
      </c>
      <c r="B12" s="347">
        <v>2</v>
      </c>
      <c r="C12" s="347">
        <v>7</v>
      </c>
      <c r="D12" s="347">
        <v>108</v>
      </c>
      <c r="E12" s="348">
        <f>B12+C12+D12</f>
        <v>117</v>
      </c>
      <c r="F12" s="349">
        <v>1</v>
      </c>
      <c r="G12" s="349">
        <v>1</v>
      </c>
      <c r="H12" s="349">
        <v>27</v>
      </c>
      <c r="I12" s="411">
        <f>F12+G12+H12</f>
        <v>29</v>
      </c>
      <c r="J12" s="350">
        <v>2018</v>
      </c>
      <c r="L12" s="65"/>
    </row>
    <row r="13" spans="1:12" ht="25.5" customHeight="1" x14ac:dyDescent="0.25">
      <c r="A13" s="340">
        <v>2019</v>
      </c>
      <c r="B13" s="407">
        <v>3</v>
      </c>
      <c r="C13" s="407">
        <v>4</v>
      </c>
      <c r="D13" s="407">
        <v>63</v>
      </c>
      <c r="E13" s="408">
        <f>B13+C13+D13</f>
        <v>70</v>
      </c>
      <c r="F13" s="343">
        <v>2</v>
      </c>
      <c r="G13" s="343">
        <v>2</v>
      </c>
      <c r="H13" s="343">
        <v>17</v>
      </c>
      <c r="I13" s="344">
        <f>F13+G13+H13</f>
        <v>21</v>
      </c>
      <c r="J13" s="345">
        <v>2019</v>
      </c>
      <c r="L13" s="65"/>
    </row>
    <row r="14" spans="1:12" ht="15.5" x14ac:dyDescent="0.25">
      <c r="A14" s="147" t="s">
        <v>433</v>
      </c>
      <c r="J14" s="146" t="s">
        <v>439</v>
      </c>
    </row>
    <row r="15" spans="1:12" ht="15.5" x14ac:dyDescent="0.25">
      <c r="A15" s="170"/>
      <c r="B15" s="170"/>
      <c r="C15" s="170"/>
      <c r="D15" s="170"/>
      <c r="E15" s="170"/>
    </row>
    <row r="17" spans="1:8" x14ac:dyDescent="0.25">
      <c r="A17" s="101"/>
      <c r="B17" s="101"/>
      <c r="C17" s="101"/>
      <c r="D17" s="101"/>
      <c r="E17" s="101"/>
    </row>
    <row r="18" spans="1:8" ht="12.75" customHeight="1" x14ac:dyDescent="0.25">
      <c r="B18" s="101"/>
      <c r="C18" s="101"/>
    </row>
    <row r="19" spans="1:8" ht="40.5" x14ac:dyDescent="0.25">
      <c r="B19" s="372" t="s">
        <v>549</v>
      </c>
      <c r="C19" s="101" t="s">
        <v>551</v>
      </c>
      <c r="D19" s="372" t="s">
        <v>550</v>
      </c>
    </row>
    <row r="20" spans="1:8" x14ac:dyDescent="0.25">
      <c r="A20" s="101">
        <v>2019</v>
      </c>
      <c r="B20" s="101">
        <f>B13</f>
        <v>3</v>
      </c>
      <c r="C20" s="101">
        <f>C13</f>
        <v>4</v>
      </c>
      <c r="D20" s="101">
        <f>D13</f>
        <v>63</v>
      </c>
      <c r="E20" s="101">
        <f>SUM(B20:D20)</f>
        <v>70</v>
      </c>
    </row>
    <row r="21" spans="1:8" x14ac:dyDescent="0.25">
      <c r="A21" s="101"/>
      <c r="B21" s="409">
        <f>B20/$E$20%</f>
        <v>4.2857142857142856</v>
      </c>
      <c r="C21" s="409">
        <f>C20/$E$20%</f>
        <v>5.7142857142857144</v>
      </c>
      <c r="D21" s="409">
        <f>D20/$E$20%</f>
        <v>90</v>
      </c>
      <c r="E21" s="101"/>
    </row>
    <row r="22" spans="1:8" x14ac:dyDescent="0.25">
      <c r="A22" s="101"/>
      <c r="B22" s="101"/>
      <c r="C22" s="101"/>
      <c r="D22" s="101"/>
      <c r="E22" s="101"/>
    </row>
    <row r="23" spans="1:8" x14ac:dyDescent="0.25">
      <c r="A23" s="101"/>
      <c r="B23" s="101"/>
      <c r="C23" s="101"/>
      <c r="D23" s="101"/>
      <c r="E23" s="101"/>
    </row>
    <row r="24" spans="1:8" x14ac:dyDescent="0.25">
      <c r="A24" s="101"/>
      <c r="B24" s="101"/>
      <c r="C24" s="101"/>
      <c r="D24" s="101"/>
      <c r="E24" s="101"/>
    </row>
    <row r="25" spans="1:8" x14ac:dyDescent="0.25">
      <c r="A25" s="101"/>
      <c r="B25" s="101"/>
      <c r="C25" s="101"/>
      <c r="D25" s="101"/>
      <c r="E25" s="101"/>
    </row>
    <row r="26" spans="1:8" x14ac:dyDescent="0.25">
      <c r="A26" s="101"/>
      <c r="B26" s="101"/>
      <c r="C26" s="101"/>
      <c r="D26" s="101"/>
      <c r="E26" s="101"/>
    </row>
    <row r="31" spans="1:8" ht="13" thickBot="1" x14ac:dyDescent="0.3"/>
    <row r="32" spans="1:8" ht="57.5" thickBot="1" x14ac:dyDescent="0.3">
      <c r="F32" s="62" t="s">
        <v>172</v>
      </c>
      <c r="G32" s="62" t="s">
        <v>173</v>
      </c>
      <c r="H32" s="173" t="s">
        <v>329</v>
      </c>
    </row>
    <row r="49" spans="1:5" x14ac:dyDescent="0.25">
      <c r="A49" s="66" t="s">
        <v>35</v>
      </c>
      <c r="B49" s="66"/>
      <c r="C49" s="66"/>
      <c r="D49" s="66"/>
      <c r="E49" s="66"/>
    </row>
    <row r="50" spans="1:5" x14ac:dyDescent="0.25">
      <c r="A50" s="63" t="s">
        <v>34</v>
      </c>
      <c r="B50" s="63"/>
      <c r="C50" s="63"/>
      <c r="D50" s="63"/>
      <c r="E50" s="63"/>
    </row>
    <row r="51" spans="1:5" x14ac:dyDescent="0.25">
      <c r="A51" s="66" t="s">
        <v>33</v>
      </c>
      <c r="B51" s="66"/>
      <c r="C51" s="66"/>
      <c r="D51" s="66"/>
      <c r="E51" s="66"/>
    </row>
    <row r="52" spans="1:5" x14ac:dyDescent="0.25">
      <c r="A52" s="63" t="s">
        <v>32</v>
      </c>
      <c r="B52" s="63"/>
      <c r="C52" s="63"/>
      <c r="D52" s="63"/>
      <c r="E52" s="63"/>
    </row>
    <row r="53" spans="1:5" x14ac:dyDescent="0.25">
      <c r="A53" s="66" t="s">
        <v>31</v>
      </c>
      <c r="B53" s="66"/>
      <c r="C53" s="66"/>
      <c r="D53" s="66"/>
      <c r="E53" s="66"/>
    </row>
    <row r="54" spans="1:5" x14ac:dyDescent="0.25">
      <c r="A54" s="63" t="s">
        <v>30</v>
      </c>
      <c r="B54" s="63"/>
      <c r="C54" s="63"/>
      <c r="D54" s="63"/>
      <c r="E54" s="63"/>
    </row>
    <row r="55" spans="1:5" x14ac:dyDescent="0.25">
      <c r="A55" s="66" t="s">
        <v>29</v>
      </c>
      <c r="B55" s="66"/>
      <c r="C55" s="66"/>
      <c r="D55" s="66"/>
      <c r="E55" s="66"/>
    </row>
    <row r="56" spans="1:5" x14ac:dyDescent="0.25">
      <c r="A56" s="63" t="s">
        <v>28</v>
      </c>
      <c r="B56" s="63"/>
      <c r="C56" s="63"/>
      <c r="D56" s="63"/>
      <c r="E56" s="63"/>
    </row>
    <row r="57" spans="1:5" x14ac:dyDescent="0.25">
      <c r="A57" s="66" t="s">
        <v>27</v>
      </c>
      <c r="B57" s="66"/>
      <c r="C57" s="66"/>
      <c r="D57" s="66"/>
      <c r="E57" s="66"/>
    </row>
    <row r="58" spans="1:5" x14ac:dyDescent="0.25">
      <c r="A58" s="63" t="s">
        <v>26</v>
      </c>
      <c r="B58" s="63"/>
      <c r="C58" s="63"/>
      <c r="D58" s="63"/>
      <c r="E58" s="63"/>
    </row>
    <row r="59" spans="1:5" x14ac:dyDescent="0.25">
      <c r="A59" s="66" t="s">
        <v>25</v>
      </c>
      <c r="B59" s="66"/>
      <c r="C59" s="66"/>
      <c r="D59" s="66"/>
      <c r="E59" s="66"/>
    </row>
    <row r="60" spans="1:5" x14ac:dyDescent="0.25">
      <c r="A60" s="63" t="s">
        <v>24</v>
      </c>
      <c r="B60" s="63"/>
      <c r="C60" s="63"/>
      <c r="D60" s="63"/>
      <c r="E60" s="63"/>
    </row>
    <row r="61" spans="1:5" x14ac:dyDescent="0.25">
      <c r="A61" s="63"/>
      <c r="B61" s="63"/>
      <c r="C61" s="63"/>
      <c r="D61" s="63"/>
      <c r="E61" s="63"/>
    </row>
  </sheetData>
  <mergeCells count="16">
    <mergeCell ref="A1:J1"/>
    <mergeCell ref="A2:J2"/>
    <mergeCell ref="A3:J3"/>
    <mergeCell ref="A4:J4"/>
    <mergeCell ref="B7:E7"/>
    <mergeCell ref="F7:I7"/>
    <mergeCell ref="B6:E6"/>
    <mergeCell ref="F6:I6"/>
    <mergeCell ref="A6:A9"/>
    <mergeCell ref="J6:J9"/>
    <mergeCell ref="E8:E9"/>
    <mergeCell ref="F8:F9"/>
    <mergeCell ref="G8:H8"/>
    <mergeCell ref="I8:I9"/>
    <mergeCell ref="B8:B9"/>
    <mergeCell ref="C8:D8"/>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71"/>
  <sheetViews>
    <sheetView rightToLeft="1" tabSelected="1" view="pageBreakPreview" zoomScaleNormal="100" zoomScaleSheetLayoutView="100" workbookViewId="0">
      <selection activeCell="E8" sqref="E8:E9"/>
    </sheetView>
  </sheetViews>
  <sheetFormatPr defaultColWidth="9.1796875" defaultRowHeight="12.5" x14ac:dyDescent="0.25"/>
  <cols>
    <col min="1" max="1" width="19.81640625" style="46" customWidth="1"/>
    <col min="2" max="9" width="11.54296875" style="46" customWidth="1"/>
    <col min="10" max="10" width="21.1796875" style="46" customWidth="1"/>
    <col min="11" max="16384" width="9.1796875" style="46"/>
  </cols>
  <sheetData>
    <row r="1" spans="1:12" ht="18" x14ac:dyDescent="0.25">
      <c r="A1" s="624" t="s">
        <v>209</v>
      </c>
      <c r="B1" s="624"/>
      <c r="C1" s="624"/>
      <c r="D1" s="624"/>
      <c r="E1" s="624"/>
      <c r="F1" s="624"/>
      <c r="G1" s="624"/>
      <c r="H1" s="624"/>
      <c r="I1" s="624"/>
      <c r="J1" s="624"/>
    </row>
    <row r="2" spans="1:12" ht="18" x14ac:dyDescent="0.25">
      <c r="A2" s="625">
        <v>2019</v>
      </c>
      <c r="B2" s="625"/>
      <c r="C2" s="625"/>
      <c r="D2" s="625"/>
      <c r="E2" s="625"/>
      <c r="F2" s="625"/>
      <c r="G2" s="625"/>
      <c r="H2" s="625"/>
      <c r="I2" s="625"/>
      <c r="J2" s="625"/>
    </row>
    <row r="3" spans="1:12" ht="15.5" x14ac:dyDescent="0.25">
      <c r="A3" s="626" t="s">
        <v>547</v>
      </c>
      <c r="B3" s="626"/>
      <c r="C3" s="626"/>
      <c r="D3" s="626"/>
      <c r="E3" s="626"/>
      <c r="F3" s="626"/>
      <c r="G3" s="626"/>
      <c r="H3" s="626"/>
      <c r="I3" s="626"/>
      <c r="J3" s="626"/>
    </row>
    <row r="4" spans="1:12" ht="14" x14ac:dyDescent="0.25">
      <c r="A4" s="627">
        <v>2019</v>
      </c>
      <c r="B4" s="627"/>
      <c r="C4" s="627"/>
      <c r="D4" s="627"/>
      <c r="E4" s="627"/>
      <c r="F4" s="627"/>
      <c r="G4" s="627"/>
      <c r="H4" s="627"/>
      <c r="I4" s="627"/>
      <c r="J4" s="627"/>
    </row>
    <row r="5" spans="1:12" s="22" customFormat="1" ht="19.5" customHeight="1" x14ac:dyDescent="0.25">
      <c r="A5" s="26" t="s">
        <v>512</v>
      </c>
      <c r="B5" s="26"/>
      <c r="C5" s="26"/>
      <c r="D5" s="26"/>
      <c r="E5" s="26"/>
      <c r="G5" s="26"/>
      <c r="J5" s="25" t="s">
        <v>511</v>
      </c>
    </row>
    <row r="6" spans="1:12" s="22" customFormat="1" ht="31.9" customHeight="1" x14ac:dyDescent="0.3">
      <c r="A6" s="630" t="s">
        <v>179</v>
      </c>
      <c r="B6" s="629" t="s">
        <v>442</v>
      </c>
      <c r="C6" s="629"/>
      <c r="D6" s="629"/>
      <c r="E6" s="629"/>
      <c r="F6" s="629" t="s">
        <v>445</v>
      </c>
      <c r="G6" s="629"/>
      <c r="H6" s="629"/>
      <c r="I6" s="629"/>
      <c r="J6" s="633" t="s">
        <v>177</v>
      </c>
    </row>
    <row r="7" spans="1:12" s="22" customFormat="1" ht="37.5" customHeight="1" x14ac:dyDescent="0.25">
      <c r="A7" s="631"/>
      <c r="B7" s="628" t="s">
        <v>441</v>
      </c>
      <c r="C7" s="628"/>
      <c r="D7" s="628"/>
      <c r="E7" s="628"/>
      <c r="F7" s="628" t="s">
        <v>444</v>
      </c>
      <c r="G7" s="628"/>
      <c r="H7" s="628"/>
      <c r="I7" s="628"/>
      <c r="J7" s="634"/>
    </row>
    <row r="8" spans="1:12" ht="35.25" customHeight="1" x14ac:dyDescent="0.25">
      <c r="A8" s="631"/>
      <c r="B8" s="636" t="s">
        <v>176</v>
      </c>
      <c r="C8" s="638" t="s">
        <v>178</v>
      </c>
      <c r="D8" s="638"/>
      <c r="E8" s="661" t="s">
        <v>601</v>
      </c>
      <c r="F8" s="636" t="s">
        <v>176</v>
      </c>
      <c r="G8" s="638" t="s">
        <v>178</v>
      </c>
      <c r="H8" s="638"/>
      <c r="I8" s="636" t="s">
        <v>175</v>
      </c>
      <c r="J8" s="634"/>
    </row>
    <row r="9" spans="1:12" ht="36" customHeight="1" x14ac:dyDescent="0.25">
      <c r="A9" s="632"/>
      <c r="B9" s="637"/>
      <c r="C9" s="173" t="s">
        <v>502</v>
      </c>
      <c r="D9" s="371" t="s">
        <v>548</v>
      </c>
      <c r="E9" s="637"/>
      <c r="F9" s="637"/>
      <c r="G9" s="173" t="s">
        <v>502</v>
      </c>
      <c r="H9" s="371" t="s">
        <v>548</v>
      </c>
      <c r="I9" s="637"/>
      <c r="J9" s="635"/>
    </row>
    <row r="10" spans="1:12" ht="21" customHeight="1" thickBot="1" x14ac:dyDescent="0.3">
      <c r="A10" s="165" t="s">
        <v>418</v>
      </c>
      <c r="B10" s="215">
        <v>0</v>
      </c>
      <c r="C10" s="215">
        <v>0</v>
      </c>
      <c r="D10" s="215">
        <v>4</v>
      </c>
      <c r="E10" s="175">
        <f>SUM(B10:D10)</f>
        <v>4</v>
      </c>
      <c r="F10" s="215">
        <v>0</v>
      </c>
      <c r="G10" s="215">
        <v>0</v>
      </c>
      <c r="H10" s="215">
        <v>1</v>
      </c>
      <c r="I10" s="110">
        <f>SUM(F10:H10)</f>
        <v>1</v>
      </c>
      <c r="J10" s="172" t="s">
        <v>35</v>
      </c>
      <c r="L10" s="65"/>
    </row>
    <row r="11" spans="1:12" ht="21" customHeight="1" thickBot="1" x14ac:dyDescent="0.3">
      <c r="A11" s="177" t="s">
        <v>419</v>
      </c>
      <c r="B11" s="216">
        <v>0</v>
      </c>
      <c r="C11" s="216">
        <v>0</v>
      </c>
      <c r="D11" s="216">
        <v>3</v>
      </c>
      <c r="E11" s="176">
        <f t="shared" ref="E11:E21" si="0">SUM(B11:D11)</f>
        <v>3</v>
      </c>
      <c r="F11" s="216">
        <v>0</v>
      </c>
      <c r="G11" s="216">
        <v>0</v>
      </c>
      <c r="H11" s="216">
        <v>1</v>
      </c>
      <c r="I11" s="178">
        <f t="shared" ref="I11:I21" si="1">SUM(F11:H11)</f>
        <v>1</v>
      </c>
      <c r="J11" s="171" t="s">
        <v>34</v>
      </c>
      <c r="L11" s="64"/>
    </row>
    <row r="12" spans="1:12" ht="21" customHeight="1" thickBot="1" x14ac:dyDescent="0.3">
      <c r="A12" s="165" t="s">
        <v>420</v>
      </c>
      <c r="B12" s="215">
        <v>0</v>
      </c>
      <c r="C12" s="215">
        <v>0</v>
      </c>
      <c r="D12" s="215">
        <v>2</v>
      </c>
      <c r="E12" s="175">
        <f t="shared" si="0"/>
        <v>2</v>
      </c>
      <c r="F12" s="215">
        <v>0</v>
      </c>
      <c r="G12" s="215">
        <v>0</v>
      </c>
      <c r="H12" s="215">
        <v>2</v>
      </c>
      <c r="I12" s="110">
        <f t="shared" si="1"/>
        <v>2</v>
      </c>
      <c r="J12" s="172" t="s">
        <v>33</v>
      </c>
      <c r="L12" s="65"/>
    </row>
    <row r="13" spans="1:12" ht="21" customHeight="1" thickBot="1" x14ac:dyDescent="0.3">
      <c r="A13" s="177" t="s">
        <v>421</v>
      </c>
      <c r="B13" s="216">
        <v>0</v>
      </c>
      <c r="C13" s="216">
        <v>0</v>
      </c>
      <c r="D13" s="216">
        <v>10</v>
      </c>
      <c r="E13" s="176">
        <f t="shared" si="0"/>
        <v>10</v>
      </c>
      <c r="F13" s="216">
        <v>0</v>
      </c>
      <c r="G13" s="216">
        <v>0</v>
      </c>
      <c r="H13" s="216">
        <v>0</v>
      </c>
      <c r="I13" s="178">
        <f t="shared" si="1"/>
        <v>0</v>
      </c>
      <c r="J13" s="171" t="s">
        <v>32</v>
      </c>
      <c r="L13" s="64"/>
    </row>
    <row r="14" spans="1:12" ht="21" customHeight="1" thickBot="1" x14ac:dyDescent="0.3">
      <c r="A14" s="165" t="s">
        <v>422</v>
      </c>
      <c r="B14" s="215">
        <v>0</v>
      </c>
      <c r="C14" s="215">
        <v>0</v>
      </c>
      <c r="D14" s="215">
        <v>0</v>
      </c>
      <c r="E14" s="175">
        <f t="shared" si="0"/>
        <v>0</v>
      </c>
      <c r="F14" s="215">
        <v>0</v>
      </c>
      <c r="G14" s="215">
        <v>0</v>
      </c>
      <c r="H14" s="215">
        <v>0</v>
      </c>
      <c r="I14" s="110">
        <f t="shared" si="1"/>
        <v>0</v>
      </c>
      <c r="J14" s="172" t="s">
        <v>31</v>
      </c>
      <c r="L14" s="65"/>
    </row>
    <row r="15" spans="1:12" ht="21" customHeight="1" thickBot="1" x14ac:dyDescent="0.3">
      <c r="A15" s="177" t="s">
        <v>423</v>
      </c>
      <c r="B15" s="216">
        <v>0</v>
      </c>
      <c r="C15" s="216">
        <v>0</v>
      </c>
      <c r="D15" s="216">
        <v>5</v>
      </c>
      <c r="E15" s="176">
        <f t="shared" si="0"/>
        <v>5</v>
      </c>
      <c r="F15" s="216">
        <v>0</v>
      </c>
      <c r="G15" s="216">
        <v>0</v>
      </c>
      <c r="H15" s="216">
        <v>2</v>
      </c>
      <c r="I15" s="178">
        <f t="shared" si="1"/>
        <v>2</v>
      </c>
      <c r="J15" s="171" t="s">
        <v>30</v>
      </c>
      <c r="L15" s="64"/>
    </row>
    <row r="16" spans="1:12" ht="21" customHeight="1" thickBot="1" x14ac:dyDescent="0.3">
      <c r="A16" s="165" t="s">
        <v>424</v>
      </c>
      <c r="B16" s="215">
        <v>0</v>
      </c>
      <c r="C16" s="215">
        <v>0</v>
      </c>
      <c r="D16" s="215">
        <v>11</v>
      </c>
      <c r="E16" s="175">
        <f>SUM(B16:D16)</f>
        <v>11</v>
      </c>
      <c r="F16" s="215"/>
      <c r="G16" s="215">
        <v>0</v>
      </c>
      <c r="H16" s="215">
        <v>0</v>
      </c>
      <c r="I16" s="110">
        <f t="shared" si="1"/>
        <v>0</v>
      </c>
      <c r="J16" s="172" t="s">
        <v>29</v>
      </c>
      <c r="L16" s="65"/>
    </row>
    <row r="17" spans="1:12" ht="21" customHeight="1" thickBot="1" x14ac:dyDescent="0.3">
      <c r="A17" s="177" t="s">
        <v>425</v>
      </c>
      <c r="B17" s="216">
        <v>0</v>
      </c>
      <c r="C17" s="216">
        <v>0</v>
      </c>
      <c r="D17" s="216">
        <v>3</v>
      </c>
      <c r="E17" s="176">
        <f t="shared" si="0"/>
        <v>3</v>
      </c>
      <c r="F17" s="216">
        <v>0</v>
      </c>
      <c r="G17" s="216">
        <v>0</v>
      </c>
      <c r="H17" s="216">
        <v>1</v>
      </c>
      <c r="I17" s="178">
        <f t="shared" si="1"/>
        <v>1</v>
      </c>
      <c r="J17" s="171" t="s">
        <v>28</v>
      </c>
      <c r="L17" s="64"/>
    </row>
    <row r="18" spans="1:12" ht="21" customHeight="1" thickBot="1" x14ac:dyDescent="0.3">
      <c r="A18" s="165" t="s">
        <v>426</v>
      </c>
      <c r="B18" s="215">
        <v>0</v>
      </c>
      <c r="C18" s="215">
        <v>1</v>
      </c>
      <c r="D18" s="215">
        <v>2</v>
      </c>
      <c r="E18" s="175">
        <f t="shared" si="0"/>
        <v>3</v>
      </c>
      <c r="F18" s="215">
        <v>0</v>
      </c>
      <c r="G18" s="215">
        <v>1</v>
      </c>
      <c r="H18" s="215">
        <v>0</v>
      </c>
      <c r="I18" s="110">
        <f t="shared" si="1"/>
        <v>1</v>
      </c>
      <c r="J18" s="172" t="s">
        <v>27</v>
      </c>
      <c r="L18" s="65"/>
    </row>
    <row r="19" spans="1:12" ht="21" customHeight="1" thickBot="1" x14ac:dyDescent="0.3">
      <c r="A19" s="177" t="s">
        <v>427</v>
      </c>
      <c r="B19" s="216">
        <v>1</v>
      </c>
      <c r="C19" s="216">
        <v>2</v>
      </c>
      <c r="D19" s="216">
        <v>11</v>
      </c>
      <c r="E19" s="176">
        <f t="shared" si="0"/>
        <v>14</v>
      </c>
      <c r="F19" s="216">
        <v>0</v>
      </c>
      <c r="G19" s="216">
        <v>0</v>
      </c>
      <c r="H19" s="216">
        <v>2</v>
      </c>
      <c r="I19" s="178">
        <f t="shared" si="1"/>
        <v>2</v>
      </c>
      <c r="J19" s="171" t="s">
        <v>26</v>
      </c>
      <c r="L19" s="64"/>
    </row>
    <row r="20" spans="1:12" ht="21" customHeight="1" thickBot="1" x14ac:dyDescent="0.3">
      <c r="A20" s="165" t="s">
        <v>428</v>
      </c>
      <c r="B20" s="215">
        <v>0</v>
      </c>
      <c r="C20" s="215">
        <v>1</v>
      </c>
      <c r="D20" s="215">
        <v>5</v>
      </c>
      <c r="E20" s="175">
        <f t="shared" si="0"/>
        <v>6</v>
      </c>
      <c r="F20" s="215">
        <v>0</v>
      </c>
      <c r="G20" s="215">
        <v>1</v>
      </c>
      <c r="H20" s="215">
        <v>4</v>
      </c>
      <c r="I20" s="110">
        <f t="shared" si="1"/>
        <v>5</v>
      </c>
      <c r="J20" s="172" t="s">
        <v>25</v>
      </c>
      <c r="L20" s="65"/>
    </row>
    <row r="21" spans="1:12" ht="21" customHeight="1" x14ac:dyDescent="0.25">
      <c r="A21" s="179" t="s">
        <v>429</v>
      </c>
      <c r="B21" s="217">
        <v>2</v>
      </c>
      <c r="C21" s="217">
        <v>0</v>
      </c>
      <c r="D21" s="217">
        <v>7</v>
      </c>
      <c r="E21" s="180">
        <f t="shared" si="0"/>
        <v>9</v>
      </c>
      <c r="F21" s="217">
        <v>2</v>
      </c>
      <c r="G21" s="217">
        <v>0</v>
      </c>
      <c r="H21" s="217">
        <v>4</v>
      </c>
      <c r="I21" s="181">
        <f t="shared" si="1"/>
        <v>6</v>
      </c>
      <c r="J21" s="182" t="s">
        <v>24</v>
      </c>
      <c r="L21" s="64"/>
    </row>
    <row r="22" spans="1:12" ht="21" customHeight="1" x14ac:dyDescent="0.25">
      <c r="A22" s="183" t="s">
        <v>174</v>
      </c>
      <c r="B22" s="184">
        <f>SUM(B10:B21)</f>
        <v>3</v>
      </c>
      <c r="C22" s="184">
        <f t="shared" ref="C22:I22" si="2">SUM(C10:C21)</f>
        <v>4</v>
      </c>
      <c r="D22" s="184">
        <f t="shared" si="2"/>
        <v>63</v>
      </c>
      <c r="E22" s="184">
        <f t="shared" si="2"/>
        <v>70</v>
      </c>
      <c r="F22" s="184">
        <f t="shared" si="2"/>
        <v>2</v>
      </c>
      <c r="G22" s="184">
        <f t="shared" si="2"/>
        <v>2</v>
      </c>
      <c r="H22" s="184">
        <f t="shared" si="2"/>
        <v>17</v>
      </c>
      <c r="I22" s="184">
        <f t="shared" si="2"/>
        <v>21</v>
      </c>
      <c r="J22" s="185" t="s">
        <v>3</v>
      </c>
      <c r="L22" s="65"/>
    </row>
    <row r="23" spans="1:12" x14ac:dyDescent="0.25">
      <c r="A23" s="101"/>
      <c r="B23" s="101"/>
      <c r="C23" s="101"/>
      <c r="D23" s="101"/>
      <c r="E23" s="101"/>
    </row>
    <row r="24" spans="1:12" x14ac:dyDescent="0.25">
      <c r="A24" s="101"/>
      <c r="B24" s="101"/>
      <c r="C24" s="101"/>
      <c r="D24" s="101"/>
      <c r="E24" s="101"/>
    </row>
    <row r="25" spans="1:12" x14ac:dyDescent="0.25">
      <c r="A25" s="101"/>
      <c r="B25" s="101"/>
      <c r="C25" s="101"/>
      <c r="D25" s="101"/>
      <c r="E25" s="101"/>
    </row>
    <row r="26" spans="1:12" x14ac:dyDescent="0.25">
      <c r="B26" s="101"/>
      <c r="C26" s="101"/>
      <c r="D26" s="101"/>
      <c r="E26" s="101"/>
    </row>
    <row r="27" spans="1:12" x14ac:dyDescent="0.25">
      <c r="B27" s="101"/>
      <c r="C27" s="101"/>
      <c r="D27" s="101"/>
      <c r="E27" s="101"/>
    </row>
    <row r="28" spans="1:12" x14ac:dyDescent="0.25">
      <c r="B28" s="101"/>
      <c r="C28" s="101"/>
      <c r="D28" s="101"/>
      <c r="E28" s="101"/>
    </row>
    <row r="29" spans="1:12" ht="40.5" x14ac:dyDescent="0.25">
      <c r="B29" s="372" t="s">
        <v>549</v>
      </c>
      <c r="C29" s="101" t="s">
        <v>551</v>
      </c>
      <c r="D29" s="372" t="s">
        <v>550</v>
      </c>
    </row>
    <row r="30" spans="1:12" ht="25" x14ac:dyDescent="0.25">
      <c r="A30" s="101" t="s">
        <v>242</v>
      </c>
      <c r="B30" s="101">
        <f t="shared" ref="B30:D41" si="3">B10</f>
        <v>0</v>
      </c>
      <c r="C30" s="101">
        <f t="shared" si="3"/>
        <v>0</v>
      </c>
      <c r="D30" s="101">
        <f t="shared" si="3"/>
        <v>4</v>
      </c>
      <c r="E30" s="101"/>
    </row>
    <row r="31" spans="1:12" ht="25" x14ac:dyDescent="0.25">
      <c r="A31" s="101" t="s">
        <v>243</v>
      </c>
      <c r="B31" s="101">
        <f t="shared" si="3"/>
        <v>0</v>
      </c>
      <c r="C31" s="101">
        <f t="shared" si="3"/>
        <v>0</v>
      </c>
      <c r="D31" s="101">
        <f t="shared" si="3"/>
        <v>3</v>
      </c>
      <c r="E31" s="101"/>
    </row>
    <row r="32" spans="1:12" ht="25" x14ac:dyDescent="0.25">
      <c r="A32" s="101" t="s">
        <v>244</v>
      </c>
      <c r="B32" s="101">
        <f t="shared" si="3"/>
        <v>0</v>
      </c>
      <c r="C32" s="101">
        <f t="shared" si="3"/>
        <v>0</v>
      </c>
      <c r="D32" s="101">
        <f t="shared" si="3"/>
        <v>2</v>
      </c>
      <c r="E32" s="101"/>
    </row>
    <row r="33" spans="1:8" ht="25" x14ac:dyDescent="0.25">
      <c r="A33" s="101" t="s">
        <v>245</v>
      </c>
      <c r="B33" s="101">
        <f t="shared" si="3"/>
        <v>0</v>
      </c>
      <c r="C33" s="101">
        <f t="shared" si="3"/>
        <v>0</v>
      </c>
      <c r="D33" s="101">
        <f t="shared" si="3"/>
        <v>10</v>
      </c>
    </row>
    <row r="34" spans="1:8" ht="25" x14ac:dyDescent="0.25">
      <c r="A34" s="101" t="s">
        <v>246</v>
      </c>
      <c r="B34" s="101">
        <f t="shared" si="3"/>
        <v>0</v>
      </c>
      <c r="C34" s="101">
        <f t="shared" si="3"/>
        <v>0</v>
      </c>
      <c r="D34" s="101">
        <f t="shared" si="3"/>
        <v>0</v>
      </c>
    </row>
    <row r="35" spans="1:8" ht="25" x14ac:dyDescent="0.25">
      <c r="A35" s="101" t="s">
        <v>247</v>
      </c>
      <c r="B35" s="101">
        <f t="shared" si="3"/>
        <v>0</v>
      </c>
      <c r="C35" s="101">
        <f t="shared" si="3"/>
        <v>0</v>
      </c>
      <c r="D35" s="101">
        <f t="shared" si="3"/>
        <v>5</v>
      </c>
    </row>
    <row r="36" spans="1:8" ht="25" x14ac:dyDescent="0.25">
      <c r="A36" s="101" t="s">
        <v>248</v>
      </c>
      <c r="B36" s="101">
        <f t="shared" si="3"/>
        <v>0</v>
      </c>
      <c r="C36" s="101">
        <f t="shared" si="3"/>
        <v>0</v>
      </c>
      <c r="D36" s="101">
        <f t="shared" si="3"/>
        <v>11</v>
      </c>
    </row>
    <row r="37" spans="1:8" x14ac:dyDescent="0.25">
      <c r="A37" s="46" t="s">
        <v>249</v>
      </c>
      <c r="B37" s="101">
        <f t="shared" si="3"/>
        <v>0</v>
      </c>
      <c r="C37" s="101">
        <f t="shared" si="3"/>
        <v>0</v>
      </c>
      <c r="D37" s="101">
        <f t="shared" si="3"/>
        <v>3</v>
      </c>
    </row>
    <row r="38" spans="1:8" ht="13" x14ac:dyDescent="0.25">
      <c r="A38" s="46" t="s">
        <v>250</v>
      </c>
      <c r="B38" s="101">
        <f t="shared" si="3"/>
        <v>0</v>
      </c>
      <c r="C38" s="101">
        <f t="shared" si="3"/>
        <v>1</v>
      </c>
      <c r="D38" s="101">
        <f t="shared" si="3"/>
        <v>2</v>
      </c>
      <c r="F38" s="373"/>
      <c r="G38" s="373"/>
      <c r="H38" s="374"/>
    </row>
    <row r="39" spans="1:8" x14ac:dyDescent="0.25">
      <c r="A39" s="46" t="s">
        <v>251</v>
      </c>
      <c r="B39" s="101">
        <f t="shared" si="3"/>
        <v>1</v>
      </c>
      <c r="C39" s="101">
        <f t="shared" si="3"/>
        <v>2</v>
      </c>
      <c r="D39" s="101">
        <f t="shared" si="3"/>
        <v>11</v>
      </c>
    </row>
    <row r="40" spans="1:8" x14ac:dyDescent="0.25">
      <c r="A40" s="46" t="s">
        <v>252</v>
      </c>
      <c r="B40" s="101">
        <f t="shared" si="3"/>
        <v>0</v>
      </c>
      <c r="C40" s="101">
        <f t="shared" si="3"/>
        <v>1</v>
      </c>
      <c r="D40" s="101">
        <f t="shared" si="3"/>
        <v>5</v>
      </c>
    </row>
    <row r="41" spans="1:8" x14ac:dyDescent="0.25">
      <c r="A41" s="46" t="s">
        <v>253</v>
      </c>
      <c r="B41" s="101">
        <f t="shared" si="3"/>
        <v>2</v>
      </c>
      <c r="C41" s="101">
        <f t="shared" si="3"/>
        <v>0</v>
      </c>
      <c r="D41" s="101">
        <f t="shared" si="3"/>
        <v>7</v>
      </c>
    </row>
    <row r="42" spans="1:8" x14ac:dyDescent="0.25">
      <c r="B42" s="46">
        <f>SUM(B30:B41)</f>
        <v>3</v>
      </c>
      <c r="C42" s="46">
        <f>SUM(C30:C41)</f>
        <v>4</v>
      </c>
      <c r="D42" s="46">
        <f>SUM(D30:D41)</f>
        <v>63</v>
      </c>
    </row>
    <row r="55" spans="1:5" x14ac:dyDescent="0.25">
      <c r="A55" s="66"/>
      <c r="B55" s="66"/>
      <c r="C55" s="66"/>
      <c r="D55" s="66"/>
      <c r="E55" s="66"/>
    </row>
    <row r="56" spans="1:5" x14ac:dyDescent="0.25">
      <c r="A56" s="63"/>
      <c r="B56" s="63"/>
      <c r="C56" s="63"/>
      <c r="D56" s="63"/>
      <c r="E56" s="63"/>
    </row>
    <row r="57" spans="1:5" x14ac:dyDescent="0.25">
      <c r="A57" s="66"/>
      <c r="B57" s="66"/>
      <c r="C57" s="66"/>
      <c r="D57" s="66"/>
      <c r="E57" s="66"/>
    </row>
    <row r="58" spans="1:5" x14ac:dyDescent="0.25">
      <c r="A58" s="63"/>
      <c r="B58" s="63"/>
      <c r="C58" s="63"/>
      <c r="D58" s="63"/>
      <c r="E58" s="63"/>
    </row>
    <row r="59" spans="1:5" x14ac:dyDescent="0.25">
      <c r="A59" s="66"/>
      <c r="B59" s="66"/>
      <c r="C59" s="66"/>
      <c r="D59" s="66"/>
      <c r="E59" s="66"/>
    </row>
    <row r="60" spans="1:5" x14ac:dyDescent="0.25">
      <c r="A60" s="63" t="s">
        <v>35</v>
      </c>
      <c r="B60" s="63"/>
      <c r="C60" s="63"/>
      <c r="D60" s="63"/>
      <c r="E60" s="63"/>
    </row>
    <row r="61" spans="1:5" x14ac:dyDescent="0.25">
      <c r="A61" s="66" t="s">
        <v>34</v>
      </c>
      <c r="B61" s="66"/>
      <c r="C61" s="66"/>
      <c r="D61" s="66"/>
      <c r="E61" s="66"/>
    </row>
    <row r="62" spans="1:5" x14ac:dyDescent="0.25">
      <c r="A62" s="63" t="s">
        <v>33</v>
      </c>
      <c r="B62" s="63"/>
      <c r="C62" s="63"/>
      <c r="D62" s="63"/>
      <c r="E62" s="63"/>
    </row>
    <row r="63" spans="1:5" x14ac:dyDescent="0.25">
      <c r="A63" s="66" t="s">
        <v>32</v>
      </c>
      <c r="B63" s="66"/>
      <c r="C63" s="66"/>
      <c r="D63" s="66"/>
      <c r="E63" s="66"/>
    </row>
    <row r="64" spans="1:5" x14ac:dyDescent="0.25">
      <c r="A64" s="63" t="s">
        <v>31</v>
      </c>
      <c r="B64" s="63"/>
      <c r="C64" s="63"/>
      <c r="D64" s="63"/>
      <c r="E64" s="63"/>
    </row>
    <row r="65" spans="1:5" x14ac:dyDescent="0.25">
      <c r="A65" s="66" t="s">
        <v>30</v>
      </c>
      <c r="B65" s="66"/>
      <c r="C65" s="66"/>
      <c r="D65" s="66"/>
      <c r="E65" s="66"/>
    </row>
    <row r="66" spans="1:5" x14ac:dyDescent="0.25">
      <c r="A66" s="63" t="s">
        <v>29</v>
      </c>
      <c r="B66" s="63"/>
      <c r="C66" s="63"/>
      <c r="D66" s="63"/>
      <c r="E66" s="63"/>
    </row>
    <row r="67" spans="1:5" x14ac:dyDescent="0.25">
      <c r="A67" s="63" t="s">
        <v>28</v>
      </c>
      <c r="B67" s="63"/>
      <c r="C67" s="63"/>
      <c r="D67" s="63"/>
      <c r="E67" s="63"/>
    </row>
    <row r="68" spans="1:5" x14ac:dyDescent="0.25">
      <c r="A68" s="46" t="s">
        <v>27</v>
      </c>
    </row>
    <row r="69" spans="1:5" x14ac:dyDescent="0.25">
      <c r="A69" s="46" t="s">
        <v>26</v>
      </c>
    </row>
    <row r="70" spans="1:5" x14ac:dyDescent="0.25">
      <c r="A70" s="46" t="s">
        <v>25</v>
      </c>
    </row>
    <row r="71" spans="1:5" x14ac:dyDescent="0.25">
      <c r="A71" s="46" t="s">
        <v>24</v>
      </c>
    </row>
  </sheetData>
  <mergeCells count="16">
    <mergeCell ref="A6:A9"/>
    <mergeCell ref="J6:J9"/>
    <mergeCell ref="A1:J1"/>
    <mergeCell ref="A2:J2"/>
    <mergeCell ref="A3:J3"/>
    <mergeCell ref="A4:J4"/>
    <mergeCell ref="F8:F9"/>
    <mergeCell ref="G8:H8"/>
    <mergeCell ref="I8:I9"/>
    <mergeCell ref="B8:B9"/>
    <mergeCell ref="C8:D8"/>
    <mergeCell ref="E8:E9"/>
    <mergeCell ref="F7:I7"/>
    <mergeCell ref="B7:E7"/>
    <mergeCell ref="B6:E6"/>
    <mergeCell ref="F6:I6"/>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7"/>
  <sheetViews>
    <sheetView showGridLines="0" rightToLeft="1" view="pageBreakPreview" topLeftCell="A3" zoomScaleNormal="100" workbookViewId="0">
      <selection activeCell="E18" sqref="E18"/>
    </sheetView>
  </sheetViews>
  <sheetFormatPr defaultColWidth="9.1796875" defaultRowHeight="12.5" x14ac:dyDescent="0.25"/>
  <cols>
    <col min="1" max="1" width="30.1796875" style="46" customWidth="1"/>
    <col min="2" max="2" width="10.1796875" style="68" customWidth="1"/>
    <col min="3" max="3" width="11.26953125" style="68" customWidth="1"/>
    <col min="4" max="6" width="10.1796875" style="68" customWidth="1"/>
    <col min="7" max="7" width="11.26953125" style="68" customWidth="1"/>
    <col min="8" max="9" width="10.1796875" style="68" customWidth="1"/>
    <col min="10" max="10" width="31" style="46" customWidth="1"/>
    <col min="11" max="16384" width="9.1796875" style="46"/>
  </cols>
  <sheetData>
    <row r="1" spans="1:11" ht="26.25" customHeight="1" x14ac:dyDescent="0.25">
      <c r="A1" s="646" t="s">
        <v>394</v>
      </c>
      <c r="B1" s="646"/>
      <c r="C1" s="646"/>
      <c r="D1" s="646"/>
      <c r="E1" s="646"/>
      <c r="F1" s="646"/>
      <c r="G1" s="646"/>
      <c r="H1" s="646"/>
      <c r="I1" s="646"/>
      <c r="J1" s="646"/>
    </row>
    <row r="2" spans="1:11" ht="18" x14ac:dyDescent="0.25">
      <c r="A2" s="654" t="s">
        <v>557</v>
      </c>
      <c r="B2" s="654"/>
      <c r="C2" s="654"/>
      <c r="D2" s="654"/>
      <c r="E2" s="654"/>
      <c r="F2" s="654"/>
      <c r="G2" s="654"/>
      <c r="H2" s="654"/>
      <c r="I2" s="654"/>
      <c r="J2" s="654"/>
    </row>
    <row r="3" spans="1:11" ht="38.25" customHeight="1" x14ac:dyDescent="0.25">
      <c r="A3" s="613" t="s">
        <v>450</v>
      </c>
      <c r="B3" s="613"/>
      <c r="C3" s="613"/>
      <c r="D3" s="613"/>
      <c r="E3" s="613"/>
      <c r="F3" s="613"/>
      <c r="G3" s="613"/>
      <c r="H3" s="613"/>
      <c r="I3" s="613"/>
      <c r="J3" s="613"/>
    </row>
    <row r="4" spans="1:11" ht="15.5" x14ac:dyDescent="0.25">
      <c r="A4" s="647" t="s">
        <v>557</v>
      </c>
      <c r="B4" s="647"/>
      <c r="C4" s="647"/>
      <c r="D4" s="647"/>
      <c r="E4" s="647"/>
      <c r="F4" s="647"/>
      <c r="G4" s="647"/>
      <c r="H4" s="647"/>
      <c r="I4" s="647"/>
      <c r="J4" s="647"/>
    </row>
    <row r="5" spans="1:11" s="22" customFormat="1" ht="19.5" customHeight="1" x14ac:dyDescent="0.25">
      <c r="A5" s="26" t="s">
        <v>514</v>
      </c>
      <c r="B5" s="26"/>
      <c r="D5" s="26"/>
      <c r="F5" s="26"/>
      <c r="H5" s="26"/>
      <c r="J5" s="25" t="s">
        <v>513</v>
      </c>
    </row>
    <row r="6" spans="1:11" s="55" customFormat="1" ht="17.25" customHeight="1" x14ac:dyDescent="0.25">
      <c r="A6" s="648" t="s">
        <v>187</v>
      </c>
      <c r="B6" s="655">
        <v>2018</v>
      </c>
      <c r="C6" s="656"/>
      <c r="D6" s="656"/>
      <c r="E6" s="657"/>
      <c r="F6" s="655">
        <v>2019</v>
      </c>
      <c r="G6" s="656"/>
      <c r="H6" s="656"/>
      <c r="I6" s="657"/>
      <c r="J6" s="651" t="s">
        <v>482</v>
      </c>
    </row>
    <row r="7" spans="1:11" s="55" customFormat="1" ht="17.25" customHeight="1" x14ac:dyDescent="0.25">
      <c r="A7" s="649"/>
      <c r="B7" s="658" t="s">
        <v>186</v>
      </c>
      <c r="C7" s="639" t="s">
        <v>552</v>
      </c>
      <c r="D7" s="642" t="s">
        <v>185</v>
      </c>
      <c r="E7" s="643"/>
      <c r="F7" s="658" t="s">
        <v>186</v>
      </c>
      <c r="G7" s="639" t="s">
        <v>552</v>
      </c>
      <c r="H7" s="642" t="s">
        <v>185</v>
      </c>
      <c r="I7" s="643"/>
      <c r="J7" s="652"/>
    </row>
    <row r="8" spans="1:11" s="55" customFormat="1" ht="17.25" customHeight="1" x14ac:dyDescent="0.25">
      <c r="A8" s="649"/>
      <c r="B8" s="659"/>
      <c r="C8" s="640"/>
      <c r="D8" s="644"/>
      <c r="E8" s="645"/>
      <c r="F8" s="659"/>
      <c r="G8" s="640"/>
      <c r="H8" s="644"/>
      <c r="I8" s="645"/>
      <c r="J8" s="652"/>
    </row>
    <row r="9" spans="1:11" s="55" customFormat="1" ht="32.25" customHeight="1" x14ac:dyDescent="0.25">
      <c r="A9" s="650"/>
      <c r="B9" s="660"/>
      <c r="C9" s="641"/>
      <c r="D9" s="173" t="s">
        <v>502</v>
      </c>
      <c r="E9" s="371" t="s">
        <v>548</v>
      </c>
      <c r="F9" s="660"/>
      <c r="G9" s="641"/>
      <c r="H9" s="173" t="s">
        <v>502</v>
      </c>
      <c r="I9" s="371" t="s">
        <v>548</v>
      </c>
      <c r="J9" s="653"/>
    </row>
    <row r="10" spans="1:11" ht="27.75" customHeight="1" thickBot="1" x14ac:dyDescent="0.3">
      <c r="A10" s="58" t="s">
        <v>184</v>
      </c>
      <c r="B10" s="57">
        <v>390</v>
      </c>
      <c r="C10" s="57">
        <v>34</v>
      </c>
      <c r="D10" s="57">
        <v>110</v>
      </c>
      <c r="E10" s="57">
        <v>244</v>
      </c>
      <c r="F10" s="57">
        <v>328</v>
      </c>
      <c r="G10" s="57">
        <v>30</v>
      </c>
      <c r="H10" s="57">
        <v>62</v>
      </c>
      <c r="I10" s="57">
        <v>110</v>
      </c>
      <c r="J10" s="196" t="s">
        <v>452</v>
      </c>
    </row>
    <row r="11" spans="1:11" ht="27.75" customHeight="1" thickBot="1" x14ac:dyDescent="0.3">
      <c r="A11" s="61" t="s">
        <v>183</v>
      </c>
      <c r="B11" s="60">
        <v>10</v>
      </c>
      <c r="C11" s="60">
        <v>1</v>
      </c>
      <c r="D11" s="60">
        <v>6</v>
      </c>
      <c r="E11" s="60">
        <v>6</v>
      </c>
      <c r="F11" s="60">
        <v>3</v>
      </c>
      <c r="G11" s="60">
        <v>1</v>
      </c>
      <c r="H11" s="60">
        <v>0</v>
      </c>
      <c r="I11" s="60">
        <v>0</v>
      </c>
      <c r="J11" s="197" t="s">
        <v>453</v>
      </c>
    </row>
    <row r="12" spans="1:11" ht="27.75" customHeight="1" thickBot="1" x14ac:dyDescent="0.3">
      <c r="A12" s="72" t="s">
        <v>182</v>
      </c>
      <c r="B12" s="71">
        <v>2</v>
      </c>
      <c r="C12" s="71">
        <v>2</v>
      </c>
      <c r="D12" s="71">
        <v>0</v>
      </c>
      <c r="E12" s="71">
        <v>0</v>
      </c>
      <c r="F12" s="71">
        <v>0</v>
      </c>
      <c r="G12" s="71">
        <v>0</v>
      </c>
      <c r="H12" s="71">
        <v>0</v>
      </c>
      <c r="I12" s="71">
        <v>0</v>
      </c>
      <c r="J12" s="218" t="s">
        <v>451</v>
      </c>
      <c r="K12" s="199"/>
    </row>
    <row r="13" spans="1:11" ht="27.75" customHeight="1" thickBot="1" x14ac:dyDescent="0.3">
      <c r="A13" s="61" t="s">
        <v>181</v>
      </c>
      <c r="B13" s="60">
        <v>72</v>
      </c>
      <c r="C13" s="60">
        <v>0</v>
      </c>
      <c r="D13" s="60">
        <v>0</v>
      </c>
      <c r="E13" s="60">
        <v>97</v>
      </c>
      <c r="F13" s="60">
        <v>241</v>
      </c>
      <c r="G13" s="60">
        <v>0</v>
      </c>
      <c r="H13" s="60">
        <v>0</v>
      </c>
      <c r="I13" s="60">
        <v>1</v>
      </c>
      <c r="J13" s="197" t="s">
        <v>454</v>
      </c>
    </row>
    <row r="14" spans="1:11" ht="27.75" customHeight="1" thickBot="1" x14ac:dyDescent="0.3">
      <c r="A14" s="72" t="s">
        <v>180</v>
      </c>
      <c r="B14" s="71">
        <v>485</v>
      </c>
      <c r="C14" s="71">
        <v>10</v>
      </c>
      <c r="D14" s="71">
        <v>1</v>
      </c>
      <c r="E14" s="71">
        <v>371</v>
      </c>
      <c r="F14" s="71">
        <v>670</v>
      </c>
      <c r="G14" s="71">
        <v>12</v>
      </c>
      <c r="H14" s="71">
        <v>1</v>
      </c>
      <c r="I14" s="71">
        <v>21</v>
      </c>
      <c r="J14" s="198" t="s">
        <v>455</v>
      </c>
    </row>
    <row r="15" spans="1:11" ht="27.75" customHeight="1" x14ac:dyDescent="0.25">
      <c r="A15" s="28" t="s">
        <v>147</v>
      </c>
      <c r="B15" s="54">
        <v>244</v>
      </c>
      <c r="C15" s="54">
        <v>15</v>
      </c>
      <c r="D15" s="54">
        <v>5</v>
      </c>
      <c r="E15" s="54">
        <v>65</v>
      </c>
      <c r="F15" s="54">
        <v>134</v>
      </c>
      <c r="G15" s="54">
        <v>6</v>
      </c>
      <c r="H15" s="54">
        <v>7</v>
      </c>
      <c r="I15" s="54">
        <v>20</v>
      </c>
      <c r="J15" s="200" t="s">
        <v>146</v>
      </c>
    </row>
    <row r="16" spans="1:11" s="51" customFormat="1" ht="27.75" customHeight="1" x14ac:dyDescent="0.25">
      <c r="A16" s="70" t="s">
        <v>145</v>
      </c>
      <c r="B16" s="154">
        <f t="shared" ref="B16:I16" si="0">SUM(B10:B15)</f>
        <v>1203</v>
      </c>
      <c r="C16" s="154">
        <f t="shared" si="0"/>
        <v>62</v>
      </c>
      <c r="D16" s="154">
        <f t="shared" si="0"/>
        <v>122</v>
      </c>
      <c r="E16" s="154">
        <f t="shared" si="0"/>
        <v>783</v>
      </c>
      <c r="F16" s="154">
        <f t="shared" si="0"/>
        <v>1376</v>
      </c>
      <c r="G16" s="154">
        <f t="shared" si="0"/>
        <v>49</v>
      </c>
      <c r="H16" s="154">
        <f t="shared" si="0"/>
        <v>70</v>
      </c>
      <c r="I16" s="154">
        <f t="shared" si="0"/>
        <v>152</v>
      </c>
      <c r="J16" s="155" t="s">
        <v>144</v>
      </c>
    </row>
    <row r="17" spans="2:8" ht="15.5" x14ac:dyDescent="0.25">
      <c r="B17" s="69"/>
      <c r="D17" s="69"/>
      <c r="F17" s="69"/>
      <c r="H17" s="69"/>
    </row>
  </sheetData>
  <mergeCells count="14">
    <mergeCell ref="G7:G9"/>
    <mergeCell ref="H7:I8"/>
    <mergeCell ref="A1:J1"/>
    <mergeCell ref="A3:J3"/>
    <mergeCell ref="A4:J4"/>
    <mergeCell ref="A6:A9"/>
    <mergeCell ref="J6:J9"/>
    <mergeCell ref="A2:J2"/>
    <mergeCell ref="B6:E6"/>
    <mergeCell ref="B7:B9"/>
    <mergeCell ref="D7:E8"/>
    <mergeCell ref="C7:C9"/>
    <mergeCell ref="F6:I6"/>
    <mergeCell ref="F7:F9"/>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rightToLeft="1" view="pageBreakPreview" zoomScaleNormal="100" zoomScaleSheetLayoutView="100" workbookViewId="0">
      <selection activeCell="F13" sqref="F13"/>
    </sheetView>
  </sheetViews>
  <sheetFormatPr defaultColWidth="9.1796875" defaultRowHeight="12.5" x14ac:dyDescent="0.25"/>
  <cols>
    <col min="1" max="1" width="12.7265625" style="95" customWidth="1"/>
    <col min="2" max="2" width="10.453125" style="95" customWidth="1"/>
    <col min="3" max="14" width="7.81640625" style="95" customWidth="1"/>
    <col min="15" max="15" width="12.453125" style="95" customWidth="1"/>
    <col min="16" max="16" width="17.453125" style="95" customWidth="1"/>
    <col min="17" max="16384" width="9.1796875" style="95"/>
  </cols>
  <sheetData>
    <row r="1" spans="1:16" ht="25.5" customHeight="1" x14ac:dyDescent="0.25">
      <c r="A1" s="472" t="s">
        <v>565</v>
      </c>
      <c r="B1" s="472"/>
      <c r="C1" s="472"/>
      <c r="D1" s="472"/>
      <c r="E1" s="472"/>
      <c r="F1" s="472"/>
      <c r="G1" s="472"/>
      <c r="H1" s="472"/>
      <c r="I1" s="472"/>
      <c r="J1" s="472"/>
      <c r="K1" s="472"/>
      <c r="L1" s="472"/>
      <c r="M1" s="472"/>
      <c r="N1" s="472"/>
      <c r="O1" s="472"/>
      <c r="P1" s="472"/>
    </row>
    <row r="2" spans="1:16" ht="18" x14ac:dyDescent="0.25">
      <c r="A2" s="473" t="s">
        <v>556</v>
      </c>
      <c r="B2" s="473"/>
      <c r="C2" s="473"/>
      <c r="D2" s="473"/>
      <c r="E2" s="473"/>
      <c r="F2" s="473"/>
      <c r="G2" s="473"/>
      <c r="H2" s="473"/>
      <c r="I2" s="473"/>
      <c r="J2" s="473"/>
      <c r="K2" s="473"/>
      <c r="L2" s="473"/>
      <c r="M2" s="473"/>
      <c r="N2" s="473"/>
      <c r="O2" s="473"/>
      <c r="P2" s="473"/>
    </row>
    <row r="3" spans="1:16" ht="15.5" x14ac:dyDescent="0.25">
      <c r="A3" s="474" t="s">
        <v>566</v>
      </c>
      <c r="B3" s="474"/>
      <c r="C3" s="474"/>
      <c r="D3" s="474"/>
      <c r="E3" s="474"/>
      <c r="F3" s="474"/>
      <c r="G3" s="474"/>
      <c r="H3" s="474"/>
      <c r="I3" s="474"/>
      <c r="J3" s="474"/>
      <c r="K3" s="474"/>
      <c r="L3" s="474"/>
      <c r="M3" s="474"/>
      <c r="N3" s="474"/>
      <c r="O3" s="474"/>
      <c r="P3" s="474"/>
    </row>
    <row r="4" spans="1:16" ht="14" x14ac:dyDescent="0.25">
      <c r="A4" s="475" t="s">
        <v>556</v>
      </c>
      <c r="B4" s="475"/>
      <c r="C4" s="475"/>
      <c r="D4" s="475"/>
      <c r="E4" s="475"/>
      <c r="F4" s="475"/>
      <c r="G4" s="475"/>
      <c r="H4" s="475"/>
      <c r="I4" s="475"/>
      <c r="J4" s="475"/>
      <c r="K4" s="475"/>
      <c r="L4" s="475"/>
      <c r="M4" s="475"/>
      <c r="N4" s="475"/>
      <c r="O4" s="475"/>
      <c r="P4" s="475"/>
    </row>
    <row r="5" spans="1:16" ht="20.25" customHeight="1" x14ac:dyDescent="0.25">
      <c r="A5" s="427" t="s">
        <v>405</v>
      </c>
      <c r="B5" s="294"/>
      <c r="C5" s="294"/>
      <c r="D5" s="294"/>
      <c r="E5" s="294"/>
      <c r="F5" s="294"/>
      <c r="G5" s="294"/>
      <c r="H5" s="294"/>
      <c r="I5" s="294"/>
      <c r="J5" s="294"/>
      <c r="K5" s="294"/>
      <c r="L5" s="294"/>
      <c r="M5" s="294"/>
      <c r="N5" s="294"/>
      <c r="O5" s="294"/>
      <c r="P5" s="124" t="s">
        <v>404</v>
      </c>
    </row>
    <row r="6" spans="1:16" ht="30.75" customHeight="1" x14ac:dyDescent="0.25">
      <c r="A6" s="476" t="s">
        <v>78</v>
      </c>
      <c r="B6" s="478" t="s">
        <v>567</v>
      </c>
      <c r="C6" s="480">
        <v>2016</v>
      </c>
      <c r="D6" s="480"/>
      <c r="E6" s="480"/>
      <c r="F6" s="480">
        <v>2017</v>
      </c>
      <c r="G6" s="480"/>
      <c r="H6" s="480"/>
      <c r="I6" s="480">
        <v>2018</v>
      </c>
      <c r="J6" s="480"/>
      <c r="K6" s="480"/>
      <c r="L6" s="480">
        <v>2019</v>
      </c>
      <c r="M6" s="480"/>
      <c r="N6" s="480"/>
      <c r="O6" s="481" t="s">
        <v>568</v>
      </c>
      <c r="P6" s="483" t="s">
        <v>77</v>
      </c>
    </row>
    <row r="7" spans="1:16" ht="30" customHeight="1" x14ac:dyDescent="0.25">
      <c r="A7" s="477"/>
      <c r="B7" s="479"/>
      <c r="C7" s="262" t="s">
        <v>520</v>
      </c>
      <c r="D7" s="262" t="s">
        <v>521</v>
      </c>
      <c r="E7" s="262" t="s">
        <v>522</v>
      </c>
      <c r="F7" s="262" t="s">
        <v>520</v>
      </c>
      <c r="G7" s="262" t="s">
        <v>521</v>
      </c>
      <c r="H7" s="262" t="s">
        <v>522</v>
      </c>
      <c r="I7" s="262" t="s">
        <v>520</v>
      </c>
      <c r="J7" s="262" t="s">
        <v>521</v>
      </c>
      <c r="K7" s="262" t="s">
        <v>522</v>
      </c>
      <c r="L7" s="262" t="s">
        <v>520</v>
      </c>
      <c r="M7" s="262" t="s">
        <v>521</v>
      </c>
      <c r="N7" s="262" t="s">
        <v>522</v>
      </c>
      <c r="O7" s="482"/>
      <c r="P7" s="484"/>
    </row>
    <row r="8" spans="1:16" ht="15.75" customHeight="1" thickBot="1" x14ac:dyDescent="0.3">
      <c r="A8" s="485" t="s">
        <v>76</v>
      </c>
      <c r="B8" s="452" t="s">
        <v>79</v>
      </c>
      <c r="C8" s="203">
        <v>7</v>
      </c>
      <c r="D8" s="204">
        <f>0</f>
        <v>0</v>
      </c>
      <c r="E8" s="111">
        <f>SUM(C8:D8)</f>
        <v>7</v>
      </c>
      <c r="F8" s="203">
        <v>6</v>
      </c>
      <c r="G8" s="204">
        <v>0</v>
      </c>
      <c r="H8" s="111">
        <f>SUM(F8:G8)</f>
        <v>6</v>
      </c>
      <c r="I8" s="203">
        <v>7</v>
      </c>
      <c r="J8" s="204">
        <v>0</v>
      </c>
      <c r="K8" s="111">
        <f t="shared" ref="K8:K31" si="0">SUM(I8:J8)</f>
        <v>7</v>
      </c>
      <c r="L8" s="203">
        <v>9</v>
      </c>
      <c r="M8" s="204">
        <v>0</v>
      </c>
      <c r="N8" s="111">
        <f>SUM(L8:M8)</f>
        <v>9</v>
      </c>
      <c r="O8" s="430" t="s">
        <v>5</v>
      </c>
      <c r="P8" s="488" t="s">
        <v>75</v>
      </c>
    </row>
    <row r="9" spans="1:16" ht="15.75" customHeight="1" thickBot="1" x14ac:dyDescent="0.3">
      <c r="A9" s="486"/>
      <c r="B9" s="428" t="s">
        <v>569</v>
      </c>
      <c r="C9" s="105">
        <v>0</v>
      </c>
      <c r="D9" s="429">
        <v>0</v>
      </c>
      <c r="E9" s="112">
        <f t="shared" ref="E9:E31" si="1">SUM(C9:D9)</f>
        <v>0</v>
      </c>
      <c r="F9" s="105">
        <v>0</v>
      </c>
      <c r="G9" s="429">
        <v>0</v>
      </c>
      <c r="H9" s="112">
        <f t="shared" ref="H9:H31" si="2">SUM(F9:G9)</f>
        <v>0</v>
      </c>
      <c r="I9" s="105">
        <v>0</v>
      </c>
      <c r="J9" s="429">
        <v>0</v>
      </c>
      <c r="K9" s="112">
        <f t="shared" si="0"/>
        <v>0</v>
      </c>
      <c r="L9" s="105">
        <v>0</v>
      </c>
      <c r="M9" s="429">
        <v>0</v>
      </c>
      <c r="N9" s="112">
        <f t="shared" ref="N9:N31" si="3">SUM(L9:M9)</f>
        <v>0</v>
      </c>
      <c r="O9" s="431" t="s">
        <v>570</v>
      </c>
      <c r="P9" s="489"/>
    </row>
    <row r="10" spans="1:16" ht="15.75" customHeight="1" x14ac:dyDescent="0.25">
      <c r="A10" s="487"/>
      <c r="B10" s="432" t="s">
        <v>4</v>
      </c>
      <c r="C10" s="433">
        <f>C8+C9</f>
        <v>7</v>
      </c>
      <c r="D10" s="433">
        <f>D8+D9</f>
        <v>0</v>
      </c>
      <c r="E10" s="434">
        <f t="shared" si="1"/>
        <v>7</v>
      </c>
      <c r="F10" s="433">
        <f>F8+F9</f>
        <v>6</v>
      </c>
      <c r="G10" s="433">
        <f>G8+G9</f>
        <v>0</v>
      </c>
      <c r="H10" s="434">
        <f t="shared" si="2"/>
        <v>6</v>
      </c>
      <c r="I10" s="433">
        <f>I8+I9</f>
        <v>7</v>
      </c>
      <c r="J10" s="433">
        <f>J8+J9</f>
        <v>0</v>
      </c>
      <c r="K10" s="434">
        <f t="shared" si="0"/>
        <v>7</v>
      </c>
      <c r="L10" s="433">
        <f>L8+L9</f>
        <v>9</v>
      </c>
      <c r="M10" s="433">
        <f>M8+M9</f>
        <v>0</v>
      </c>
      <c r="N10" s="434">
        <f t="shared" si="3"/>
        <v>9</v>
      </c>
      <c r="O10" s="435" t="s">
        <v>3</v>
      </c>
      <c r="P10" s="490"/>
    </row>
    <row r="11" spans="1:16" ht="15.75" customHeight="1" thickBot="1" x14ac:dyDescent="0.3">
      <c r="A11" s="491" t="s">
        <v>74</v>
      </c>
      <c r="B11" s="454" t="s">
        <v>79</v>
      </c>
      <c r="C11" s="455">
        <v>5</v>
      </c>
      <c r="D11" s="456">
        <f>0</f>
        <v>0</v>
      </c>
      <c r="E11" s="457">
        <f t="shared" si="1"/>
        <v>5</v>
      </c>
      <c r="F11" s="455">
        <v>5</v>
      </c>
      <c r="G11" s="456">
        <v>0</v>
      </c>
      <c r="H11" s="457">
        <f t="shared" si="2"/>
        <v>5</v>
      </c>
      <c r="I11" s="455">
        <v>4</v>
      </c>
      <c r="J11" s="456">
        <v>0</v>
      </c>
      <c r="K11" s="457">
        <f t="shared" si="0"/>
        <v>4</v>
      </c>
      <c r="L11" s="455">
        <v>2</v>
      </c>
      <c r="M11" s="456">
        <v>0</v>
      </c>
      <c r="N11" s="457">
        <f t="shared" si="3"/>
        <v>2</v>
      </c>
      <c r="O11" s="458" t="s">
        <v>5</v>
      </c>
      <c r="P11" s="494" t="s">
        <v>73</v>
      </c>
    </row>
    <row r="12" spans="1:16" ht="15.75" customHeight="1" thickBot="1" x14ac:dyDescent="0.3">
      <c r="A12" s="492"/>
      <c r="B12" s="436" t="s">
        <v>569</v>
      </c>
      <c r="C12" s="437">
        <v>17</v>
      </c>
      <c r="D12" s="438">
        <v>0</v>
      </c>
      <c r="E12" s="439">
        <f t="shared" si="1"/>
        <v>17</v>
      </c>
      <c r="F12" s="437">
        <v>18</v>
      </c>
      <c r="G12" s="438">
        <v>0</v>
      </c>
      <c r="H12" s="439">
        <f t="shared" si="2"/>
        <v>18</v>
      </c>
      <c r="I12" s="437">
        <v>18</v>
      </c>
      <c r="J12" s="438">
        <v>0</v>
      </c>
      <c r="K12" s="439">
        <f t="shared" si="0"/>
        <v>18</v>
      </c>
      <c r="L12" s="437">
        <v>15</v>
      </c>
      <c r="M12" s="438">
        <v>0</v>
      </c>
      <c r="N12" s="439">
        <f t="shared" si="3"/>
        <v>15</v>
      </c>
      <c r="O12" s="441" t="s">
        <v>570</v>
      </c>
      <c r="P12" s="495"/>
    </row>
    <row r="13" spans="1:16" ht="15.75" customHeight="1" x14ac:dyDescent="0.25">
      <c r="A13" s="493"/>
      <c r="B13" s="442" t="s">
        <v>4</v>
      </c>
      <c r="C13" s="106">
        <f>C11+C12</f>
        <v>22</v>
      </c>
      <c r="D13" s="106">
        <f>D11+D12</f>
        <v>0</v>
      </c>
      <c r="E13" s="443">
        <f>SUM(C13:D13)</f>
        <v>22</v>
      </c>
      <c r="F13" s="106">
        <f>F11+F12</f>
        <v>23</v>
      </c>
      <c r="G13" s="106">
        <f>G11+G12</f>
        <v>0</v>
      </c>
      <c r="H13" s="443">
        <f t="shared" si="2"/>
        <v>23</v>
      </c>
      <c r="I13" s="106">
        <f>I11+I12</f>
        <v>22</v>
      </c>
      <c r="J13" s="106">
        <f>J11+J12</f>
        <v>0</v>
      </c>
      <c r="K13" s="443">
        <f t="shared" si="0"/>
        <v>22</v>
      </c>
      <c r="L13" s="106">
        <f>L11+L12</f>
        <v>17</v>
      </c>
      <c r="M13" s="106">
        <f>M11+M12</f>
        <v>0</v>
      </c>
      <c r="N13" s="443">
        <f t="shared" si="3"/>
        <v>17</v>
      </c>
      <c r="O13" s="444" t="s">
        <v>3</v>
      </c>
      <c r="P13" s="496"/>
    </row>
    <row r="14" spans="1:16" ht="15.75" customHeight="1" thickBot="1" x14ac:dyDescent="0.3">
      <c r="A14" s="486" t="s">
        <v>72</v>
      </c>
      <c r="B14" s="428" t="s">
        <v>79</v>
      </c>
      <c r="C14" s="105">
        <v>4</v>
      </c>
      <c r="D14" s="429">
        <f>0</f>
        <v>0</v>
      </c>
      <c r="E14" s="112">
        <f t="shared" si="1"/>
        <v>4</v>
      </c>
      <c r="F14" s="105">
        <v>4</v>
      </c>
      <c r="G14" s="429">
        <v>0</v>
      </c>
      <c r="H14" s="112">
        <f t="shared" si="2"/>
        <v>4</v>
      </c>
      <c r="I14" s="105">
        <v>4</v>
      </c>
      <c r="J14" s="429">
        <v>0</v>
      </c>
      <c r="K14" s="112">
        <f t="shared" si="0"/>
        <v>4</v>
      </c>
      <c r="L14" s="105">
        <v>5</v>
      </c>
      <c r="M14" s="429">
        <v>0</v>
      </c>
      <c r="N14" s="112">
        <f t="shared" si="3"/>
        <v>5</v>
      </c>
      <c r="O14" s="453" t="s">
        <v>5</v>
      </c>
      <c r="P14" s="489" t="s">
        <v>71</v>
      </c>
    </row>
    <row r="15" spans="1:16" ht="15.75" customHeight="1" thickBot="1" x14ac:dyDescent="0.3">
      <c r="A15" s="486"/>
      <c r="B15" s="428" t="s">
        <v>569</v>
      </c>
      <c r="C15" s="105">
        <v>1</v>
      </c>
      <c r="D15" s="429">
        <v>0</v>
      </c>
      <c r="E15" s="112">
        <f t="shared" si="1"/>
        <v>1</v>
      </c>
      <c r="F15" s="105">
        <v>1</v>
      </c>
      <c r="G15" s="429">
        <v>0</v>
      </c>
      <c r="H15" s="112">
        <f t="shared" si="2"/>
        <v>1</v>
      </c>
      <c r="I15" s="105">
        <v>1</v>
      </c>
      <c r="J15" s="429">
        <v>0</v>
      </c>
      <c r="K15" s="112">
        <f t="shared" si="0"/>
        <v>1</v>
      </c>
      <c r="L15" s="105">
        <v>1</v>
      </c>
      <c r="M15" s="429">
        <v>0</v>
      </c>
      <c r="N15" s="112">
        <f t="shared" si="3"/>
        <v>1</v>
      </c>
      <c r="O15" s="431" t="s">
        <v>570</v>
      </c>
      <c r="P15" s="489"/>
    </row>
    <row r="16" spans="1:16" ht="15.75" customHeight="1" x14ac:dyDescent="0.25">
      <c r="A16" s="487"/>
      <c r="B16" s="432" t="s">
        <v>4</v>
      </c>
      <c r="C16" s="433">
        <f>C14+C15</f>
        <v>5</v>
      </c>
      <c r="D16" s="433">
        <f>D14+D15</f>
        <v>0</v>
      </c>
      <c r="E16" s="434">
        <f t="shared" si="1"/>
        <v>5</v>
      </c>
      <c r="F16" s="433">
        <f>F14+F15</f>
        <v>5</v>
      </c>
      <c r="G16" s="433">
        <f>G14+G15</f>
        <v>0</v>
      </c>
      <c r="H16" s="434">
        <f t="shared" si="2"/>
        <v>5</v>
      </c>
      <c r="I16" s="433">
        <f>I14+I15</f>
        <v>5</v>
      </c>
      <c r="J16" s="433">
        <f>J14+J15</f>
        <v>0</v>
      </c>
      <c r="K16" s="434">
        <f t="shared" si="0"/>
        <v>5</v>
      </c>
      <c r="L16" s="433">
        <f>L14+L15</f>
        <v>6</v>
      </c>
      <c r="M16" s="433">
        <f>M14+M15</f>
        <v>0</v>
      </c>
      <c r="N16" s="434">
        <f t="shared" si="3"/>
        <v>6</v>
      </c>
      <c r="O16" s="435" t="s">
        <v>3</v>
      </c>
      <c r="P16" s="490"/>
    </row>
    <row r="17" spans="1:16" ht="15.75" customHeight="1" thickBot="1" x14ac:dyDescent="0.3">
      <c r="A17" s="491" t="s">
        <v>70</v>
      </c>
      <c r="B17" s="454" t="s">
        <v>79</v>
      </c>
      <c r="C17" s="455">
        <v>7</v>
      </c>
      <c r="D17" s="456">
        <f>0</f>
        <v>0</v>
      </c>
      <c r="E17" s="457">
        <f t="shared" si="1"/>
        <v>7</v>
      </c>
      <c r="F17" s="455">
        <v>15</v>
      </c>
      <c r="G17" s="456">
        <v>0</v>
      </c>
      <c r="H17" s="457">
        <f t="shared" si="2"/>
        <v>15</v>
      </c>
      <c r="I17" s="455">
        <v>18</v>
      </c>
      <c r="J17" s="456">
        <v>0</v>
      </c>
      <c r="K17" s="457">
        <f t="shared" si="0"/>
        <v>18</v>
      </c>
      <c r="L17" s="455">
        <v>20</v>
      </c>
      <c r="M17" s="456">
        <v>0</v>
      </c>
      <c r="N17" s="457">
        <f t="shared" si="3"/>
        <v>20</v>
      </c>
      <c r="O17" s="458" t="s">
        <v>5</v>
      </c>
      <c r="P17" s="494" t="s">
        <v>69</v>
      </c>
    </row>
    <row r="18" spans="1:16" ht="15.75" customHeight="1" thickBot="1" x14ac:dyDescent="0.3">
      <c r="A18" s="492"/>
      <c r="B18" s="436" t="s">
        <v>569</v>
      </c>
      <c r="C18" s="437">
        <v>4</v>
      </c>
      <c r="D18" s="438">
        <v>0</v>
      </c>
      <c r="E18" s="439">
        <f t="shared" si="1"/>
        <v>4</v>
      </c>
      <c r="F18" s="437">
        <v>4</v>
      </c>
      <c r="G18" s="438">
        <v>0</v>
      </c>
      <c r="H18" s="439">
        <f t="shared" si="2"/>
        <v>4</v>
      </c>
      <c r="I18" s="437">
        <v>4</v>
      </c>
      <c r="J18" s="438">
        <v>0</v>
      </c>
      <c r="K18" s="439">
        <f t="shared" si="0"/>
        <v>4</v>
      </c>
      <c r="L18" s="437">
        <v>2</v>
      </c>
      <c r="M18" s="438">
        <v>0</v>
      </c>
      <c r="N18" s="439">
        <f t="shared" si="3"/>
        <v>2</v>
      </c>
      <c r="O18" s="441" t="s">
        <v>570</v>
      </c>
      <c r="P18" s="495"/>
    </row>
    <row r="19" spans="1:16" ht="15.75" customHeight="1" x14ac:dyDescent="0.25">
      <c r="A19" s="493"/>
      <c r="B19" s="442" t="s">
        <v>4</v>
      </c>
      <c r="C19" s="106">
        <f>C17+C18</f>
        <v>11</v>
      </c>
      <c r="D19" s="106">
        <f>D17+D18</f>
        <v>0</v>
      </c>
      <c r="E19" s="443">
        <f t="shared" si="1"/>
        <v>11</v>
      </c>
      <c r="F19" s="106">
        <f>F17+F18</f>
        <v>19</v>
      </c>
      <c r="G19" s="106">
        <f>G17+G18</f>
        <v>0</v>
      </c>
      <c r="H19" s="443">
        <f t="shared" si="2"/>
        <v>19</v>
      </c>
      <c r="I19" s="106">
        <f>I17+I18</f>
        <v>22</v>
      </c>
      <c r="J19" s="106">
        <f>J17+J18</f>
        <v>0</v>
      </c>
      <c r="K19" s="443">
        <f t="shared" si="0"/>
        <v>22</v>
      </c>
      <c r="L19" s="106">
        <f>L17+L18</f>
        <v>22</v>
      </c>
      <c r="M19" s="106">
        <f>M17+M18</f>
        <v>0</v>
      </c>
      <c r="N19" s="443">
        <f t="shared" si="3"/>
        <v>22</v>
      </c>
      <c r="O19" s="444" t="s">
        <v>3</v>
      </c>
      <c r="P19" s="496"/>
    </row>
    <row r="20" spans="1:16" ht="15.75" customHeight="1" thickBot="1" x14ac:dyDescent="0.3">
      <c r="A20" s="486" t="s">
        <v>68</v>
      </c>
      <c r="B20" s="428" t="s">
        <v>79</v>
      </c>
      <c r="C20" s="105">
        <v>31</v>
      </c>
      <c r="D20" s="429">
        <f>0</f>
        <v>0</v>
      </c>
      <c r="E20" s="112">
        <f t="shared" si="1"/>
        <v>31</v>
      </c>
      <c r="F20" s="105">
        <v>29</v>
      </c>
      <c r="G20" s="429">
        <v>0</v>
      </c>
      <c r="H20" s="112">
        <f t="shared" si="2"/>
        <v>29</v>
      </c>
      <c r="I20" s="105">
        <v>27</v>
      </c>
      <c r="J20" s="429">
        <v>0</v>
      </c>
      <c r="K20" s="112">
        <f t="shared" si="0"/>
        <v>27</v>
      </c>
      <c r="L20" s="105">
        <v>31</v>
      </c>
      <c r="M20" s="429">
        <v>0</v>
      </c>
      <c r="N20" s="112">
        <f t="shared" si="3"/>
        <v>31</v>
      </c>
      <c r="O20" s="453" t="s">
        <v>5</v>
      </c>
      <c r="P20" s="489" t="s">
        <v>67</v>
      </c>
    </row>
    <row r="21" spans="1:16" ht="15.75" customHeight="1" thickBot="1" x14ac:dyDescent="0.3">
      <c r="A21" s="486"/>
      <c r="B21" s="428" t="s">
        <v>569</v>
      </c>
      <c r="C21" s="105">
        <v>29</v>
      </c>
      <c r="D21" s="429">
        <v>0</v>
      </c>
      <c r="E21" s="112">
        <f t="shared" si="1"/>
        <v>29</v>
      </c>
      <c r="F21" s="105">
        <v>27</v>
      </c>
      <c r="G21" s="429">
        <v>0</v>
      </c>
      <c r="H21" s="112">
        <f t="shared" si="2"/>
        <v>27</v>
      </c>
      <c r="I21" s="105">
        <v>30</v>
      </c>
      <c r="J21" s="429">
        <v>0</v>
      </c>
      <c r="K21" s="112">
        <f t="shared" si="0"/>
        <v>30</v>
      </c>
      <c r="L21" s="105">
        <v>29</v>
      </c>
      <c r="M21" s="429">
        <v>0</v>
      </c>
      <c r="N21" s="112">
        <f t="shared" si="3"/>
        <v>29</v>
      </c>
      <c r="O21" s="431" t="s">
        <v>570</v>
      </c>
      <c r="P21" s="489"/>
    </row>
    <row r="22" spans="1:16" ht="15.75" customHeight="1" x14ac:dyDescent="0.25">
      <c r="A22" s="487"/>
      <c r="B22" s="432" t="s">
        <v>4</v>
      </c>
      <c r="C22" s="433">
        <f>C20+C21</f>
        <v>60</v>
      </c>
      <c r="D22" s="433">
        <f>D20+D21</f>
        <v>0</v>
      </c>
      <c r="E22" s="434">
        <f t="shared" si="1"/>
        <v>60</v>
      </c>
      <c r="F22" s="433">
        <f>F20+F21</f>
        <v>56</v>
      </c>
      <c r="G22" s="433">
        <f>G20+G21</f>
        <v>0</v>
      </c>
      <c r="H22" s="434">
        <f t="shared" si="2"/>
        <v>56</v>
      </c>
      <c r="I22" s="433">
        <f>I20+I21</f>
        <v>57</v>
      </c>
      <c r="J22" s="433">
        <f>J20+J21</f>
        <v>0</v>
      </c>
      <c r="K22" s="434">
        <f t="shared" si="0"/>
        <v>57</v>
      </c>
      <c r="L22" s="433">
        <f>L20+L21</f>
        <v>60</v>
      </c>
      <c r="M22" s="433">
        <f>M20+M21</f>
        <v>0</v>
      </c>
      <c r="N22" s="434">
        <f t="shared" si="3"/>
        <v>60</v>
      </c>
      <c r="O22" s="435" t="s">
        <v>3</v>
      </c>
      <c r="P22" s="490"/>
    </row>
    <row r="23" spans="1:16" ht="15.75" customHeight="1" thickBot="1" x14ac:dyDescent="0.3">
      <c r="A23" s="491" t="s">
        <v>66</v>
      </c>
      <c r="B23" s="454" t="s">
        <v>79</v>
      </c>
      <c r="C23" s="455">
        <v>23</v>
      </c>
      <c r="D23" s="456">
        <v>1</v>
      </c>
      <c r="E23" s="457">
        <f t="shared" si="1"/>
        <v>24</v>
      </c>
      <c r="F23" s="455">
        <v>27</v>
      </c>
      <c r="G23" s="456">
        <v>1</v>
      </c>
      <c r="H23" s="457">
        <f t="shared" si="2"/>
        <v>28</v>
      </c>
      <c r="I23" s="455">
        <v>29</v>
      </c>
      <c r="J23" s="456">
        <v>2</v>
      </c>
      <c r="K23" s="457">
        <f t="shared" si="0"/>
        <v>31</v>
      </c>
      <c r="L23" s="455">
        <v>25</v>
      </c>
      <c r="M23" s="456">
        <v>2</v>
      </c>
      <c r="N23" s="457">
        <f t="shared" si="3"/>
        <v>27</v>
      </c>
      <c r="O23" s="458" t="s">
        <v>5</v>
      </c>
      <c r="P23" s="494" t="s">
        <v>65</v>
      </c>
    </row>
    <row r="24" spans="1:16" ht="15.75" customHeight="1" thickBot="1" x14ac:dyDescent="0.3">
      <c r="A24" s="492"/>
      <c r="B24" s="436" t="s">
        <v>569</v>
      </c>
      <c r="C24" s="437">
        <v>26</v>
      </c>
      <c r="D24" s="438">
        <v>0</v>
      </c>
      <c r="E24" s="439">
        <f t="shared" si="1"/>
        <v>26</v>
      </c>
      <c r="F24" s="437">
        <v>28</v>
      </c>
      <c r="G24" s="438">
        <v>0</v>
      </c>
      <c r="H24" s="439">
        <f t="shared" si="2"/>
        <v>28</v>
      </c>
      <c r="I24" s="437">
        <v>32</v>
      </c>
      <c r="J24" s="438">
        <v>0</v>
      </c>
      <c r="K24" s="439">
        <f t="shared" si="0"/>
        <v>32</v>
      </c>
      <c r="L24" s="437">
        <v>41</v>
      </c>
      <c r="M24" s="438">
        <v>0</v>
      </c>
      <c r="N24" s="439">
        <f t="shared" si="3"/>
        <v>41</v>
      </c>
      <c r="O24" s="441" t="s">
        <v>570</v>
      </c>
      <c r="P24" s="495"/>
    </row>
    <row r="25" spans="1:16" ht="15.75" customHeight="1" x14ac:dyDescent="0.25">
      <c r="A25" s="493"/>
      <c r="B25" s="442" t="s">
        <v>4</v>
      </c>
      <c r="C25" s="106">
        <f>C23+C24</f>
        <v>49</v>
      </c>
      <c r="D25" s="106">
        <f>D23+D24</f>
        <v>1</v>
      </c>
      <c r="E25" s="443">
        <f t="shared" si="1"/>
        <v>50</v>
      </c>
      <c r="F25" s="106">
        <f>F23+F24</f>
        <v>55</v>
      </c>
      <c r="G25" s="106">
        <f>G23+G24</f>
        <v>1</v>
      </c>
      <c r="H25" s="443">
        <f t="shared" si="2"/>
        <v>56</v>
      </c>
      <c r="I25" s="106">
        <f>I23+I24</f>
        <v>61</v>
      </c>
      <c r="J25" s="106">
        <f>J23+J24</f>
        <v>2</v>
      </c>
      <c r="K25" s="443">
        <f t="shared" si="0"/>
        <v>63</v>
      </c>
      <c r="L25" s="106">
        <f>L23+L24</f>
        <v>66</v>
      </c>
      <c r="M25" s="106">
        <f>M23+M24</f>
        <v>2</v>
      </c>
      <c r="N25" s="443">
        <f t="shared" si="3"/>
        <v>68</v>
      </c>
      <c r="O25" s="444" t="s">
        <v>3</v>
      </c>
      <c r="P25" s="496"/>
    </row>
    <row r="26" spans="1:16" ht="15.75" customHeight="1" thickBot="1" x14ac:dyDescent="0.3">
      <c r="A26" s="497" t="s">
        <v>64</v>
      </c>
      <c r="B26" s="448" t="s">
        <v>79</v>
      </c>
      <c r="C26" s="449">
        <v>26</v>
      </c>
      <c r="D26" s="459">
        <v>2</v>
      </c>
      <c r="E26" s="460">
        <f t="shared" si="1"/>
        <v>28</v>
      </c>
      <c r="F26" s="449">
        <v>19</v>
      </c>
      <c r="G26" s="459">
        <v>3</v>
      </c>
      <c r="H26" s="460">
        <f t="shared" si="2"/>
        <v>22</v>
      </c>
      <c r="I26" s="449">
        <v>18</v>
      </c>
      <c r="J26" s="459">
        <v>3</v>
      </c>
      <c r="K26" s="460">
        <f t="shared" si="0"/>
        <v>21</v>
      </c>
      <c r="L26" s="449">
        <v>15</v>
      </c>
      <c r="M26" s="459">
        <v>3</v>
      </c>
      <c r="N26" s="460">
        <f t="shared" si="3"/>
        <v>18</v>
      </c>
      <c r="O26" s="450" t="s">
        <v>5</v>
      </c>
      <c r="P26" s="503" t="s">
        <v>63</v>
      </c>
    </row>
    <row r="27" spans="1:16" ht="15.75" customHeight="1" thickBot="1" x14ac:dyDescent="0.3">
      <c r="A27" s="486"/>
      <c r="B27" s="428" t="s">
        <v>569</v>
      </c>
      <c r="C27" s="105">
        <v>44</v>
      </c>
      <c r="D27" s="429">
        <v>0</v>
      </c>
      <c r="E27" s="112">
        <f t="shared" si="1"/>
        <v>44</v>
      </c>
      <c r="F27" s="105">
        <v>43</v>
      </c>
      <c r="G27" s="429">
        <v>0</v>
      </c>
      <c r="H27" s="112">
        <f t="shared" si="2"/>
        <v>43</v>
      </c>
      <c r="I27" s="105">
        <v>41</v>
      </c>
      <c r="J27" s="429">
        <v>0</v>
      </c>
      <c r="K27" s="112">
        <f t="shared" si="0"/>
        <v>41</v>
      </c>
      <c r="L27" s="105">
        <v>36</v>
      </c>
      <c r="M27" s="429">
        <v>0</v>
      </c>
      <c r="N27" s="112">
        <f t="shared" si="3"/>
        <v>36</v>
      </c>
      <c r="O27" s="431" t="s">
        <v>570</v>
      </c>
      <c r="P27" s="489"/>
    </row>
    <row r="28" spans="1:16" ht="15.75" customHeight="1" x14ac:dyDescent="0.25">
      <c r="A28" s="487"/>
      <c r="B28" s="432" t="s">
        <v>4</v>
      </c>
      <c r="C28" s="433">
        <f>C26+C27</f>
        <v>70</v>
      </c>
      <c r="D28" s="433">
        <f>D26+D27</f>
        <v>2</v>
      </c>
      <c r="E28" s="434">
        <f t="shared" si="1"/>
        <v>72</v>
      </c>
      <c r="F28" s="433">
        <f>F26+F27</f>
        <v>62</v>
      </c>
      <c r="G28" s="433">
        <f>G26+G27</f>
        <v>3</v>
      </c>
      <c r="H28" s="434">
        <f t="shared" si="2"/>
        <v>65</v>
      </c>
      <c r="I28" s="433">
        <f>I26+I27</f>
        <v>59</v>
      </c>
      <c r="J28" s="433">
        <f>J26+J27</f>
        <v>3</v>
      </c>
      <c r="K28" s="434">
        <f t="shared" si="0"/>
        <v>62</v>
      </c>
      <c r="L28" s="433">
        <f>L26+L27</f>
        <v>51</v>
      </c>
      <c r="M28" s="433">
        <f>M26+M27</f>
        <v>3</v>
      </c>
      <c r="N28" s="434">
        <f t="shared" si="3"/>
        <v>54</v>
      </c>
      <c r="O28" s="435" t="s">
        <v>3</v>
      </c>
      <c r="P28" s="490"/>
    </row>
    <row r="29" spans="1:16" ht="15.75" customHeight="1" thickBot="1" x14ac:dyDescent="0.3">
      <c r="A29" s="492" t="s">
        <v>62</v>
      </c>
      <c r="B29" s="436" t="s">
        <v>79</v>
      </c>
      <c r="C29" s="437">
        <v>18</v>
      </c>
      <c r="D29" s="438">
        <v>4</v>
      </c>
      <c r="E29" s="439">
        <f t="shared" si="1"/>
        <v>22</v>
      </c>
      <c r="F29" s="437">
        <v>13</v>
      </c>
      <c r="G29" s="438">
        <v>3</v>
      </c>
      <c r="H29" s="439">
        <f t="shared" si="2"/>
        <v>16</v>
      </c>
      <c r="I29" s="437">
        <v>23</v>
      </c>
      <c r="J29" s="438">
        <v>3</v>
      </c>
      <c r="K29" s="439">
        <f t="shared" si="0"/>
        <v>26</v>
      </c>
      <c r="L29" s="437">
        <v>25</v>
      </c>
      <c r="M29" s="438">
        <v>3</v>
      </c>
      <c r="N29" s="439">
        <f t="shared" si="3"/>
        <v>28</v>
      </c>
      <c r="O29" s="440" t="s">
        <v>5</v>
      </c>
      <c r="P29" s="495" t="s">
        <v>61</v>
      </c>
    </row>
    <row r="30" spans="1:16" ht="15.75" customHeight="1" thickBot="1" x14ac:dyDescent="0.3">
      <c r="A30" s="492"/>
      <c r="B30" s="436" t="s">
        <v>569</v>
      </c>
      <c r="C30" s="437">
        <v>0</v>
      </c>
      <c r="D30" s="438">
        <v>0</v>
      </c>
      <c r="E30" s="439">
        <f t="shared" si="1"/>
        <v>0</v>
      </c>
      <c r="F30" s="437">
        <v>0</v>
      </c>
      <c r="G30" s="438">
        <v>0</v>
      </c>
      <c r="H30" s="439">
        <f t="shared" si="2"/>
        <v>0</v>
      </c>
      <c r="I30" s="437">
        <v>0</v>
      </c>
      <c r="J30" s="438">
        <v>0</v>
      </c>
      <c r="K30" s="439">
        <f t="shared" si="0"/>
        <v>0</v>
      </c>
      <c r="L30" s="437">
        <v>0</v>
      </c>
      <c r="M30" s="438">
        <v>0</v>
      </c>
      <c r="N30" s="439">
        <f t="shared" si="3"/>
        <v>0</v>
      </c>
      <c r="O30" s="441" t="s">
        <v>570</v>
      </c>
      <c r="P30" s="495"/>
    </row>
    <row r="31" spans="1:16" ht="15.75" customHeight="1" x14ac:dyDescent="0.25">
      <c r="A31" s="492"/>
      <c r="B31" s="445" t="s">
        <v>4</v>
      </c>
      <c r="C31" s="106">
        <f>C29+C30</f>
        <v>18</v>
      </c>
      <c r="D31" s="106">
        <f>D29+D30</f>
        <v>4</v>
      </c>
      <c r="E31" s="446">
        <f t="shared" si="1"/>
        <v>22</v>
      </c>
      <c r="F31" s="106">
        <f>F29+F30</f>
        <v>13</v>
      </c>
      <c r="G31" s="106">
        <f>G29+G30</f>
        <v>3</v>
      </c>
      <c r="H31" s="446">
        <f t="shared" si="2"/>
        <v>16</v>
      </c>
      <c r="I31" s="106">
        <f>I29+I30</f>
        <v>23</v>
      </c>
      <c r="J31" s="106">
        <f>J29+J30</f>
        <v>3</v>
      </c>
      <c r="K31" s="446">
        <f t="shared" si="0"/>
        <v>26</v>
      </c>
      <c r="L31" s="106">
        <f>L29+L30</f>
        <v>25</v>
      </c>
      <c r="M31" s="106">
        <f>M29+M30</f>
        <v>3</v>
      </c>
      <c r="N31" s="446">
        <f t="shared" si="3"/>
        <v>28</v>
      </c>
      <c r="O31" s="447" t="s">
        <v>3</v>
      </c>
      <c r="P31" s="495"/>
    </row>
    <row r="32" spans="1:16" ht="15.75" customHeight="1" thickBot="1" x14ac:dyDescent="0.3">
      <c r="A32" s="497" t="s">
        <v>4</v>
      </c>
      <c r="B32" s="448" t="s">
        <v>79</v>
      </c>
      <c r="C32" s="460">
        <f>C8+C11+C14+C17+C20+C23+C26+C29</f>
        <v>121</v>
      </c>
      <c r="D32" s="460">
        <f t="shared" ref="D32:N34" si="4">D8+D11+D14+D17+D20+D23+D26+D29</f>
        <v>7</v>
      </c>
      <c r="E32" s="460">
        <f t="shared" si="4"/>
        <v>128</v>
      </c>
      <c r="F32" s="460">
        <f t="shared" si="4"/>
        <v>118</v>
      </c>
      <c r="G32" s="460">
        <f t="shared" si="4"/>
        <v>7</v>
      </c>
      <c r="H32" s="460">
        <f t="shared" si="4"/>
        <v>125</v>
      </c>
      <c r="I32" s="460">
        <f t="shared" si="4"/>
        <v>130</v>
      </c>
      <c r="J32" s="460">
        <f t="shared" si="4"/>
        <v>8</v>
      </c>
      <c r="K32" s="460">
        <f t="shared" si="4"/>
        <v>138</v>
      </c>
      <c r="L32" s="460">
        <f t="shared" si="4"/>
        <v>132</v>
      </c>
      <c r="M32" s="460">
        <f t="shared" si="4"/>
        <v>8</v>
      </c>
      <c r="N32" s="460">
        <f>N8+N11+N14+N17+N20+N23+N26+N29</f>
        <v>140</v>
      </c>
      <c r="O32" s="466" t="s">
        <v>5</v>
      </c>
      <c r="P32" s="498" t="s">
        <v>3</v>
      </c>
    </row>
    <row r="33" spans="1:16" ht="15.75" customHeight="1" thickBot="1" x14ac:dyDescent="0.3">
      <c r="A33" s="486"/>
      <c r="B33" s="428" t="s">
        <v>569</v>
      </c>
      <c r="C33" s="460">
        <f t="shared" ref="C33:E34" si="5">C9+C12+C15+C18+C21+C24+C27+C30</f>
        <v>121</v>
      </c>
      <c r="D33" s="460">
        <f t="shared" si="5"/>
        <v>0</v>
      </c>
      <c r="E33" s="460">
        <f t="shared" si="5"/>
        <v>121</v>
      </c>
      <c r="F33" s="460">
        <f t="shared" si="4"/>
        <v>121</v>
      </c>
      <c r="G33" s="460">
        <f t="shared" si="4"/>
        <v>0</v>
      </c>
      <c r="H33" s="460">
        <f t="shared" si="4"/>
        <v>121</v>
      </c>
      <c r="I33" s="460">
        <f t="shared" si="4"/>
        <v>126</v>
      </c>
      <c r="J33" s="460">
        <f t="shared" si="4"/>
        <v>0</v>
      </c>
      <c r="K33" s="460">
        <f t="shared" si="4"/>
        <v>126</v>
      </c>
      <c r="L33" s="460">
        <f t="shared" si="4"/>
        <v>124</v>
      </c>
      <c r="M33" s="460">
        <f t="shared" si="4"/>
        <v>0</v>
      </c>
      <c r="N33" s="460">
        <f t="shared" si="4"/>
        <v>124</v>
      </c>
      <c r="O33" s="467" t="s">
        <v>570</v>
      </c>
      <c r="P33" s="499"/>
    </row>
    <row r="34" spans="1:16" ht="15.75" customHeight="1" x14ac:dyDescent="0.25">
      <c r="A34" s="487"/>
      <c r="B34" s="451" t="s">
        <v>4</v>
      </c>
      <c r="C34" s="468">
        <f t="shared" si="5"/>
        <v>242</v>
      </c>
      <c r="D34" s="468">
        <f t="shared" si="5"/>
        <v>7</v>
      </c>
      <c r="E34" s="468">
        <f t="shared" si="5"/>
        <v>249</v>
      </c>
      <c r="F34" s="468">
        <f t="shared" si="4"/>
        <v>239</v>
      </c>
      <c r="G34" s="468">
        <f t="shared" si="4"/>
        <v>7</v>
      </c>
      <c r="H34" s="468">
        <f t="shared" si="4"/>
        <v>246</v>
      </c>
      <c r="I34" s="468">
        <f t="shared" si="4"/>
        <v>256</v>
      </c>
      <c r="J34" s="468">
        <f t="shared" si="4"/>
        <v>8</v>
      </c>
      <c r="K34" s="468">
        <f t="shared" si="4"/>
        <v>264</v>
      </c>
      <c r="L34" s="468">
        <f t="shared" si="4"/>
        <v>256</v>
      </c>
      <c r="M34" s="468">
        <f t="shared" si="4"/>
        <v>8</v>
      </c>
      <c r="N34" s="468">
        <f t="shared" si="4"/>
        <v>264</v>
      </c>
      <c r="O34" s="469" t="s">
        <v>3</v>
      </c>
      <c r="P34" s="500"/>
    </row>
    <row r="35" spans="1:16" x14ac:dyDescent="0.25">
      <c r="A35" s="501"/>
      <c r="B35" s="501"/>
      <c r="C35" s="501"/>
      <c r="D35" s="501"/>
      <c r="E35" s="501"/>
      <c r="F35" s="501"/>
      <c r="H35" s="502"/>
      <c r="I35" s="502"/>
      <c r="J35" s="502"/>
      <c r="K35" s="502"/>
      <c r="L35" s="502"/>
      <c r="M35" s="502"/>
      <c r="N35" s="502"/>
      <c r="O35" s="502"/>
      <c r="P35" s="502"/>
    </row>
  </sheetData>
  <mergeCells count="32">
    <mergeCell ref="A35:F35"/>
    <mergeCell ref="H35:P35"/>
    <mergeCell ref="A23:A25"/>
    <mergeCell ref="P23:P25"/>
    <mergeCell ref="A26:A28"/>
    <mergeCell ref="P26:P28"/>
    <mergeCell ref="A29:A31"/>
    <mergeCell ref="P29:P31"/>
    <mergeCell ref="A17:A19"/>
    <mergeCell ref="P17:P19"/>
    <mergeCell ref="A20:A22"/>
    <mergeCell ref="P20:P22"/>
    <mergeCell ref="A32:A34"/>
    <mergeCell ref="P32:P34"/>
    <mergeCell ref="A8:A10"/>
    <mergeCell ref="P8:P10"/>
    <mergeCell ref="A11:A13"/>
    <mergeCell ref="P11:P13"/>
    <mergeCell ref="A14:A16"/>
    <mergeCell ref="P14:P16"/>
    <mergeCell ref="A1:P1"/>
    <mergeCell ref="A2:P2"/>
    <mergeCell ref="A3:P3"/>
    <mergeCell ref="A4:P4"/>
    <mergeCell ref="A6:A7"/>
    <mergeCell ref="B6:B7"/>
    <mergeCell ref="C6:E6"/>
    <mergeCell ref="F6:H6"/>
    <mergeCell ref="I6:K6"/>
    <mergeCell ref="L6:N6"/>
    <mergeCell ref="O6:O7"/>
    <mergeCell ref="P6:P7"/>
  </mergeCells>
  <printOptions horizontalCentered="1" verticalCentered="1"/>
  <pageMargins left="0" right="0" top="0" bottom="0" header="0" footer="0"/>
  <pageSetup paperSize="9" scale="9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rightToLeft="1" view="pageBreakPreview" topLeftCell="A16" zoomScaleNormal="100" zoomScaleSheetLayoutView="100" workbookViewId="0">
      <selection activeCell="A28" sqref="A28:E28"/>
    </sheetView>
  </sheetViews>
  <sheetFormatPr defaultColWidth="9.1796875" defaultRowHeight="12.5" x14ac:dyDescent="0.25"/>
  <cols>
    <col min="1" max="1" width="9.7265625" style="22" customWidth="1"/>
    <col min="2" max="2" width="18.1796875" style="22" customWidth="1"/>
    <col min="3" max="8" width="8.26953125" style="22" customWidth="1"/>
    <col min="9" max="9" width="18.26953125" style="22" customWidth="1"/>
    <col min="10" max="10" width="9.26953125" style="22" customWidth="1"/>
    <col min="11" max="16384" width="9.1796875" style="22"/>
  </cols>
  <sheetData>
    <row r="1" spans="1:10" ht="24" customHeight="1" x14ac:dyDescent="0.4">
      <c r="A1" s="504" t="s">
        <v>188</v>
      </c>
      <c r="B1" s="504"/>
      <c r="C1" s="505"/>
      <c r="D1" s="505"/>
      <c r="E1" s="505"/>
      <c r="F1" s="505"/>
      <c r="G1" s="505"/>
      <c r="H1" s="505"/>
      <c r="I1" s="505"/>
      <c r="J1" s="505"/>
    </row>
    <row r="2" spans="1:10" ht="18" x14ac:dyDescent="0.4">
      <c r="A2" s="509" t="s">
        <v>556</v>
      </c>
      <c r="B2" s="509"/>
      <c r="C2" s="509"/>
      <c r="D2" s="509"/>
      <c r="E2" s="509"/>
      <c r="F2" s="509"/>
      <c r="G2" s="509"/>
      <c r="H2" s="509"/>
      <c r="I2" s="509"/>
      <c r="J2" s="509"/>
    </row>
    <row r="3" spans="1:10" ht="15.75" customHeight="1" x14ac:dyDescent="0.35">
      <c r="A3" s="506" t="s">
        <v>189</v>
      </c>
      <c r="B3" s="506"/>
      <c r="C3" s="506"/>
      <c r="D3" s="506"/>
      <c r="E3" s="506"/>
      <c r="F3" s="506"/>
      <c r="G3" s="506"/>
      <c r="H3" s="506"/>
      <c r="I3" s="506"/>
      <c r="J3" s="506"/>
    </row>
    <row r="4" spans="1:10" ht="14" x14ac:dyDescent="0.3">
      <c r="A4" s="507" t="s">
        <v>556</v>
      </c>
      <c r="B4" s="507"/>
      <c r="C4" s="507"/>
      <c r="D4" s="507"/>
      <c r="E4" s="507"/>
      <c r="F4" s="507"/>
      <c r="G4" s="507"/>
      <c r="H4" s="507"/>
      <c r="I4" s="507"/>
      <c r="J4" s="507"/>
    </row>
    <row r="5" spans="1:10" ht="20.25" customHeight="1" x14ac:dyDescent="0.25">
      <c r="A5" s="86" t="s">
        <v>407</v>
      </c>
      <c r="B5" s="26"/>
      <c r="C5" s="26"/>
      <c r="D5" s="26"/>
      <c r="E5" s="26"/>
      <c r="F5" s="30"/>
      <c r="G5" s="29"/>
      <c r="J5" s="87" t="s">
        <v>406</v>
      </c>
    </row>
    <row r="6" spans="1:10" ht="47.25" customHeight="1" x14ac:dyDescent="0.25">
      <c r="A6" s="510" t="s">
        <v>484</v>
      </c>
      <c r="B6" s="511"/>
      <c r="C6" s="508" t="s">
        <v>493</v>
      </c>
      <c r="D6" s="508"/>
      <c r="E6" s="508"/>
      <c r="F6" s="508" t="s">
        <v>80</v>
      </c>
      <c r="G6" s="508"/>
      <c r="H6" s="508"/>
      <c r="I6" s="514" t="s">
        <v>254</v>
      </c>
      <c r="J6" s="515"/>
    </row>
    <row r="7" spans="1:10" ht="33.75" customHeight="1" x14ac:dyDescent="0.25">
      <c r="A7" s="512"/>
      <c r="B7" s="513"/>
      <c r="C7" s="73" t="s">
        <v>2</v>
      </c>
      <c r="D7" s="73" t="s">
        <v>1</v>
      </c>
      <c r="E7" s="73" t="s">
        <v>0</v>
      </c>
      <c r="F7" s="73" t="s">
        <v>2</v>
      </c>
      <c r="G7" s="73" t="s">
        <v>1</v>
      </c>
      <c r="H7" s="73" t="s">
        <v>0</v>
      </c>
      <c r="I7" s="516"/>
      <c r="J7" s="517"/>
    </row>
    <row r="8" spans="1:10" ht="24" customHeight="1" thickBot="1" x14ac:dyDescent="0.3">
      <c r="A8" s="520">
        <v>2016</v>
      </c>
      <c r="B8" s="253" t="s">
        <v>79</v>
      </c>
      <c r="C8" s="83">
        <v>120</v>
      </c>
      <c r="D8" s="83">
        <v>24</v>
      </c>
      <c r="E8" s="81">
        <f>C8+D8</f>
        <v>144</v>
      </c>
      <c r="F8" s="83">
        <v>3</v>
      </c>
      <c r="G8" s="83">
        <v>4</v>
      </c>
      <c r="H8" s="81">
        <f>F8+G8</f>
        <v>7</v>
      </c>
      <c r="I8" s="233" t="s">
        <v>5</v>
      </c>
      <c r="J8" s="523">
        <v>2016</v>
      </c>
    </row>
    <row r="9" spans="1:10" ht="24" customHeight="1" thickBot="1" x14ac:dyDescent="0.3">
      <c r="A9" s="521"/>
      <c r="B9" s="234" t="s">
        <v>200</v>
      </c>
      <c r="C9" s="85">
        <v>2</v>
      </c>
      <c r="D9" s="85">
        <v>2</v>
      </c>
      <c r="E9" s="67">
        <f>C9+D9</f>
        <v>4</v>
      </c>
      <c r="F9" s="85">
        <v>0</v>
      </c>
      <c r="G9" s="85">
        <v>0</v>
      </c>
      <c r="H9" s="67">
        <f>F9+G9</f>
        <v>0</v>
      </c>
      <c r="I9" s="235" t="s">
        <v>201</v>
      </c>
      <c r="J9" s="524"/>
    </row>
    <row r="10" spans="1:10" ht="24" customHeight="1" thickBot="1" x14ac:dyDescent="0.3">
      <c r="A10" s="521"/>
      <c r="B10" s="236" t="s">
        <v>197</v>
      </c>
      <c r="C10" s="237">
        <v>89</v>
      </c>
      <c r="D10" s="237">
        <v>2</v>
      </c>
      <c r="E10" s="238">
        <f>C10+D10</f>
        <v>91</v>
      </c>
      <c r="F10" s="237">
        <v>0</v>
      </c>
      <c r="G10" s="237">
        <v>0</v>
      </c>
      <c r="H10" s="238">
        <f>F10+G10</f>
        <v>0</v>
      </c>
      <c r="I10" s="239" t="s">
        <v>199</v>
      </c>
      <c r="J10" s="524"/>
    </row>
    <row r="11" spans="1:10" ht="24" customHeight="1" thickBot="1" x14ac:dyDescent="0.3">
      <c r="A11" s="521"/>
      <c r="B11" s="234" t="s">
        <v>198</v>
      </c>
      <c r="C11" s="85">
        <v>5</v>
      </c>
      <c r="D11" s="85">
        <v>2</v>
      </c>
      <c r="E11" s="67">
        <f>C11+D11</f>
        <v>7</v>
      </c>
      <c r="F11" s="85">
        <v>0</v>
      </c>
      <c r="G11" s="85">
        <v>0</v>
      </c>
      <c r="H11" s="67">
        <f>F11+G11</f>
        <v>0</v>
      </c>
      <c r="I11" s="235" t="s">
        <v>44</v>
      </c>
      <c r="J11" s="524"/>
    </row>
    <row r="12" spans="1:10" ht="24" customHeight="1" x14ac:dyDescent="0.25">
      <c r="A12" s="522"/>
      <c r="B12" s="254" t="s">
        <v>4</v>
      </c>
      <c r="C12" s="255">
        <f t="shared" ref="C12:H12" si="0">SUM(C8:C11)</f>
        <v>216</v>
      </c>
      <c r="D12" s="255">
        <f t="shared" si="0"/>
        <v>30</v>
      </c>
      <c r="E12" s="255">
        <f t="shared" si="0"/>
        <v>246</v>
      </c>
      <c r="F12" s="255">
        <f t="shared" si="0"/>
        <v>3</v>
      </c>
      <c r="G12" s="255">
        <f t="shared" si="0"/>
        <v>4</v>
      </c>
      <c r="H12" s="255">
        <f t="shared" si="0"/>
        <v>7</v>
      </c>
      <c r="I12" s="256" t="s">
        <v>3</v>
      </c>
      <c r="J12" s="525"/>
    </row>
    <row r="13" spans="1:10" ht="24" customHeight="1" thickBot="1" x14ac:dyDescent="0.3">
      <c r="A13" s="520">
        <v>2017</v>
      </c>
      <c r="B13" s="240" t="s">
        <v>79</v>
      </c>
      <c r="C13" s="84">
        <v>114</v>
      </c>
      <c r="D13" s="84">
        <v>26</v>
      </c>
      <c r="E13" s="82">
        <f>C13+D13</f>
        <v>140</v>
      </c>
      <c r="F13" s="84">
        <v>3</v>
      </c>
      <c r="G13" s="84">
        <v>4</v>
      </c>
      <c r="H13" s="82">
        <f>F13+G13</f>
        <v>7</v>
      </c>
      <c r="I13" s="241" t="s">
        <v>5</v>
      </c>
      <c r="J13" s="523">
        <v>2017</v>
      </c>
    </row>
    <row r="14" spans="1:10" ht="24" customHeight="1" thickBot="1" x14ac:dyDescent="0.3">
      <c r="A14" s="521"/>
      <c r="B14" s="242" t="s">
        <v>200</v>
      </c>
      <c r="C14" s="243">
        <v>0</v>
      </c>
      <c r="D14" s="243">
        <v>0</v>
      </c>
      <c r="E14" s="244">
        <f>C14+D14</f>
        <v>0</v>
      </c>
      <c r="F14" s="243">
        <v>0</v>
      </c>
      <c r="G14" s="243">
        <v>0</v>
      </c>
      <c r="H14" s="244">
        <f>F14+G14</f>
        <v>0</v>
      </c>
      <c r="I14" s="245" t="s">
        <v>201</v>
      </c>
      <c r="J14" s="524"/>
    </row>
    <row r="15" spans="1:10" ht="24" customHeight="1" thickBot="1" x14ac:dyDescent="0.3">
      <c r="A15" s="521"/>
      <c r="B15" s="234" t="s">
        <v>197</v>
      </c>
      <c r="C15" s="85">
        <v>80</v>
      </c>
      <c r="D15" s="85">
        <v>1</v>
      </c>
      <c r="E15" s="67">
        <f>C15+D15</f>
        <v>81</v>
      </c>
      <c r="F15" s="85">
        <v>0</v>
      </c>
      <c r="G15" s="85">
        <v>0</v>
      </c>
      <c r="H15" s="67">
        <f>F15+G15</f>
        <v>0</v>
      </c>
      <c r="I15" s="235" t="s">
        <v>199</v>
      </c>
      <c r="J15" s="524"/>
    </row>
    <row r="16" spans="1:10" ht="24" customHeight="1" thickBot="1" x14ac:dyDescent="0.3">
      <c r="A16" s="521"/>
      <c r="B16" s="246" t="s">
        <v>198</v>
      </c>
      <c r="C16" s="247">
        <v>0</v>
      </c>
      <c r="D16" s="247">
        <v>0</v>
      </c>
      <c r="E16" s="248">
        <f>C16+D16</f>
        <v>0</v>
      </c>
      <c r="F16" s="247">
        <v>0</v>
      </c>
      <c r="G16" s="247">
        <v>0</v>
      </c>
      <c r="H16" s="248">
        <f>F16+G16</f>
        <v>0</v>
      </c>
      <c r="I16" s="249" t="s">
        <v>44</v>
      </c>
      <c r="J16" s="524"/>
    </row>
    <row r="17" spans="1:10" ht="24" customHeight="1" x14ac:dyDescent="0.25">
      <c r="A17" s="522"/>
      <c r="B17" s="250" t="s">
        <v>4</v>
      </c>
      <c r="C17" s="251">
        <f t="shared" ref="C17:H17" si="1">SUM(C13:C16)</f>
        <v>194</v>
      </c>
      <c r="D17" s="251">
        <f t="shared" si="1"/>
        <v>27</v>
      </c>
      <c r="E17" s="251">
        <f t="shared" si="1"/>
        <v>221</v>
      </c>
      <c r="F17" s="251">
        <f t="shared" si="1"/>
        <v>3</v>
      </c>
      <c r="G17" s="251">
        <f t="shared" si="1"/>
        <v>4</v>
      </c>
      <c r="H17" s="251">
        <f t="shared" si="1"/>
        <v>7</v>
      </c>
      <c r="I17" s="252" t="s">
        <v>3</v>
      </c>
      <c r="J17" s="525"/>
    </row>
    <row r="18" spans="1:10" ht="24" customHeight="1" thickBot="1" x14ac:dyDescent="0.3">
      <c r="A18" s="520">
        <v>2018</v>
      </c>
      <c r="B18" s="253" t="s">
        <v>79</v>
      </c>
      <c r="C18" s="83">
        <v>134</v>
      </c>
      <c r="D18" s="83">
        <v>17</v>
      </c>
      <c r="E18" s="81">
        <f>C18+D18</f>
        <v>151</v>
      </c>
      <c r="F18" s="83">
        <v>4</v>
      </c>
      <c r="G18" s="83">
        <v>5</v>
      </c>
      <c r="H18" s="81">
        <f>F18+G18</f>
        <v>9</v>
      </c>
      <c r="I18" s="233" t="s">
        <v>5</v>
      </c>
      <c r="J18" s="523">
        <v>2018</v>
      </c>
    </row>
    <row r="19" spans="1:10" ht="24" customHeight="1" thickBot="1" x14ac:dyDescent="0.3">
      <c r="A19" s="521"/>
      <c r="B19" s="234" t="s">
        <v>200</v>
      </c>
      <c r="C19" s="85">
        <v>2</v>
      </c>
      <c r="D19" s="85">
        <v>3</v>
      </c>
      <c r="E19" s="67">
        <f>C19+D19</f>
        <v>5</v>
      </c>
      <c r="F19" s="85">
        <v>1</v>
      </c>
      <c r="G19" s="85">
        <v>1</v>
      </c>
      <c r="H19" s="67">
        <f>F19+G19</f>
        <v>2</v>
      </c>
      <c r="I19" s="235" t="s">
        <v>201</v>
      </c>
      <c r="J19" s="524"/>
    </row>
    <row r="20" spans="1:10" ht="24" customHeight="1" thickBot="1" x14ac:dyDescent="0.3">
      <c r="A20" s="521"/>
      <c r="B20" s="236" t="s">
        <v>197</v>
      </c>
      <c r="C20" s="237">
        <v>95</v>
      </c>
      <c r="D20" s="237">
        <v>1</v>
      </c>
      <c r="E20" s="238">
        <f>C20+D20</f>
        <v>96</v>
      </c>
      <c r="F20" s="237">
        <v>0</v>
      </c>
      <c r="G20" s="237">
        <v>0</v>
      </c>
      <c r="H20" s="238">
        <f>F20+G20</f>
        <v>0</v>
      </c>
      <c r="I20" s="239" t="s">
        <v>199</v>
      </c>
      <c r="J20" s="524"/>
    </row>
    <row r="21" spans="1:10" ht="24" customHeight="1" thickBot="1" x14ac:dyDescent="0.3">
      <c r="A21" s="521"/>
      <c r="B21" s="234" t="s">
        <v>198</v>
      </c>
      <c r="C21" s="85">
        <v>0</v>
      </c>
      <c r="D21" s="85">
        <v>0</v>
      </c>
      <c r="E21" s="67">
        <f>C21+D21</f>
        <v>0</v>
      </c>
      <c r="F21" s="85">
        <v>0</v>
      </c>
      <c r="G21" s="85">
        <v>0</v>
      </c>
      <c r="H21" s="67">
        <f>F21+G21</f>
        <v>0</v>
      </c>
      <c r="I21" s="235" t="s">
        <v>44</v>
      </c>
      <c r="J21" s="524"/>
    </row>
    <row r="22" spans="1:10" ht="24" customHeight="1" x14ac:dyDescent="0.25">
      <c r="A22" s="522"/>
      <c r="B22" s="254" t="s">
        <v>4</v>
      </c>
      <c r="C22" s="255">
        <f t="shared" ref="C22:H22" si="2">SUM(C18:C21)</f>
        <v>231</v>
      </c>
      <c r="D22" s="255">
        <f t="shared" si="2"/>
        <v>21</v>
      </c>
      <c r="E22" s="255">
        <f t="shared" si="2"/>
        <v>252</v>
      </c>
      <c r="F22" s="255">
        <f t="shared" si="2"/>
        <v>5</v>
      </c>
      <c r="G22" s="255">
        <f t="shared" si="2"/>
        <v>6</v>
      </c>
      <c r="H22" s="255">
        <f t="shared" si="2"/>
        <v>11</v>
      </c>
      <c r="I22" s="256" t="s">
        <v>3</v>
      </c>
      <c r="J22" s="525"/>
    </row>
    <row r="23" spans="1:10" ht="24" customHeight="1" thickBot="1" x14ac:dyDescent="0.3">
      <c r="A23" s="520">
        <v>2019</v>
      </c>
      <c r="B23" s="240" t="s">
        <v>79</v>
      </c>
      <c r="C23" s="84">
        <v>138</v>
      </c>
      <c r="D23" s="84">
        <v>27</v>
      </c>
      <c r="E23" s="82">
        <f>C23+D23</f>
        <v>165</v>
      </c>
      <c r="F23" s="84">
        <v>8</v>
      </c>
      <c r="G23" s="84">
        <v>8</v>
      </c>
      <c r="H23" s="82">
        <f>F23+G23</f>
        <v>16</v>
      </c>
      <c r="I23" s="241" t="s">
        <v>5</v>
      </c>
      <c r="J23" s="523">
        <v>2019</v>
      </c>
    </row>
    <row r="24" spans="1:10" ht="24" customHeight="1" thickBot="1" x14ac:dyDescent="0.3">
      <c r="A24" s="521"/>
      <c r="B24" s="242" t="s">
        <v>200</v>
      </c>
      <c r="C24" s="243">
        <v>1</v>
      </c>
      <c r="D24" s="243">
        <v>3</v>
      </c>
      <c r="E24" s="244">
        <f>C24+D24</f>
        <v>4</v>
      </c>
      <c r="F24" s="243">
        <v>4</v>
      </c>
      <c r="G24" s="243">
        <v>2</v>
      </c>
      <c r="H24" s="244">
        <f>F24+G24</f>
        <v>6</v>
      </c>
      <c r="I24" s="245" t="s">
        <v>201</v>
      </c>
      <c r="J24" s="524"/>
    </row>
    <row r="25" spans="1:10" ht="24" customHeight="1" thickBot="1" x14ac:dyDescent="0.3">
      <c r="A25" s="521"/>
      <c r="B25" s="234" t="s">
        <v>197</v>
      </c>
      <c r="C25" s="85">
        <v>119</v>
      </c>
      <c r="D25" s="85">
        <v>1</v>
      </c>
      <c r="E25" s="67">
        <f>C25+D25</f>
        <v>120</v>
      </c>
      <c r="F25" s="85">
        <v>0</v>
      </c>
      <c r="G25" s="85">
        <v>0</v>
      </c>
      <c r="H25" s="67">
        <f>F25+G25</f>
        <v>0</v>
      </c>
      <c r="I25" s="235" t="s">
        <v>199</v>
      </c>
      <c r="J25" s="524"/>
    </row>
    <row r="26" spans="1:10" ht="24" customHeight="1" thickBot="1" x14ac:dyDescent="0.3">
      <c r="A26" s="521"/>
      <c r="B26" s="246" t="s">
        <v>198</v>
      </c>
      <c r="C26" s="247">
        <v>0</v>
      </c>
      <c r="D26" s="247">
        <v>0</v>
      </c>
      <c r="E26" s="248">
        <f>C26+D26</f>
        <v>0</v>
      </c>
      <c r="F26" s="247">
        <v>0</v>
      </c>
      <c r="G26" s="247">
        <v>0</v>
      </c>
      <c r="H26" s="248">
        <f>F26+G26</f>
        <v>0</v>
      </c>
      <c r="I26" s="249" t="s">
        <v>44</v>
      </c>
      <c r="J26" s="524"/>
    </row>
    <row r="27" spans="1:10" ht="24" customHeight="1" x14ac:dyDescent="0.25">
      <c r="A27" s="522"/>
      <c r="B27" s="250" t="s">
        <v>4</v>
      </c>
      <c r="C27" s="251">
        <f t="shared" ref="C27:H27" si="3">SUM(C23:C26)</f>
        <v>258</v>
      </c>
      <c r="D27" s="251">
        <f t="shared" si="3"/>
        <v>31</v>
      </c>
      <c r="E27" s="251">
        <f t="shared" si="3"/>
        <v>289</v>
      </c>
      <c r="F27" s="251">
        <f t="shared" si="3"/>
        <v>12</v>
      </c>
      <c r="G27" s="251">
        <f t="shared" si="3"/>
        <v>10</v>
      </c>
      <c r="H27" s="251">
        <f t="shared" si="3"/>
        <v>22</v>
      </c>
      <c r="I27" s="252" t="s">
        <v>3</v>
      </c>
      <c r="J27" s="525"/>
    </row>
    <row r="28" spans="1:10" x14ac:dyDescent="0.25">
      <c r="A28" s="518" t="s">
        <v>523</v>
      </c>
      <c r="B28" s="518"/>
      <c r="C28" s="518"/>
      <c r="D28" s="518"/>
      <c r="E28" s="518"/>
      <c r="F28" s="519" t="s">
        <v>524</v>
      </c>
      <c r="G28" s="519"/>
      <c r="H28" s="519"/>
      <c r="I28" s="519"/>
      <c r="J28" s="519"/>
    </row>
    <row r="30" spans="1:10" x14ac:dyDescent="0.25">
      <c r="B30" s="379" t="s">
        <v>196</v>
      </c>
    </row>
  </sheetData>
  <mergeCells count="18">
    <mergeCell ref="A28:E28"/>
    <mergeCell ref="F28:J28"/>
    <mergeCell ref="A13:A17"/>
    <mergeCell ref="J13:J17"/>
    <mergeCell ref="A8:A12"/>
    <mergeCell ref="J8:J12"/>
    <mergeCell ref="A18:A22"/>
    <mergeCell ref="J18:J22"/>
    <mergeCell ref="A23:A27"/>
    <mergeCell ref="J23:J27"/>
    <mergeCell ref="A1:J1"/>
    <mergeCell ref="A3:J3"/>
    <mergeCell ref="A4:J4"/>
    <mergeCell ref="F6:H6"/>
    <mergeCell ref="C6:E6"/>
    <mergeCell ref="A2:J2"/>
    <mergeCell ref="A6:B7"/>
    <mergeCell ref="I6:J7"/>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6"/>
  <sheetViews>
    <sheetView rightToLeft="1" view="pageBreakPreview" zoomScaleNormal="100" zoomScaleSheetLayoutView="100" workbookViewId="0">
      <selection activeCell="H7" sqref="B7:H7"/>
    </sheetView>
  </sheetViews>
  <sheetFormatPr defaultColWidth="9.1796875" defaultRowHeight="12.5" x14ac:dyDescent="0.25"/>
  <cols>
    <col min="1" max="1" width="25.7265625" style="22" customWidth="1"/>
    <col min="2" max="2" width="9.54296875" style="22" customWidth="1"/>
    <col min="3" max="3" width="12.81640625" style="22" customWidth="1"/>
    <col min="4" max="4" width="8.1796875" style="22" customWidth="1"/>
    <col min="5" max="5" width="12.81640625" style="22" customWidth="1"/>
    <col min="6" max="6" width="9.54296875" style="22" customWidth="1"/>
    <col min="7" max="7" width="12.81640625" style="22" customWidth="1"/>
    <col min="8" max="8" width="9.54296875" style="22" customWidth="1"/>
    <col min="9" max="9" width="12.81640625" style="22" customWidth="1"/>
    <col min="10" max="10" width="38.26953125" style="22" customWidth="1"/>
    <col min="11" max="16384" width="9.1796875" style="22"/>
  </cols>
  <sheetData>
    <row r="1" spans="1:10" ht="18" x14ac:dyDescent="0.25">
      <c r="A1" s="472" t="s">
        <v>389</v>
      </c>
      <c r="B1" s="472"/>
      <c r="C1" s="472"/>
      <c r="D1" s="472"/>
      <c r="E1" s="472"/>
      <c r="F1" s="472"/>
      <c r="G1" s="472"/>
      <c r="H1" s="472"/>
      <c r="I1" s="472"/>
      <c r="J1" s="472"/>
    </row>
    <row r="2" spans="1:10" s="36" customFormat="1" ht="18" x14ac:dyDescent="0.35">
      <c r="A2" s="473" t="s">
        <v>556</v>
      </c>
      <c r="B2" s="473"/>
      <c r="C2" s="473"/>
      <c r="D2" s="473"/>
      <c r="E2" s="473"/>
      <c r="F2" s="473"/>
      <c r="G2" s="473"/>
      <c r="H2" s="473"/>
      <c r="I2" s="473"/>
      <c r="J2" s="473"/>
    </row>
    <row r="3" spans="1:10" ht="15.5" x14ac:dyDescent="0.25">
      <c r="A3" s="474" t="s">
        <v>390</v>
      </c>
      <c r="B3" s="474"/>
      <c r="C3" s="474"/>
      <c r="D3" s="474"/>
      <c r="E3" s="474"/>
      <c r="F3" s="474"/>
      <c r="G3" s="474"/>
      <c r="H3" s="474"/>
      <c r="I3" s="474"/>
      <c r="J3" s="474"/>
    </row>
    <row r="4" spans="1:10" ht="15.5" x14ac:dyDescent="0.25">
      <c r="A4" s="474" t="s">
        <v>556</v>
      </c>
      <c r="B4" s="474"/>
      <c r="C4" s="474"/>
      <c r="D4" s="474"/>
      <c r="E4" s="474"/>
      <c r="F4" s="474"/>
      <c r="G4" s="474"/>
      <c r="H4" s="474"/>
      <c r="I4" s="474"/>
      <c r="J4" s="474"/>
    </row>
    <row r="5" spans="1:10" ht="20.25" customHeight="1" x14ac:dyDescent="0.25">
      <c r="A5" s="122" t="s">
        <v>350</v>
      </c>
      <c r="B5" s="530"/>
      <c r="C5" s="530"/>
      <c r="D5" s="530"/>
      <c r="E5" s="530"/>
      <c r="F5" s="530"/>
      <c r="G5" s="530"/>
      <c r="H5" s="123"/>
      <c r="I5" s="123"/>
      <c r="J5" s="124" t="s">
        <v>351</v>
      </c>
    </row>
    <row r="6" spans="1:10" ht="20.25" customHeight="1" thickBot="1" x14ac:dyDescent="0.3">
      <c r="A6" s="527" t="s">
        <v>98</v>
      </c>
      <c r="B6" s="526" t="s">
        <v>525</v>
      </c>
      <c r="C6" s="526"/>
      <c r="D6" s="526" t="s">
        <v>526</v>
      </c>
      <c r="E6" s="526"/>
      <c r="F6" s="526">
        <v>2018</v>
      </c>
      <c r="G6" s="526"/>
      <c r="H6" s="526">
        <v>2019</v>
      </c>
      <c r="I6" s="526"/>
      <c r="J6" s="531" t="s">
        <v>97</v>
      </c>
    </row>
    <row r="7" spans="1:10" ht="66" customHeight="1" x14ac:dyDescent="0.25">
      <c r="A7" s="528"/>
      <c r="B7" s="133" t="s">
        <v>527</v>
      </c>
      <c r="C7" s="133" t="s">
        <v>528</v>
      </c>
      <c r="D7" s="133" t="s">
        <v>527</v>
      </c>
      <c r="E7" s="133" t="s">
        <v>528</v>
      </c>
      <c r="F7" s="133" t="s">
        <v>527</v>
      </c>
      <c r="G7" s="133" t="s">
        <v>528</v>
      </c>
      <c r="H7" s="133" t="s">
        <v>527</v>
      </c>
      <c r="I7" s="133" t="s">
        <v>528</v>
      </c>
      <c r="J7" s="532"/>
    </row>
    <row r="8" spans="1:10" ht="34.5" customHeight="1" thickBot="1" x14ac:dyDescent="0.3">
      <c r="A8" s="113" t="s">
        <v>96</v>
      </c>
      <c r="B8" s="114">
        <v>18</v>
      </c>
      <c r="C8" s="114">
        <v>199</v>
      </c>
      <c r="D8" s="114">
        <v>34</v>
      </c>
      <c r="E8" s="114">
        <v>207</v>
      </c>
      <c r="F8" s="114">
        <v>16</v>
      </c>
      <c r="G8" s="114">
        <v>114</v>
      </c>
      <c r="H8" s="380">
        <v>12</v>
      </c>
      <c r="I8" s="380">
        <v>98</v>
      </c>
      <c r="J8" s="263" t="s">
        <v>95</v>
      </c>
    </row>
    <row r="9" spans="1:10" ht="18.75" customHeight="1" thickBot="1" x14ac:dyDescent="0.3">
      <c r="A9" s="96" t="s">
        <v>487</v>
      </c>
      <c r="B9" s="93">
        <v>0</v>
      </c>
      <c r="C9" s="93">
        <v>3</v>
      </c>
      <c r="D9" s="93">
        <v>1</v>
      </c>
      <c r="E9" s="93">
        <v>2</v>
      </c>
      <c r="F9" s="93">
        <v>0</v>
      </c>
      <c r="G9" s="93">
        <v>8</v>
      </c>
      <c r="H9" s="127">
        <v>0</v>
      </c>
      <c r="I9" s="127">
        <v>0</v>
      </c>
      <c r="J9" s="264" t="s">
        <v>94</v>
      </c>
    </row>
    <row r="10" spans="1:10" ht="18.75" customHeight="1" thickBot="1" x14ac:dyDescent="0.3">
      <c r="A10" s="115" t="s">
        <v>93</v>
      </c>
      <c r="B10" s="116">
        <v>478</v>
      </c>
      <c r="C10" s="116">
        <v>525</v>
      </c>
      <c r="D10" s="116">
        <v>380</v>
      </c>
      <c r="E10" s="116">
        <v>533</v>
      </c>
      <c r="F10" s="116">
        <v>254</v>
      </c>
      <c r="G10" s="116">
        <v>588</v>
      </c>
      <c r="H10" s="381">
        <v>218</v>
      </c>
      <c r="I10" s="381">
        <v>694</v>
      </c>
      <c r="J10" s="265" t="s">
        <v>92</v>
      </c>
    </row>
    <row r="11" spans="1:10" ht="18.75" customHeight="1" thickBot="1" x14ac:dyDescent="0.3">
      <c r="A11" s="96" t="s">
        <v>491</v>
      </c>
      <c r="B11" s="93">
        <v>644</v>
      </c>
      <c r="C11" s="93">
        <v>1138</v>
      </c>
      <c r="D11" s="93">
        <v>715</v>
      </c>
      <c r="E11" s="93">
        <v>1310</v>
      </c>
      <c r="F11" s="93">
        <v>640</v>
      </c>
      <c r="G11" s="93">
        <v>1029</v>
      </c>
      <c r="H11" s="127">
        <v>624</v>
      </c>
      <c r="I11" s="127">
        <v>994</v>
      </c>
      <c r="J11" s="264" t="s">
        <v>494</v>
      </c>
    </row>
    <row r="12" spans="1:10" ht="18.75" customHeight="1" thickBot="1" x14ac:dyDescent="0.3">
      <c r="A12" s="115" t="s">
        <v>91</v>
      </c>
      <c r="B12" s="116">
        <v>252</v>
      </c>
      <c r="C12" s="116">
        <v>818</v>
      </c>
      <c r="D12" s="116">
        <v>183</v>
      </c>
      <c r="E12" s="116">
        <v>686</v>
      </c>
      <c r="F12" s="116">
        <v>240</v>
      </c>
      <c r="G12" s="116">
        <v>548</v>
      </c>
      <c r="H12" s="381">
        <v>328</v>
      </c>
      <c r="I12" s="381">
        <v>476</v>
      </c>
      <c r="J12" s="265" t="s">
        <v>90</v>
      </c>
    </row>
    <row r="13" spans="1:10" ht="34.5" customHeight="1" thickBot="1" x14ac:dyDescent="0.3">
      <c r="A13" s="96" t="s">
        <v>529</v>
      </c>
      <c r="B13" s="93">
        <v>459</v>
      </c>
      <c r="C13" s="93">
        <v>2165</v>
      </c>
      <c r="D13" s="93">
        <v>544</v>
      </c>
      <c r="E13" s="93">
        <v>2705</v>
      </c>
      <c r="F13" s="93">
        <v>488</v>
      </c>
      <c r="G13" s="93">
        <v>2483</v>
      </c>
      <c r="H13" s="127">
        <v>458</v>
      </c>
      <c r="I13" s="127">
        <v>2590</v>
      </c>
      <c r="J13" s="264" t="s">
        <v>89</v>
      </c>
    </row>
    <row r="14" spans="1:10" ht="18.75" customHeight="1" thickBot="1" x14ac:dyDescent="0.3">
      <c r="A14" s="115" t="s">
        <v>88</v>
      </c>
      <c r="B14" s="116">
        <v>53</v>
      </c>
      <c r="C14" s="116">
        <v>157</v>
      </c>
      <c r="D14" s="116">
        <v>27</v>
      </c>
      <c r="E14" s="116">
        <v>117</v>
      </c>
      <c r="F14" s="116">
        <v>25</v>
      </c>
      <c r="G14" s="116">
        <v>96</v>
      </c>
      <c r="H14" s="381">
        <v>19</v>
      </c>
      <c r="I14" s="381">
        <v>78</v>
      </c>
      <c r="J14" s="265" t="s">
        <v>87</v>
      </c>
    </row>
    <row r="15" spans="1:10" ht="18.75" customHeight="1" thickBot="1" x14ac:dyDescent="0.3">
      <c r="A15" s="96" t="s">
        <v>86</v>
      </c>
      <c r="B15" s="93">
        <v>0</v>
      </c>
      <c r="C15" s="93">
        <v>2918</v>
      </c>
      <c r="D15" s="93">
        <v>0</v>
      </c>
      <c r="E15" s="93">
        <v>2828</v>
      </c>
      <c r="F15" s="93">
        <v>0</v>
      </c>
      <c r="G15" s="93">
        <v>3435</v>
      </c>
      <c r="H15" s="127">
        <v>0</v>
      </c>
      <c r="I15" s="127">
        <v>3068</v>
      </c>
      <c r="J15" s="264" t="s">
        <v>85</v>
      </c>
    </row>
    <row r="16" spans="1:10" ht="34.5" customHeight="1" thickBot="1" x14ac:dyDescent="0.3">
      <c r="A16" s="115" t="s">
        <v>530</v>
      </c>
      <c r="B16" s="116">
        <v>0</v>
      </c>
      <c r="C16" s="116">
        <v>9315</v>
      </c>
      <c r="D16" s="116">
        <v>0</v>
      </c>
      <c r="E16" s="116">
        <v>13048</v>
      </c>
      <c r="F16" s="116">
        <v>0</v>
      </c>
      <c r="G16" s="116">
        <v>13070</v>
      </c>
      <c r="H16" s="381">
        <v>0</v>
      </c>
      <c r="I16" s="381">
        <v>2876</v>
      </c>
      <c r="J16" s="265" t="s">
        <v>84</v>
      </c>
    </row>
    <row r="17" spans="1:10" ht="18.75" customHeight="1" thickBot="1" x14ac:dyDescent="0.3">
      <c r="A17" s="96" t="s">
        <v>83</v>
      </c>
      <c r="B17" s="93">
        <v>0</v>
      </c>
      <c r="C17" s="93">
        <v>15805</v>
      </c>
      <c r="D17" s="93">
        <v>0</v>
      </c>
      <c r="E17" s="93">
        <v>23961</v>
      </c>
      <c r="F17" s="93">
        <v>0</v>
      </c>
      <c r="G17" s="93">
        <v>31016</v>
      </c>
      <c r="H17" s="127">
        <v>0</v>
      </c>
      <c r="I17" s="127">
        <v>33455</v>
      </c>
      <c r="J17" s="264" t="s">
        <v>316</v>
      </c>
    </row>
    <row r="18" spans="1:10" ht="18.75" customHeight="1" thickBot="1" x14ac:dyDescent="0.3">
      <c r="A18" s="117" t="s">
        <v>82</v>
      </c>
      <c r="B18" s="118">
        <v>958</v>
      </c>
      <c r="C18" s="118">
        <v>4197</v>
      </c>
      <c r="D18" s="118">
        <v>1075</v>
      </c>
      <c r="E18" s="118">
        <v>3987</v>
      </c>
      <c r="F18" s="118">
        <v>1019</v>
      </c>
      <c r="G18" s="118">
        <v>3679</v>
      </c>
      <c r="H18" s="382">
        <v>946</v>
      </c>
      <c r="I18" s="382">
        <v>3208</v>
      </c>
      <c r="J18" s="266" t="s">
        <v>81</v>
      </c>
    </row>
    <row r="19" spans="1:10" ht="18.75" customHeight="1" thickBot="1" x14ac:dyDescent="0.3">
      <c r="A19" s="119" t="s">
        <v>490</v>
      </c>
      <c r="B19" s="120">
        <v>18</v>
      </c>
      <c r="C19" s="120">
        <v>32</v>
      </c>
      <c r="D19" s="120">
        <v>8</v>
      </c>
      <c r="E19" s="120">
        <v>17</v>
      </c>
      <c r="F19" s="120">
        <v>11</v>
      </c>
      <c r="G19" s="120">
        <v>131</v>
      </c>
      <c r="H19" s="150">
        <v>47</v>
      </c>
      <c r="I19" s="150">
        <v>322</v>
      </c>
      <c r="J19" s="264" t="s">
        <v>378</v>
      </c>
    </row>
    <row r="20" spans="1:10" ht="14.5" thickBot="1" x14ac:dyDescent="0.3">
      <c r="A20" s="117" t="s">
        <v>379</v>
      </c>
      <c r="B20" s="118">
        <v>5</v>
      </c>
      <c r="C20" s="118">
        <v>21</v>
      </c>
      <c r="D20" s="118">
        <v>9</v>
      </c>
      <c r="E20" s="118">
        <v>19</v>
      </c>
      <c r="F20" s="118">
        <v>5</v>
      </c>
      <c r="G20" s="118">
        <v>6</v>
      </c>
      <c r="H20" s="382">
        <v>3</v>
      </c>
      <c r="I20" s="382">
        <v>16</v>
      </c>
      <c r="J20" s="267" t="s">
        <v>488</v>
      </c>
    </row>
    <row r="21" spans="1:10" ht="18.75" customHeight="1" thickBot="1" x14ac:dyDescent="0.3">
      <c r="A21" s="119" t="s">
        <v>380</v>
      </c>
      <c r="B21" s="120">
        <v>0</v>
      </c>
      <c r="C21" s="120">
        <v>5</v>
      </c>
      <c r="D21" s="120">
        <v>0</v>
      </c>
      <c r="E21" s="120">
        <v>2</v>
      </c>
      <c r="F21" s="120">
        <v>0</v>
      </c>
      <c r="G21" s="120">
        <v>2</v>
      </c>
      <c r="H21" s="150">
        <v>0</v>
      </c>
      <c r="I21" s="150">
        <v>1</v>
      </c>
      <c r="J21" s="268" t="s">
        <v>489</v>
      </c>
    </row>
    <row r="22" spans="1:10" ht="18.75" customHeight="1" x14ac:dyDescent="0.25">
      <c r="A22" s="117" t="s">
        <v>100</v>
      </c>
      <c r="B22" s="118">
        <v>199</v>
      </c>
      <c r="C22" s="118">
        <v>3239</v>
      </c>
      <c r="D22" s="118">
        <v>160</v>
      </c>
      <c r="E22" s="118">
        <v>4273</v>
      </c>
      <c r="F22" s="118">
        <v>110</v>
      </c>
      <c r="G22" s="118">
        <v>2105</v>
      </c>
      <c r="H22" s="382">
        <v>94</v>
      </c>
      <c r="I22" s="382">
        <v>2138</v>
      </c>
      <c r="J22" s="266" t="s">
        <v>99</v>
      </c>
    </row>
    <row r="23" spans="1:10" ht="25" customHeight="1" x14ac:dyDescent="0.25">
      <c r="A23" s="269" t="s">
        <v>4</v>
      </c>
      <c r="B23" s="270">
        <f t="shared" ref="B23:I23" si="0">SUM(B8:B22)</f>
        <v>3084</v>
      </c>
      <c r="C23" s="270">
        <f t="shared" si="0"/>
        <v>40537</v>
      </c>
      <c r="D23" s="270">
        <f t="shared" si="0"/>
        <v>3136</v>
      </c>
      <c r="E23" s="270">
        <f t="shared" si="0"/>
        <v>53695</v>
      </c>
      <c r="F23" s="270">
        <f t="shared" si="0"/>
        <v>2808</v>
      </c>
      <c r="G23" s="270">
        <f t="shared" si="0"/>
        <v>58310</v>
      </c>
      <c r="H23" s="270">
        <f t="shared" si="0"/>
        <v>2749</v>
      </c>
      <c r="I23" s="270">
        <f t="shared" si="0"/>
        <v>50014</v>
      </c>
      <c r="J23" s="271" t="s">
        <v>3</v>
      </c>
    </row>
    <row r="24" spans="1:10" ht="27.75" customHeight="1" x14ac:dyDescent="0.25">
      <c r="A24" s="535" t="s">
        <v>202</v>
      </c>
      <c r="B24" s="535"/>
      <c r="C24" s="535"/>
      <c r="D24" s="535"/>
      <c r="E24" s="535"/>
      <c r="F24" s="533" t="s">
        <v>531</v>
      </c>
      <c r="G24" s="533"/>
      <c r="H24" s="533"/>
      <c r="I24" s="533"/>
      <c r="J24" s="533"/>
    </row>
    <row r="25" spans="1:10" ht="15" customHeight="1" x14ac:dyDescent="0.25">
      <c r="A25" s="536" t="s">
        <v>485</v>
      </c>
      <c r="B25" s="536"/>
      <c r="C25" s="536"/>
      <c r="D25" s="536"/>
      <c r="E25" s="536"/>
      <c r="F25" s="534" t="s">
        <v>190</v>
      </c>
      <c r="G25" s="534"/>
      <c r="H25" s="534"/>
      <c r="I25" s="534"/>
      <c r="J25" s="534"/>
    </row>
    <row r="26" spans="1:10" ht="12.75" customHeight="1" x14ac:dyDescent="0.25">
      <c r="A26" s="537" t="s">
        <v>558</v>
      </c>
      <c r="B26" s="537"/>
      <c r="C26" s="537"/>
      <c r="D26" s="537"/>
      <c r="E26" s="537"/>
      <c r="F26" s="529" t="s">
        <v>559</v>
      </c>
      <c r="G26" s="529"/>
      <c r="H26" s="529"/>
      <c r="I26" s="529"/>
      <c r="J26" s="529"/>
    </row>
  </sheetData>
  <mergeCells count="19">
    <mergeCell ref="A24:E24"/>
    <mergeCell ref="A25:E25"/>
    <mergeCell ref="A26:E26"/>
    <mergeCell ref="D6:E6"/>
    <mergeCell ref="A6:A7"/>
    <mergeCell ref="B6:C6"/>
    <mergeCell ref="F26:J26"/>
    <mergeCell ref="A1:J1"/>
    <mergeCell ref="A3:J3"/>
    <mergeCell ref="D5:E5"/>
    <mergeCell ref="A2:J2"/>
    <mergeCell ref="A4:J4"/>
    <mergeCell ref="B5:C5"/>
    <mergeCell ref="F5:G5"/>
    <mergeCell ref="F6:G6"/>
    <mergeCell ref="J6:J7"/>
    <mergeCell ref="H6:I6"/>
    <mergeCell ref="F24:J24"/>
    <mergeCell ref="F25:J25"/>
  </mergeCells>
  <printOptions horizontalCentered="1" verticalCentered="1"/>
  <pageMargins left="0" right="0" top="0" bottom="0" header="0" footer="0"/>
  <pageSetup paperSize="9"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6"/>
  <sheetViews>
    <sheetView rightToLeft="1" view="pageBreakPreview" topLeftCell="B1" zoomScale="80" zoomScaleNormal="100" zoomScaleSheetLayoutView="80" workbookViewId="0">
      <selection activeCell="F14" sqref="F14"/>
    </sheetView>
  </sheetViews>
  <sheetFormatPr defaultColWidth="9.1796875" defaultRowHeight="12.5" x14ac:dyDescent="0.25"/>
  <cols>
    <col min="1" max="1" width="24" style="95" customWidth="1"/>
    <col min="2" max="2" width="8.54296875" style="95" bestFit="1" customWidth="1"/>
    <col min="3" max="3" width="11.54296875" style="95" customWidth="1"/>
    <col min="4" max="4" width="8.54296875" style="95" bestFit="1" customWidth="1"/>
    <col min="5" max="5" width="11.54296875" style="95" customWidth="1"/>
    <col min="6" max="6" width="10.26953125" style="95" customWidth="1"/>
    <col min="7" max="7" width="11.54296875" style="95" customWidth="1"/>
    <col min="8" max="8" width="10.26953125" style="95" customWidth="1"/>
    <col min="9" max="9" width="11.54296875" style="95" customWidth="1"/>
    <col min="10" max="10" width="25.54296875" style="95" customWidth="1"/>
    <col min="11" max="16384" width="9.1796875" style="95"/>
  </cols>
  <sheetData>
    <row r="1" spans="1:11" ht="18" x14ac:dyDescent="0.25">
      <c r="A1" s="543" t="s">
        <v>543</v>
      </c>
      <c r="B1" s="543"/>
      <c r="C1" s="543"/>
      <c r="D1" s="543"/>
      <c r="E1" s="543"/>
      <c r="F1" s="543"/>
      <c r="G1" s="543"/>
      <c r="H1" s="543"/>
      <c r="I1" s="543"/>
      <c r="J1" s="543"/>
    </row>
    <row r="2" spans="1:11" ht="18" x14ac:dyDescent="0.25">
      <c r="A2" s="473" t="s">
        <v>556</v>
      </c>
      <c r="B2" s="473"/>
      <c r="C2" s="473"/>
      <c r="D2" s="473"/>
      <c r="E2" s="473"/>
      <c r="F2" s="473"/>
      <c r="G2" s="473"/>
      <c r="H2" s="473"/>
      <c r="I2" s="473"/>
      <c r="J2" s="473"/>
      <c r="K2" s="121"/>
    </row>
    <row r="3" spans="1:11" ht="15.5" x14ac:dyDescent="0.25">
      <c r="A3" s="474" t="s">
        <v>542</v>
      </c>
      <c r="B3" s="474"/>
      <c r="C3" s="474"/>
      <c r="D3" s="474"/>
      <c r="E3" s="474"/>
      <c r="F3" s="474"/>
      <c r="G3" s="474"/>
      <c r="H3" s="474"/>
      <c r="I3" s="474"/>
      <c r="J3" s="474"/>
    </row>
    <row r="4" spans="1:11" ht="14.25" customHeight="1" x14ac:dyDescent="0.25">
      <c r="A4" s="475" t="s">
        <v>556</v>
      </c>
      <c r="B4" s="475"/>
      <c r="C4" s="475"/>
      <c r="D4" s="475"/>
      <c r="E4" s="475"/>
      <c r="F4" s="475"/>
      <c r="G4" s="475"/>
      <c r="H4" s="475"/>
      <c r="I4" s="475"/>
      <c r="J4" s="475"/>
    </row>
    <row r="5" spans="1:11" ht="20.25" customHeight="1" x14ac:dyDescent="0.25">
      <c r="A5" s="122" t="s">
        <v>352</v>
      </c>
      <c r="B5" s="123"/>
      <c r="C5" s="123"/>
      <c r="D5" s="123"/>
      <c r="E5" s="123"/>
      <c r="F5" s="123"/>
      <c r="G5" s="123"/>
      <c r="H5" s="123"/>
      <c r="I5" s="123"/>
      <c r="J5" s="124" t="s">
        <v>353</v>
      </c>
    </row>
    <row r="6" spans="1:11" ht="19.5" customHeight="1" x14ac:dyDescent="0.25">
      <c r="A6" s="544" t="s">
        <v>330</v>
      </c>
      <c r="B6" s="547">
        <v>2016</v>
      </c>
      <c r="C6" s="548"/>
      <c r="D6" s="547">
        <v>2017</v>
      </c>
      <c r="E6" s="548"/>
      <c r="F6" s="547">
        <v>2018</v>
      </c>
      <c r="G6" s="548"/>
      <c r="H6" s="547">
        <v>2019</v>
      </c>
      <c r="I6" s="548"/>
      <c r="J6" s="540" t="s">
        <v>331</v>
      </c>
    </row>
    <row r="7" spans="1:11" ht="26" x14ac:dyDescent="0.3">
      <c r="A7" s="545"/>
      <c r="B7" s="272" t="s">
        <v>262</v>
      </c>
      <c r="C7" s="273" t="s">
        <v>263</v>
      </c>
      <c r="D7" s="272" t="s">
        <v>262</v>
      </c>
      <c r="E7" s="273" t="s">
        <v>263</v>
      </c>
      <c r="F7" s="272" t="s">
        <v>262</v>
      </c>
      <c r="G7" s="273" t="s">
        <v>263</v>
      </c>
      <c r="H7" s="272" t="s">
        <v>262</v>
      </c>
      <c r="I7" s="273" t="s">
        <v>263</v>
      </c>
      <c r="J7" s="541"/>
    </row>
    <row r="8" spans="1:11" ht="25.5" customHeight="1" x14ac:dyDescent="0.25">
      <c r="A8" s="546"/>
      <c r="B8" s="276" t="s">
        <v>264</v>
      </c>
      <c r="C8" s="277" t="s">
        <v>265</v>
      </c>
      <c r="D8" s="276" t="s">
        <v>264</v>
      </c>
      <c r="E8" s="277" t="s">
        <v>265</v>
      </c>
      <c r="F8" s="276" t="s">
        <v>264</v>
      </c>
      <c r="G8" s="277" t="s">
        <v>265</v>
      </c>
      <c r="H8" s="276" t="s">
        <v>264</v>
      </c>
      <c r="I8" s="277" t="s">
        <v>265</v>
      </c>
      <c r="J8" s="542"/>
    </row>
    <row r="9" spans="1:11" ht="18.75" customHeight="1" thickBot="1" x14ac:dyDescent="0.3">
      <c r="A9" s="97" t="s">
        <v>102</v>
      </c>
      <c r="B9" s="92">
        <v>15873</v>
      </c>
      <c r="C9" s="125">
        <v>4272</v>
      </c>
      <c r="D9" s="92">
        <v>19821</v>
      </c>
      <c r="E9" s="125">
        <v>2646</v>
      </c>
      <c r="F9" s="92">
        <v>31031</v>
      </c>
      <c r="G9" s="125">
        <v>1727</v>
      </c>
      <c r="H9" s="92">
        <v>33438</v>
      </c>
      <c r="I9" s="125">
        <v>1273</v>
      </c>
      <c r="J9" s="191" t="s">
        <v>266</v>
      </c>
    </row>
    <row r="10" spans="1:11" ht="18.75" customHeight="1" thickBot="1" x14ac:dyDescent="0.3">
      <c r="A10" s="96" t="s">
        <v>267</v>
      </c>
      <c r="B10" s="93">
        <v>5096</v>
      </c>
      <c r="C10" s="127">
        <v>218</v>
      </c>
      <c r="D10" s="93">
        <v>4039</v>
      </c>
      <c r="E10" s="127">
        <v>309</v>
      </c>
      <c r="F10" s="93">
        <v>4580</v>
      </c>
      <c r="G10" s="127">
        <v>318</v>
      </c>
      <c r="H10" s="93">
        <v>4282</v>
      </c>
      <c r="I10" s="127">
        <v>351</v>
      </c>
      <c r="J10" s="130" t="s">
        <v>268</v>
      </c>
    </row>
    <row r="11" spans="1:11" ht="25.5" thickBot="1" x14ac:dyDescent="0.3">
      <c r="A11" s="97" t="s">
        <v>586</v>
      </c>
      <c r="B11" s="92">
        <v>9356</v>
      </c>
      <c r="C11" s="125">
        <v>602</v>
      </c>
      <c r="D11" s="92">
        <v>11218</v>
      </c>
      <c r="E11" s="125">
        <v>1300</v>
      </c>
      <c r="F11" s="92">
        <v>12260</v>
      </c>
      <c r="G11" s="125">
        <v>949</v>
      </c>
      <c r="H11" s="92">
        <v>2888</v>
      </c>
      <c r="I11" s="125">
        <v>931</v>
      </c>
      <c r="J11" s="126" t="s">
        <v>269</v>
      </c>
    </row>
    <row r="12" spans="1:11" ht="21.75" customHeight="1" thickBot="1" x14ac:dyDescent="0.3">
      <c r="A12" s="96" t="s">
        <v>270</v>
      </c>
      <c r="B12" s="93">
        <v>1474</v>
      </c>
      <c r="C12" s="127">
        <v>1559</v>
      </c>
      <c r="D12" s="93">
        <v>1410</v>
      </c>
      <c r="E12" s="127">
        <v>1083</v>
      </c>
      <c r="F12" s="93">
        <v>1661</v>
      </c>
      <c r="G12" s="127">
        <v>1288</v>
      </c>
      <c r="H12" s="93">
        <v>1669</v>
      </c>
      <c r="I12" s="127">
        <v>1339</v>
      </c>
      <c r="J12" s="94" t="s">
        <v>271</v>
      </c>
    </row>
    <row r="13" spans="1:11" ht="21.75" customHeight="1" thickBot="1" x14ac:dyDescent="0.3">
      <c r="A13" s="97" t="s">
        <v>272</v>
      </c>
      <c r="B13" s="92">
        <v>1945</v>
      </c>
      <c r="C13" s="125">
        <v>1671</v>
      </c>
      <c r="D13" s="92">
        <v>1315</v>
      </c>
      <c r="E13" s="125">
        <v>1081</v>
      </c>
      <c r="F13" s="92">
        <v>1221</v>
      </c>
      <c r="G13" s="125">
        <v>1217</v>
      </c>
      <c r="H13" s="92">
        <v>1353</v>
      </c>
      <c r="I13" s="125">
        <v>1218</v>
      </c>
      <c r="J13" s="126" t="s">
        <v>273</v>
      </c>
    </row>
    <row r="14" spans="1:11" ht="25.5" thickBot="1" x14ac:dyDescent="0.3">
      <c r="A14" s="96" t="s">
        <v>274</v>
      </c>
      <c r="B14" s="93">
        <v>1036</v>
      </c>
      <c r="C14" s="127">
        <v>493</v>
      </c>
      <c r="D14" s="93">
        <v>620</v>
      </c>
      <c r="E14" s="127">
        <v>690</v>
      </c>
      <c r="F14" s="93">
        <v>1443</v>
      </c>
      <c r="G14" s="127">
        <v>983</v>
      </c>
      <c r="H14" s="93">
        <v>2751</v>
      </c>
      <c r="I14" s="127">
        <v>406</v>
      </c>
      <c r="J14" s="130" t="s">
        <v>471</v>
      </c>
    </row>
    <row r="15" spans="1:11" ht="25.5" thickBot="1" x14ac:dyDescent="0.3">
      <c r="A15" s="97" t="s">
        <v>349</v>
      </c>
      <c r="B15" s="92">
        <v>272</v>
      </c>
      <c r="C15" s="125">
        <v>309</v>
      </c>
      <c r="D15" s="92">
        <v>226</v>
      </c>
      <c r="E15" s="125">
        <v>158</v>
      </c>
      <c r="F15" s="92">
        <v>216</v>
      </c>
      <c r="G15" s="125">
        <v>192</v>
      </c>
      <c r="H15" s="92">
        <v>235</v>
      </c>
      <c r="I15" s="125">
        <v>193</v>
      </c>
      <c r="J15" s="191" t="s">
        <v>477</v>
      </c>
    </row>
    <row r="16" spans="1:11" ht="18.75" customHeight="1" thickBot="1" x14ac:dyDescent="0.3">
      <c r="A16" s="96" t="s">
        <v>275</v>
      </c>
      <c r="B16" s="93">
        <v>280</v>
      </c>
      <c r="C16" s="127">
        <v>203</v>
      </c>
      <c r="D16" s="93">
        <v>257</v>
      </c>
      <c r="E16" s="127">
        <v>378</v>
      </c>
      <c r="F16" s="93">
        <v>484</v>
      </c>
      <c r="G16" s="127">
        <v>147</v>
      </c>
      <c r="H16" s="93">
        <v>583</v>
      </c>
      <c r="I16" s="127">
        <v>105</v>
      </c>
      <c r="J16" s="94" t="s">
        <v>276</v>
      </c>
    </row>
    <row r="17" spans="1:10" ht="18.75" customHeight="1" thickBot="1" x14ac:dyDescent="0.3">
      <c r="A17" s="97" t="s">
        <v>587</v>
      </c>
      <c r="B17" s="92">
        <v>483</v>
      </c>
      <c r="C17" s="125">
        <v>512</v>
      </c>
      <c r="D17" s="92">
        <v>293</v>
      </c>
      <c r="E17" s="125">
        <v>310</v>
      </c>
      <c r="F17" s="92">
        <v>342</v>
      </c>
      <c r="G17" s="125">
        <v>358</v>
      </c>
      <c r="H17" s="92">
        <v>357</v>
      </c>
      <c r="I17" s="125">
        <v>305</v>
      </c>
      <c r="J17" s="191" t="s">
        <v>472</v>
      </c>
    </row>
    <row r="18" spans="1:10" ht="18.75" customHeight="1" thickBot="1" x14ac:dyDescent="0.3">
      <c r="A18" s="96" t="s">
        <v>101</v>
      </c>
      <c r="B18" s="93">
        <v>0</v>
      </c>
      <c r="C18" s="127">
        <v>0</v>
      </c>
      <c r="D18" s="93">
        <v>0</v>
      </c>
      <c r="E18" s="127">
        <v>0</v>
      </c>
      <c r="F18" s="93">
        <v>0</v>
      </c>
      <c r="G18" s="127">
        <v>0</v>
      </c>
      <c r="H18" s="93">
        <v>0</v>
      </c>
      <c r="I18" s="127">
        <v>0</v>
      </c>
      <c r="J18" s="94" t="s">
        <v>277</v>
      </c>
    </row>
    <row r="19" spans="1:10" ht="18.75" customHeight="1" thickBot="1" x14ac:dyDescent="0.3">
      <c r="A19" s="97" t="s">
        <v>278</v>
      </c>
      <c r="B19" s="92">
        <v>962</v>
      </c>
      <c r="C19" s="125">
        <v>456</v>
      </c>
      <c r="D19" s="92">
        <v>685</v>
      </c>
      <c r="E19" s="125">
        <v>196</v>
      </c>
      <c r="F19" s="92">
        <v>648</v>
      </c>
      <c r="G19" s="125">
        <v>213</v>
      </c>
      <c r="H19" s="92">
        <v>947</v>
      </c>
      <c r="I19" s="125">
        <v>173</v>
      </c>
      <c r="J19" s="126" t="s">
        <v>279</v>
      </c>
    </row>
    <row r="20" spans="1:10" ht="18.75" customHeight="1" thickBot="1" x14ac:dyDescent="0.3">
      <c r="A20" s="96" t="s">
        <v>280</v>
      </c>
      <c r="B20" s="93">
        <v>175</v>
      </c>
      <c r="C20" s="127">
        <v>282</v>
      </c>
      <c r="D20" s="93">
        <v>82</v>
      </c>
      <c r="E20" s="127">
        <v>195</v>
      </c>
      <c r="F20" s="93">
        <v>121</v>
      </c>
      <c r="G20" s="127">
        <v>244</v>
      </c>
      <c r="H20" s="93">
        <v>128</v>
      </c>
      <c r="I20" s="127">
        <v>266</v>
      </c>
      <c r="J20" s="130" t="s">
        <v>281</v>
      </c>
    </row>
    <row r="21" spans="1:10" ht="18.75" customHeight="1" thickBot="1" x14ac:dyDescent="0.3">
      <c r="A21" s="97" t="s">
        <v>282</v>
      </c>
      <c r="B21" s="92">
        <v>20</v>
      </c>
      <c r="C21" s="125">
        <v>45</v>
      </c>
      <c r="D21" s="92">
        <v>3</v>
      </c>
      <c r="E21" s="125">
        <v>48</v>
      </c>
      <c r="F21" s="92">
        <v>10</v>
      </c>
      <c r="G21" s="125">
        <v>50</v>
      </c>
      <c r="H21" s="92">
        <v>13</v>
      </c>
      <c r="I21" s="125">
        <v>51</v>
      </c>
      <c r="J21" s="126" t="s">
        <v>283</v>
      </c>
    </row>
    <row r="22" spans="1:10" ht="28.5" thickBot="1" x14ac:dyDescent="0.3">
      <c r="A22" s="96" t="s">
        <v>516</v>
      </c>
      <c r="B22" s="93">
        <v>61</v>
      </c>
      <c r="C22" s="127">
        <v>72</v>
      </c>
      <c r="D22" s="93">
        <v>42</v>
      </c>
      <c r="E22" s="127">
        <v>43</v>
      </c>
      <c r="F22" s="93">
        <v>36</v>
      </c>
      <c r="G22" s="127">
        <v>40</v>
      </c>
      <c r="H22" s="93">
        <v>47</v>
      </c>
      <c r="I22" s="127">
        <v>17</v>
      </c>
      <c r="J22" s="94" t="s">
        <v>284</v>
      </c>
    </row>
    <row r="23" spans="1:10" ht="21.75" customHeight="1" thickBot="1" x14ac:dyDescent="0.3">
      <c r="A23" s="97" t="s">
        <v>285</v>
      </c>
      <c r="B23" s="92">
        <v>103</v>
      </c>
      <c r="C23" s="125">
        <v>278</v>
      </c>
      <c r="D23" s="92">
        <v>52</v>
      </c>
      <c r="E23" s="125">
        <v>165</v>
      </c>
      <c r="F23" s="92">
        <v>66</v>
      </c>
      <c r="G23" s="125">
        <v>139</v>
      </c>
      <c r="H23" s="92">
        <v>88</v>
      </c>
      <c r="I23" s="125">
        <v>181</v>
      </c>
      <c r="J23" s="126" t="s">
        <v>286</v>
      </c>
    </row>
    <row r="24" spans="1:10" ht="28.5" thickBot="1" x14ac:dyDescent="0.3">
      <c r="A24" s="96" t="s">
        <v>287</v>
      </c>
      <c r="B24" s="93">
        <v>154</v>
      </c>
      <c r="C24" s="127">
        <v>109</v>
      </c>
      <c r="D24" s="93">
        <v>102</v>
      </c>
      <c r="E24" s="127">
        <v>81</v>
      </c>
      <c r="F24" s="93">
        <v>119</v>
      </c>
      <c r="G24" s="127">
        <v>101</v>
      </c>
      <c r="H24" s="93">
        <v>120</v>
      </c>
      <c r="I24" s="127">
        <v>81</v>
      </c>
      <c r="J24" s="130" t="s">
        <v>473</v>
      </c>
    </row>
    <row r="25" spans="1:10" ht="14.5" thickBot="1" x14ac:dyDescent="0.3">
      <c r="A25" s="97" t="s">
        <v>288</v>
      </c>
      <c r="B25" s="92">
        <v>1416</v>
      </c>
      <c r="C25" s="125">
        <v>88</v>
      </c>
      <c r="D25" s="92">
        <v>1350</v>
      </c>
      <c r="E25" s="125">
        <v>119</v>
      </c>
      <c r="F25" s="92">
        <v>758</v>
      </c>
      <c r="G25" s="125">
        <v>113</v>
      </c>
      <c r="H25" s="92">
        <v>1444</v>
      </c>
      <c r="I25" s="125">
        <v>74</v>
      </c>
      <c r="J25" s="126" t="s">
        <v>289</v>
      </c>
    </row>
    <row r="26" spans="1:10" ht="19.5" customHeight="1" thickBot="1" x14ac:dyDescent="0.3">
      <c r="A26" s="96" t="s">
        <v>290</v>
      </c>
      <c r="B26" s="93">
        <v>189</v>
      </c>
      <c r="C26" s="127">
        <v>222</v>
      </c>
      <c r="D26" s="93">
        <v>108</v>
      </c>
      <c r="E26" s="127">
        <v>162</v>
      </c>
      <c r="F26" s="93">
        <v>102</v>
      </c>
      <c r="G26" s="127">
        <v>182</v>
      </c>
      <c r="H26" s="93">
        <v>123</v>
      </c>
      <c r="I26" s="127">
        <v>149</v>
      </c>
      <c r="J26" s="94" t="s">
        <v>291</v>
      </c>
    </row>
    <row r="27" spans="1:10" ht="14.5" thickBot="1" x14ac:dyDescent="0.3">
      <c r="A27" s="97" t="s">
        <v>292</v>
      </c>
      <c r="B27" s="92">
        <v>39</v>
      </c>
      <c r="C27" s="125">
        <v>16</v>
      </c>
      <c r="D27" s="92">
        <v>19</v>
      </c>
      <c r="E27" s="125">
        <v>15</v>
      </c>
      <c r="F27" s="92">
        <v>26</v>
      </c>
      <c r="G27" s="125">
        <v>12</v>
      </c>
      <c r="H27" s="92">
        <v>38</v>
      </c>
      <c r="I27" s="125">
        <v>25</v>
      </c>
      <c r="J27" s="126" t="s">
        <v>293</v>
      </c>
    </row>
    <row r="28" spans="1:10" ht="20.25" customHeight="1" thickBot="1" x14ac:dyDescent="0.3">
      <c r="A28" s="96" t="s">
        <v>294</v>
      </c>
      <c r="B28" s="274">
        <v>253</v>
      </c>
      <c r="C28" s="275">
        <v>48</v>
      </c>
      <c r="D28" s="274">
        <v>47</v>
      </c>
      <c r="E28" s="275">
        <v>43</v>
      </c>
      <c r="F28" s="274">
        <v>11</v>
      </c>
      <c r="G28" s="275">
        <v>18</v>
      </c>
      <c r="H28" s="274">
        <v>4</v>
      </c>
      <c r="I28" s="275">
        <v>16</v>
      </c>
      <c r="J28" s="94" t="s">
        <v>295</v>
      </c>
    </row>
    <row r="29" spans="1:10" ht="28.5" thickBot="1" x14ac:dyDescent="0.3">
      <c r="A29" s="97" t="s">
        <v>296</v>
      </c>
      <c r="B29" s="92">
        <v>0</v>
      </c>
      <c r="C29" s="125">
        <v>0</v>
      </c>
      <c r="D29" s="92">
        <v>0</v>
      </c>
      <c r="E29" s="125">
        <v>0</v>
      </c>
      <c r="F29" s="92">
        <v>0</v>
      </c>
      <c r="G29" s="125">
        <v>0</v>
      </c>
      <c r="H29" s="92">
        <v>0</v>
      </c>
      <c r="I29" s="125">
        <v>1</v>
      </c>
      <c r="J29" s="191" t="s">
        <v>517</v>
      </c>
    </row>
    <row r="30" spans="1:10" ht="14.5" thickBot="1" x14ac:dyDescent="0.3">
      <c r="A30" s="96" t="s">
        <v>297</v>
      </c>
      <c r="B30" s="274">
        <v>8</v>
      </c>
      <c r="C30" s="275">
        <v>9</v>
      </c>
      <c r="D30" s="274">
        <v>10</v>
      </c>
      <c r="E30" s="275">
        <v>12</v>
      </c>
      <c r="F30" s="274">
        <v>11</v>
      </c>
      <c r="G30" s="275">
        <v>21</v>
      </c>
      <c r="H30" s="274">
        <v>6</v>
      </c>
      <c r="I30" s="275">
        <v>7</v>
      </c>
      <c r="J30" s="94" t="s">
        <v>298</v>
      </c>
    </row>
    <row r="31" spans="1:10" ht="28.5" thickBot="1" x14ac:dyDescent="0.3">
      <c r="A31" s="97" t="s">
        <v>588</v>
      </c>
      <c r="B31" s="92">
        <v>5</v>
      </c>
      <c r="C31" s="125">
        <v>9</v>
      </c>
      <c r="D31" s="92">
        <v>5</v>
      </c>
      <c r="E31" s="125">
        <v>5</v>
      </c>
      <c r="F31" s="92">
        <v>12</v>
      </c>
      <c r="G31" s="125">
        <v>10</v>
      </c>
      <c r="H31" s="92">
        <v>14</v>
      </c>
      <c r="I31" s="125">
        <v>7</v>
      </c>
      <c r="J31" s="126" t="s">
        <v>299</v>
      </c>
    </row>
    <row r="32" spans="1:10" ht="28.5" thickBot="1" x14ac:dyDescent="0.3">
      <c r="A32" s="96" t="s">
        <v>300</v>
      </c>
      <c r="B32" s="93">
        <v>13</v>
      </c>
      <c r="C32" s="127">
        <v>42</v>
      </c>
      <c r="D32" s="93">
        <v>7</v>
      </c>
      <c r="E32" s="127">
        <v>18</v>
      </c>
      <c r="F32" s="93">
        <v>16</v>
      </c>
      <c r="G32" s="127">
        <v>35</v>
      </c>
      <c r="H32" s="93">
        <v>12</v>
      </c>
      <c r="I32" s="127">
        <v>30</v>
      </c>
      <c r="J32" s="94" t="s">
        <v>301</v>
      </c>
    </row>
    <row r="33" spans="1:10" ht="14.5" thickBot="1" x14ac:dyDescent="0.3">
      <c r="A33" s="97" t="s">
        <v>302</v>
      </c>
      <c r="B33" s="92">
        <v>40</v>
      </c>
      <c r="C33" s="125">
        <v>61</v>
      </c>
      <c r="D33" s="92">
        <v>70</v>
      </c>
      <c r="E33" s="125">
        <v>107</v>
      </c>
      <c r="F33" s="92">
        <v>36</v>
      </c>
      <c r="G33" s="125">
        <v>67</v>
      </c>
      <c r="H33" s="92">
        <v>31</v>
      </c>
      <c r="I33" s="125">
        <v>34</v>
      </c>
      <c r="J33" s="126" t="s">
        <v>303</v>
      </c>
    </row>
    <row r="34" spans="1:10" ht="20.25" customHeight="1" thickBot="1" x14ac:dyDescent="0.3">
      <c r="A34" s="96" t="s">
        <v>304</v>
      </c>
      <c r="B34" s="93">
        <v>66</v>
      </c>
      <c r="C34" s="127">
        <v>35</v>
      </c>
      <c r="D34" s="93">
        <v>26</v>
      </c>
      <c r="E34" s="127">
        <v>116</v>
      </c>
      <c r="F34" s="93">
        <v>4</v>
      </c>
      <c r="G34" s="127">
        <v>24</v>
      </c>
      <c r="H34" s="93">
        <v>5</v>
      </c>
      <c r="I34" s="127">
        <v>22</v>
      </c>
      <c r="J34" s="130" t="s">
        <v>474</v>
      </c>
    </row>
    <row r="35" spans="1:10" ht="25.5" thickBot="1" x14ac:dyDescent="0.3">
      <c r="A35" s="97" t="s">
        <v>305</v>
      </c>
      <c r="B35" s="92">
        <v>6</v>
      </c>
      <c r="C35" s="125">
        <v>14</v>
      </c>
      <c r="D35" s="92">
        <v>1</v>
      </c>
      <c r="E35" s="125">
        <v>9</v>
      </c>
      <c r="F35" s="92">
        <v>6</v>
      </c>
      <c r="G35" s="125">
        <v>12</v>
      </c>
      <c r="H35" s="92">
        <v>1</v>
      </c>
      <c r="I35" s="125">
        <v>8</v>
      </c>
      <c r="J35" s="191" t="s">
        <v>475</v>
      </c>
    </row>
    <row r="36" spans="1:10" ht="20.25" customHeight="1" thickBot="1" x14ac:dyDescent="0.3">
      <c r="A36" s="96" t="s">
        <v>306</v>
      </c>
      <c r="B36" s="93">
        <v>18</v>
      </c>
      <c r="C36" s="127">
        <v>9</v>
      </c>
      <c r="D36" s="93">
        <v>69</v>
      </c>
      <c r="E36" s="127">
        <v>8</v>
      </c>
      <c r="F36" s="93">
        <v>1</v>
      </c>
      <c r="G36" s="127">
        <v>9</v>
      </c>
      <c r="H36" s="93">
        <v>5</v>
      </c>
      <c r="I36" s="127">
        <v>9</v>
      </c>
      <c r="J36" s="94" t="s">
        <v>307</v>
      </c>
    </row>
    <row r="37" spans="1:10" ht="28.5" thickBot="1" x14ac:dyDescent="0.3">
      <c r="A37" s="97" t="s">
        <v>518</v>
      </c>
      <c r="B37" s="92">
        <v>172</v>
      </c>
      <c r="C37" s="125">
        <v>134</v>
      </c>
      <c r="D37" s="92">
        <v>73</v>
      </c>
      <c r="E37" s="125">
        <v>112</v>
      </c>
      <c r="F37" s="92">
        <v>98</v>
      </c>
      <c r="G37" s="125">
        <v>148</v>
      </c>
      <c r="H37" s="92">
        <v>120</v>
      </c>
      <c r="I37" s="125">
        <v>169</v>
      </c>
      <c r="J37" s="126" t="s">
        <v>476</v>
      </c>
    </row>
    <row r="38" spans="1:10" ht="28" x14ac:dyDescent="0.25">
      <c r="A38" s="187" t="s">
        <v>589</v>
      </c>
      <c r="B38" s="188">
        <v>158</v>
      </c>
      <c r="C38" s="189">
        <v>143</v>
      </c>
      <c r="D38" s="188">
        <v>94</v>
      </c>
      <c r="E38" s="189">
        <v>96</v>
      </c>
      <c r="F38" s="188">
        <v>79</v>
      </c>
      <c r="G38" s="189">
        <v>88</v>
      </c>
      <c r="H38" s="188">
        <v>88</v>
      </c>
      <c r="I38" s="189">
        <v>58</v>
      </c>
      <c r="J38" s="190" t="s">
        <v>308</v>
      </c>
    </row>
    <row r="39" spans="1:10" ht="28.5" thickBot="1" x14ac:dyDescent="0.3">
      <c r="A39" s="97" t="s">
        <v>590</v>
      </c>
      <c r="B39" s="92">
        <v>5</v>
      </c>
      <c r="C39" s="125">
        <v>5</v>
      </c>
      <c r="D39" s="92">
        <v>4</v>
      </c>
      <c r="E39" s="125">
        <v>2</v>
      </c>
      <c r="F39" s="92">
        <v>10</v>
      </c>
      <c r="G39" s="125">
        <v>8</v>
      </c>
      <c r="H39" s="92">
        <v>8</v>
      </c>
      <c r="I39" s="125">
        <v>6</v>
      </c>
      <c r="J39" s="191" t="s">
        <v>309</v>
      </c>
    </row>
    <row r="40" spans="1:10" ht="21" customHeight="1" thickBot="1" x14ac:dyDescent="0.3">
      <c r="A40" s="96" t="s">
        <v>310</v>
      </c>
      <c r="B40" s="93">
        <v>133</v>
      </c>
      <c r="C40" s="127">
        <v>327</v>
      </c>
      <c r="D40" s="93">
        <v>107</v>
      </c>
      <c r="E40" s="127">
        <v>271</v>
      </c>
      <c r="F40" s="93">
        <v>139</v>
      </c>
      <c r="G40" s="127">
        <v>502</v>
      </c>
      <c r="H40" s="93">
        <v>132</v>
      </c>
      <c r="I40" s="127">
        <v>827</v>
      </c>
      <c r="J40" s="130" t="s">
        <v>378</v>
      </c>
    </row>
    <row r="41" spans="1:10" ht="21" customHeight="1" thickBot="1" x14ac:dyDescent="0.3">
      <c r="A41" s="97" t="s">
        <v>311</v>
      </c>
      <c r="B41" s="92">
        <v>1530</v>
      </c>
      <c r="C41" s="125">
        <v>1218</v>
      </c>
      <c r="D41" s="92">
        <v>1395</v>
      </c>
      <c r="E41" s="125">
        <v>839</v>
      </c>
      <c r="F41" s="92">
        <v>1665</v>
      </c>
      <c r="G41" s="125">
        <v>906</v>
      </c>
      <c r="H41" s="92">
        <v>1609</v>
      </c>
      <c r="I41" s="125">
        <v>917</v>
      </c>
      <c r="J41" s="126" t="s">
        <v>312</v>
      </c>
    </row>
    <row r="42" spans="1:10" ht="38" thickBot="1" x14ac:dyDescent="0.3">
      <c r="A42" s="96" t="s">
        <v>313</v>
      </c>
      <c r="B42" s="93">
        <v>946</v>
      </c>
      <c r="C42" s="127">
        <v>44</v>
      </c>
      <c r="D42" s="93">
        <v>964</v>
      </c>
      <c r="E42" s="127">
        <v>69</v>
      </c>
      <c r="F42" s="93">
        <v>744</v>
      </c>
      <c r="G42" s="127">
        <v>58</v>
      </c>
      <c r="H42" s="93">
        <v>724</v>
      </c>
      <c r="I42" s="127">
        <v>61</v>
      </c>
      <c r="J42" s="130" t="s">
        <v>478</v>
      </c>
    </row>
    <row r="43" spans="1:10" ht="18.75" customHeight="1" thickBot="1" x14ac:dyDescent="0.3">
      <c r="A43" s="97" t="s">
        <v>314</v>
      </c>
      <c r="B43" s="92">
        <v>655</v>
      </c>
      <c r="C43" s="125">
        <v>168</v>
      </c>
      <c r="D43" s="92">
        <v>580</v>
      </c>
      <c r="E43" s="125">
        <v>128</v>
      </c>
      <c r="F43" s="92">
        <v>707</v>
      </c>
      <c r="G43" s="125">
        <v>191</v>
      </c>
      <c r="H43" s="92">
        <v>872</v>
      </c>
      <c r="I43" s="125">
        <v>195</v>
      </c>
      <c r="J43" s="126" t="s">
        <v>315</v>
      </c>
    </row>
    <row r="44" spans="1:10" ht="18.75" customHeight="1" x14ac:dyDescent="0.25">
      <c r="A44" s="119" t="s">
        <v>100</v>
      </c>
      <c r="B44" s="120">
        <v>3725</v>
      </c>
      <c r="C44" s="150">
        <v>7719</v>
      </c>
      <c r="D44" s="120">
        <v>4107</v>
      </c>
      <c r="E44" s="150">
        <v>4338</v>
      </c>
      <c r="F44" s="120">
        <v>4202</v>
      </c>
      <c r="G44" s="150">
        <v>1220</v>
      </c>
      <c r="H44" s="120">
        <v>6716</v>
      </c>
      <c r="I44" s="150">
        <v>1512</v>
      </c>
      <c r="J44" s="151" t="s">
        <v>99</v>
      </c>
    </row>
    <row r="45" spans="1:10" s="128" customFormat="1" ht="19.5" customHeight="1" x14ac:dyDescent="0.3">
      <c r="A45" s="152" t="s">
        <v>4</v>
      </c>
      <c r="B45" s="131">
        <f t="shared" ref="B45:I45" si="0">SUM(B9:B44)</f>
        <v>46667</v>
      </c>
      <c r="C45" s="131">
        <f t="shared" si="0"/>
        <v>21392</v>
      </c>
      <c r="D45" s="131">
        <f t="shared" si="0"/>
        <v>49201</v>
      </c>
      <c r="E45" s="131">
        <f t="shared" si="0"/>
        <v>15152</v>
      </c>
      <c r="F45" s="131">
        <f t="shared" si="0"/>
        <v>62865</v>
      </c>
      <c r="G45" s="131">
        <f t="shared" si="0"/>
        <v>11590</v>
      </c>
      <c r="H45" s="131">
        <f t="shared" si="0"/>
        <v>60851</v>
      </c>
      <c r="I45" s="131">
        <f t="shared" si="0"/>
        <v>11017</v>
      </c>
      <c r="J45" s="153" t="s">
        <v>3</v>
      </c>
    </row>
    <row r="46" spans="1:10" ht="17.25" customHeight="1" x14ac:dyDescent="0.25">
      <c r="A46" s="518"/>
      <c r="B46" s="518"/>
      <c r="C46" s="518"/>
      <c r="D46" s="518"/>
      <c r="E46" s="518"/>
      <c r="F46" s="538"/>
      <c r="G46" s="539"/>
      <c r="H46" s="539"/>
      <c r="I46" s="539"/>
      <c r="J46" s="539"/>
    </row>
  </sheetData>
  <mergeCells count="12">
    <mergeCell ref="A46:E46"/>
    <mergeCell ref="F46:J46"/>
    <mergeCell ref="J6:J8"/>
    <mergeCell ref="A1:J1"/>
    <mergeCell ref="A2:J2"/>
    <mergeCell ref="A3:J3"/>
    <mergeCell ref="A4:J4"/>
    <mergeCell ref="A6:A8"/>
    <mergeCell ref="D6:E6"/>
    <mergeCell ref="B6:C6"/>
    <mergeCell ref="F6:G6"/>
    <mergeCell ref="H6:I6"/>
  </mergeCells>
  <printOptions horizontalCentered="1"/>
  <pageMargins left="0" right="0" top="0.74803149606299213" bottom="0" header="0" footer="0"/>
  <pageSetup paperSize="9" scale="7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rightToLeft="1" view="pageBreakPreview" zoomScale="90" zoomScaleNormal="100" zoomScaleSheetLayoutView="90" workbookViewId="0">
      <selection activeCell="C12" sqref="C12"/>
    </sheetView>
  </sheetViews>
  <sheetFormatPr defaultColWidth="9.1796875" defaultRowHeight="14.5" x14ac:dyDescent="0.35"/>
  <cols>
    <col min="1" max="1" width="25.81640625" style="91" customWidth="1"/>
    <col min="2" max="5" width="10" style="91" customWidth="1"/>
    <col min="6" max="6" width="28.81640625" style="91" customWidth="1"/>
    <col min="7" max="16384" width="9.1796875" style="91"/>
  </cols>
  <sheetData>
    <row r="1" spans="1:6" ht="19.5" customHeight="1" x14ac:dyDescent="0.35">
      <c r="A1" s="550" t="s">
        <v>536</v>
      </c>
      <c r="B1" s="551"/>
      <c r="C1" s="551"/>
      <c r="D1" s="551"/>
      <c r="E1" s="551"/>
      <c r="F1" s="551"/>
    </row>
    <row r="2" spans="1:6" ht="18" x14ac:dyDescent="0.4">
      <c r="A2" s="552" t="s">
        <v>556</v>
      </c>
      <c r="B2" s="552"/>
      <c r="C2" s="552"/>
      <c r="D2" s="552"/>
      <c r="E2" s="552"/>
      <c r="F2" s="552"/>
    </row>
    <row r="3" spans="1:6" ht="17.5" x14ac:dyDescent="0.35">
      <c r="A3" s="553" t="s">
        <v>537</v>
      </c>
      <c r="B3" s="553"/>
      <c r="C3" s="553"/>
      <c r="D3" s="553"/>
      <c r="E3" s="553"/>
      <c r="F3" s="553"/>
    </row>
    <row r="4" spans="1:6" ht="15.5" x14ac:dyDescent="0.35">
      <c r="A4" s="553" t="s">
        <v>556</v>
      </c>
      <c r="B4" s="553"/>
      <c r="C4" s="553"/>
      <c r="D4" s="553"/>
      <c r="E4" s="553"/>
      <c r="F4" s="553"/>
    </row>
    <row r="5" spans="1:6" ht="15.75" customHeight="1" x14ac:dyDescent="0.35">
      <c r="A5" s="162" t="s">
        <v>354</v>
      </c>
      <c r="B5" s="164"/>
      <c r="C5" s="164"/>
      <c r="D5" s="164"/>
      <c r="E5" s="164"/>
      <c r="F5" s="99" t="s">
        <v>355</v>
      </c>
    </row>
    <row r="6" spans="1:6" ht="62.25" customHeight="1" x14ac:dyDescent="0.35">
      <c r="A6" s="375" t="s">
        <v>327</v>
      </c>
      <c r="B6" s="98" t="s">
        <v>376</v>
      </c>
      <c r="C6" s="98" t="s">
        <v>408</v>
      </c>
      <c r="D6" s="98" t="s">
        <v>532</v>
      </c>
      <c r="E6" s="98" t="s">
        <v>560</v>
      </c>
      <c r="F6" s="231" t="s">
        <v>486</v>
      </c>
    </row>
    <row r="7" spans="1:6" ht="22.5" customHeight="1" thickBot="1" x14ac:dyDescent="0.4">
      <c r="A7" s="97" t="s">
        <v>211</v>
      </c>
      <c r="B7" s="129">
        <v>374</v>
      </c>
      <c r="C7" s="103">
        <v>342</v>
      </c>
      <c r="D7" s="354">
        <v>447</v>
      </c>
      <c r="E7" s="354">
        <v>529</v>
      </c>
      <c r="F7" s="355" t="s">
        <v>321</v>
      </c>
    </row>
    <row r="8" spans="1:6" ht="22.5" customHeight="1" thickBot="1" x14ac:dyDescent="0.4">
      <c r="A8" s="96" t="s">
        <v>212</v>
      </c>
      <c r="B8" s="104">
        <v>109</v>
      </c>
      <c r="C8" s="104">
        <v>84</v>
      </c>
      <c r="D8" s="104">
        <v>153</v>
      </c>
      <c r="E8" s="104">
        <v>110</v>
      </c>
      <c r="F8" s="356" t="s">
        <v>213</v>
      </c>
    </row>
    <row r="9" spans="1:6" ht="22.5" customHeight="1" thickBot="1" x14ac:dyDescent="0.4">
      <c r="A9" s="97" t="s">
        <v>214</v>
      </c>
      <c r="B9" s="129">
        <v>61</v>
      </c>
      <c r="C9" s="103">
        <v>46</v>
      </c>
      <c r="D9" s="103">
        <v>85</v>
      </c>
      <c r="E9" s="103">
        <v>75</v>
      </c>
      <c r="F9" s="357" t="s">
        <v>215</v>
      </c>
    </row>
    <row r="10" spans="1:6" ht="22.5" customHeight="1" thickBot="1" x14ac:dyDescent="0.4">
      <c r="A10" s="96" t="s">
        <v>216</v>
      </c>
      <c r="B10" s="104">
        <v>4173</v>
      </c>
      <c r="C10" s="104">
        <v>3368</v>
      </c>
      <c r="D10" s="104">
        <v>5159</v>
      </c>
      <c r="E10" s="104">
        <v>6321</v>
      </c>
      <c r="F10" s="356" t="s">
        <v>217</v>
      </c>
    </row>
    <row r="11" spans="1:6" ht="22.5" customHeight="1" thickBot="1" x14ac:dyDescent="0.4">
      <c r="A11" s="97" t="s">
        <v>218</v>
      </c>
      <c r="B11" s="129">
        <v>0</v>
      </c>
      <c r="C11" s="103">
        <v>0</v>
      </c>
      <c r="D11" s="103">
        <v>0</v>
      </c>
      <c r="E11" s="103">
        <v>0</v>
      </c>
      <c r="F11" s="357" t="s">
        <v>219</v>
      </c>
    </row>
    <row r="12" spans="1:6" ht="22.5" customHeight="1" thickBot="1" x14ac:dyDescent="0.4">
      <c r="A12" s="96" t="s">
        <v>220</v>
      </c>
      <c r="B12" s="104">
        <v>2551</v>
      </c>
      <c r="C12" s="104">
        <v>1950</v>
      </c>
      <c r="D12" s="104">
        <v>1963</v>
      </c>
      <c r="E12" s="104">
        <v>2037</v>
      </c>
      <c r="F12" s="356" t="s">
        <v>221</v>
      </c>
    </row>
    <row r="13" spans="1:6" ht="22.5" customHeight="1" thickBot="1" x14ac:dyDescent="0.4">
      <c r="A13" s="97" t="s">
        <v>222</v>
      </c>
      <c r="B13" s="129">
        <v>4146</v>
      </c>
      <c r="C13" s="103">
        <v>4721</v>
      </c>
      <c r="D13" s="103">
        <v>4237</v>
      </c>
      <c r="E13" s="103">
        <v>3876</v>
      </c>
      <c r="F13" s="357" t="s">
        <v>223</v>
      </c>
    </row>
    <row r="14" spans="1:6" ht="22.5" customHeight="1" thickBot="1" x14ac:dyDescent="0.4">
      <c r="A14" s="96" t="s">
        <v>317</v>
      </c>
      <c r="B14" s="104">
        <v>709</v>
      </c>
      <c r="C14" s="104">
        <v>502</v>
      </c>
      <c r="D14" s="104">
        <v>747</v>
      </c>
      <c r="E14" s="104">
        <v>671</v>
      </c>
      <c r="F14" s="356" t="s">
        <v>323</v>
      </c>
    </row>
    <row r="15" spans="1:6" ht="22.5" customHeight="1" thickBot="1" x14ac:dyDescent="0.4">
      <c r="A15" s="97" t="s">
        <v>224</v>
      </c>
      <c r="B15" s="129">
        <v>1898</v>
      </c>
      <c r="C15" s="103">
        <v>1876</v>
      </c>
      <c r="D15" s="103">
        <v>2113</v>
      </c>
      <c r="E15" s="103">
        <v>2004</v>
      </c>
      <c r="F15" s="357" t="s">
        <v>225</v>
      </c>
    </row>
    <row r="16" spans="1:6" ht="22.5" customHeight="1" thickBot="1" x14ac:dyDescent="0.4">
      <c r="A16" s="96" t="s">
        <v>318</v>
      </c>
      <c r="B16" s="104">
        <v>899</v>
      </c>
      <c r="C16" s="104">
        <v>530</v>
      </c>
      <c r="D16" s="104">
        <v>899</v>
      </c>
      <c r="E16" s="104">
        <v>781</v>
      </c>
      <c r="F16" s="356" t="s">
        <v>322</v>
      </c>
    </row>
    <row r="17" spans="1:9" ht="22.5" customHeight="1" thickBot="1" x14ac:dyDescent="0.4">
      <c r="A17" s="97" t="s">
        <v>226</v>
      </c>
      <c r="B17" s="129">
        <v>1591</v>
      </c>
      <c r="C17" s="103">
        <v>1118</v>
      </c>
      <c r="D17" s="103">
        <v>1157</v>
      </c>
      <c r="E17" s="103">
        <v>1166</v>
      </c>
      <c r="F17" s="357" t="s">
        <v>227</v>
      </c>
    </row>
    <row r="18" spans="1:9" ht="22.5" customHeight="1" thickBot="1" x14ac:dyDescent="0.4">
      <c r="A18" s="96" t="s">
        <v>228</v>
      </c>
      <c r="B18" s="104">
        <v>5392</v>
      </c>
      <c r="C18" s="104">
        <v>4616</v>
      </c>
      <c r="D18" s="104">
        <v>5250</v>
      </c>
      <c r="E18" s="104">
        <v>4819</v>
      </c>
      <c r="F18" s="356" t="s">
        <v>229</v>
      </c>
    </row>
    <row r="19" spans="1:9" ht="22.5" customHeight="1" thickBot="1" x14ac:dyDescent="0.4">
      <c r="A19" s="97" t="s">
        <v>230</v>
      </c>
      <c r="B19" s="129">
        <v>104</v>
      </c>
      <c r="C19" s="103">
        <v>97</v>
      </c>
      <c r="D19" s="103">
        <v>76</v>
      </c>
      <c r="E19" s="103">
        <v>81</v>
      </c>
      <c r="F19" s="357" t="s">
        <v>231</v>
      </c>
    </row>
    <row r="20" spans="1:9" ht="22.5" customHeight="1" thickBot="1" x14ac:dyDescent="0.4">
      <c r="A20" s="96" t="s">
        <v>232</v>
      </c>
      <c r="B20" s="104">
        <v>0</v>
      </c>
      <c r="C20" s="104">
        <v>0</v>
      </c>
      <c r="D20" s="104">
        <v>36</v>
      </c>
      <c r="E20" s="104">
        <v>249</v>
      </c>
      <c r="F20" s="356" t="s">
        <v>233</v>
      </c>
    </row>
    <row r="21" spans="1:9" ht="22.5" customHeight="1" thickBot="1" x14ac:dyDescent="0.4">
      <c r="A21" s="97" t="s">
        <v>234</v>
      </c>
      <c r="B21" s="129">
        <v>4155</v>
      </c>
      <c r="C21" s="103">
        <v>4418</v>
      </c>
      <c r="D21" s="103">
        <v>3990</v>
      </c>
      <c r="E21" s="103">
        <v>3457</v>
      </c>
      <c r="F21" s="357" t="s">
        <v>235</v>
      </c>
    </row>
    <row r="22" spans="1:9" ht="22.5" customHeight="1" thickBot="1" x14ac:dyDescent="0.4">
      <c r="A22" s="96" t="s">
        <v>236</v>
      </c>
      <c r="B22" s="104">
        <v>4204</v>
      </c>
      <c r="C22" s="104">
        <v>3298</v>
      </c>
      <c r="D22" s="104">
        <v>3336</v>
      </c>
      <c r="E22" s="104">
        <v>3144</v>
      </c>
      <c r="F22" s="356" t="s">
        <v>237</v>
      </c>
    </row>
    <row r="23" spans="1:9" ht="22.5" customHeight="1" thickBot="1" x14ac:dyDescent="0.4">
      <c r="A23" s="97" t="s">
        <v>238</v>
      </c>
      <c r="B23" s="129">
        <v>10127</v>
      </c>
      <c r="C23" s="103">
        <v>12596</v>
      </c>
      <c r="D23" s="103">
        <v>14682</v>
      </c>
      <c r="E23" s="103">
        <v>5725</v>
      </c>
      <c r="F23" s="357" t="s">
        <v>320</v>
      </c>
    </row>
    <row r="24" spans="1:9" ht="22.5" customHeight="1" thickBot="1" x14ac:dyDescent="0.4">
      <c r="A24" s="96" t="s">
        <v>239</v>
      </c>
      <c r="B24" s="104">
        <v>3118</v>
      </c>
      <c r="C24" s="104">
        <v>3646</v>
      </c>
      <c r="D24" s="104">
        <v>2967</v>
      </c>
      <c r="E24" s="104">
        <v>2750</v>
      </c>
      <c r="F24" s="356" t="s">
        <v>319</v>
      </c>
    </row>
    <row r="25" spans="1:9" ht="22.5" customHeight="1" x14ac:dyDescent="0.35">
      <c r="A25" s="376" t="s">
        <v>340</v>
      </c>
      <c r="B25" s="192">
        <v>20152</v>
      </c>
      <c r="C25" s="193">
        <v>22706</v>
      </c>
      <c r="D25" s="358">
        <v>32910</v>
      </c>
      <c r="E25" s="358">
        <v>34727</v>
      </c>
      <c r="F25" s="359" t="s">
        <v>341</v>
      </c>
    </row>
    <row r="26" spans="1:9" ht="21.75" customHeight="1" x14ac:dyDescent="0.35">
      <c r="A26" s="377" t="s">
        <v>4</v>
      </c>
      <c r="B26" s="194">
        <f>SUM(B7:B25)</f>
        <v>63763</v>
      </c>
      <c r="C26" s="194">
        <f>SUM(C7:C25)</f>
        <v>65914</v>
      </c>
      <c r="D26" s="194">
        <f>SUM(D7:D25)</f>
        <v>80207</v>
      </c>
      <c r="E26" s="194">
        <f>SUM(E7:E25)</f>
        <v>72522</v>
      </c>
      <c r="F26" s="195" t="s">
        <v>3</v>
      </c>
    </row>
    <row r="27" spans="1:9" ht="59.25" customHeight="1" x14ac:dyDescent="0.35">
      <c r="A27" s="549" t="s">
        <v>553</v>
      </c>
      <c r="B27" s="549"/>
      <c r="C27" s="549"/>
      <c r="D27" s="554" t="s">
        <v>544</v>
      </c>
      <c r="E27" s="554"/>
      <c r="F27" s="554"/>
      <c r="G27" s="148"/>
      <c r="H27" s="148"/>
      <c r="I27" s="148"/>
    </row>
  </sheetData>
  <mergeCells count="6">
    <mergeCell ref="A27:C27"/>
    <mergeCell ref="A1:F1"/>
    <mergeCell ref="A2:F2"/>
    <mergeCell ref="A3:F3"/>
    <mergeCell ref="A4:F4"/>
    <mergeCell ref="D27:F27"/>
  </mergeCells>
  <printOptions horizontalCentered="1" verticalCentered="1"/>
  <pageMargins left="0" right="0" top="0" bottom="0" header="0" footer="0"/>
  <pageSetup paperSize="9" scale="9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rightToLeft="1" view="pageBreakPreview" zoomScaleNormal="100" zoomScaleSheetLayoutView="100" workbookViewId="0">
      <selection activeCell="C15" sqref="C15"/>
    </sheetView>
  </sheetViews>
  <sheetFormatPr defaultColWidth="9.1796875" defaultRowHeight="12.5" x14ac:dyDescent="0.25"/>
  <cols>
    <col min="1" max="1" width="18.81640625" style="22" customWidth="1"/>
    <col min="2" max="6" width="12.453125" style="22" customWidth="1"/>
    <col min="7" max="7" width="22.1796875" style="22" customWidth="1"/>
    <col min="8" max="16384" width="9.1796875" style="22"/>
  </cols>
  <sheetData>
    <row r="1" spans="1:7" ht="19.5" customHeight="1" x14ac:dyDescent="0.25">
      <c r="A1" s="555" t="s">
        <v>481</v>
      </c>
      <c r="B1" s="555"/>
      <c r="C1" s="555"/>
      <c r="D1" s="555"/>
      <c r="E1" s="555"/>
      <c r="F1" s="555"/>
      <c r="G1" s="555"/>
    </row>
    <row r="2" spans="1:7" ht="19.5" customHeight="1" x14ac:dyDescent="0.25">
      <c r="A2" s="558" t="s">
        <v>556</v>
      </c>
      <c r="B2" s="558"/>
      <c r="C2" s="558"/>
      <c r="D2" s="558"/>
      <c r="E2" s="558"/>
      <c r="F2" s="558"/>
      <c r="G2" s="558"/>
    </row>
    <row r="3" spans="1:7" ht="19.5" customHeight="1" x14ac:dyDescent="0.25">
      <c r="A3" s="556" t="s">
        <v>255</v>
      </c>
      <c r="B3" s="556"/>
      <c r="C3" s="556"/>
      <c r="D3" s="556"/>
      <c r="E3" s="556"/>
      <c r="F3" s="556"/>
      <c r="G3" s="556"/>
    </row>
    <row r="4" spans="1:7" ht="14" x14ac:dyDescent="0.25">
      <c r="A4" s="557" t="s">
        <v>556</v>
      </c>
      <c r="B4" s="557"/>
      <c r="C4" s="557"/>
      <c r="D4" s="557"/>
      <c r="E4" s="557"/>
      <c r="F4" s="557"/>
      <c r="G4" s="557"/>
    </row>
    <row r="5" spans="1:7" ht="20.25" customHeight="1" x14ac:dyDescent="0.25">
      <c r="A5" s="26" t="s">
        <v>356</v>
      </c>
      <c r="B5" s="26"/>
      <c r="C5" s="26"/>
      <c r="D5" s="30"/>
      <c r="F5" s="42"/>
      <c r="G5" s="25" t="s">
        <v>357</v>
      </c>
    </row>
    <row r="6" spans="1:7" ht="48" customHeight="1" x14ac:dyDescent="0.25">
      <c r="A6" s="205" t="s">
        <v>106</v>
      </c>
      <c r="B6" s="40" t="s">
        <v>7</v>
      </c>
      <c r="C6" s="40" t="s">
        <v>105</v>
      </c>
      <c r="D6" s="40" t="s">
        <v>6</v>
      </c>
      <c r="E6" s="133" t="s">
        <v>595</v>
      </c>
      <c r="F6" s="40" t="s">
        <v>104</v>
      </c>
      <c r="G6" s="206" t="s">
        <v>103</v>
      </c>
    </row>
    <row r="7" spans="1:7" ht="31.5" customHeight="1" thickBot="1" x14ac:dyDescent="0.3">
      <c r="A7" s="283">
        <v>2016</v>
      </c>
      <c r="B7" s="284">
        <v>155</v>
      </c>
      <c r="C7" s="284">
        <v>667</v>
      </c>
      <c r="D7" s="284">
        <v>5289</v>
      </c>
      <c r="E7" s="284">
        <v>31</v>
      </c>
      <c r="F7" s="285">
        <f>E7+D7+C7+B7</f>
        <v>6142</v>
      </c>
      <c r="G7" s="286">
        <v>2016</v>
      </c>
    </row>
    <row r="8" spans="1:7" ht="31.5" customHeight="1" thickBot="1" x14ac:dyDescent="0.3">
      <c r="A8" s="287">
        <v>2017</v>
      </c>
      <c r="B8" s="288">
        <v>159</v>
      </c>
      <c r="C8" s="288">
        <v>580</v>
      </c>
      <c r="D8" s="288">
        <v>5322</v>
      </c>
      <c r="E8" s="288">
        <v>0</v>
      </c>
      <c r="F8" s="289">
        <f>E8+D8+C8+B8</f>
        <v>6061</v>
      </c>
      <c r="G8" s="290">
        <v>2017</v>
      </c>
    </row>
    <row r="9" spans="1:7" ht="31.5" customHeight="1" thickBot="1" x14ac:dyDescent="0.3">
      <c r="A9" s="291">
        <v>2018</v>
      </c>
      <c r="B9" s="166">
        <v>154</v>
      </c>
      <c r="C9" s="166">
        <v>530</v>
      </c>
      <c r="D9" s="166">
        <v>5474</v>
      </c>
      <c r="E9" s="166">
        <v>0</v>
      </c>
      <c r="F9" s="292">
        <f>E9+D9+C9+B9</f>
        <v>6158</v>
      </c>
      <c r="G9" s="293">
        <v>2018</v>
      </c>
    </row>
    <row r="10" spans="1:7" ht="31.5" customHeight="1" x14ac:dyDescent="0.25">
      <c r="A10" s="287">
        <v>2019</v>
      </c>
      <c r="B10" s="288">
        <v>134</v>
      </c>
      <c r="C10" s="288">
        <v>607</v>
      </c>
      <c r="D10" s="288">
        <v>5805</v>
      </c>
      <c r="E10" s="288">
        <v>0</v>
      </c>
      <c r="F10" s="289">
        <f>E10+D10+C10+B10</f>
        <v>6546</v>
      </c>
      <c r="G10" s="290">
        <v>2019</v>
      </c>
    </row>
    <row r="11" spans="1:7" ht="12.75" customHeight="1" x14ac:dyDescent="0.25">
      <c r="A11" s="559" t="s">
        <v>596</v>
      </c>
      <c r="B11" s="559"/>
      <c r="C11" s="559"/>
      <c r="D11" s="561" t="s">
        <v>598</v>
      </c>
      <c r="E11" s="561"/>
      <c r="F11" s="561"/>
      <c r="G11" s="561"/>
    </row>
    <row r="12" spans="1:7" x14ac:dyDescent="0.25">
      <c r="A12" s="560"/>
      <c r="B12" s="560"/>
      <c r="C12" s="560"/>
      <c r="D12" s="562"/>
      <c r="E12" s="562"/>
      <c r="F12" s="562"/>
      <c r="G12" s="562"/>
    </row>
  </sheetData>
  <mergeCells count="6">
    <mergeCell ref="A1:G1"/>
    <mergeCell ref="A3:G3"/>
    <mergeCell ref="A4:G4"/>
    <mergeCell ref="A2:G2"/>
    <mergeCell ref="A11:C12"/>
    <mergeCell ref="D11:G12"/>
  </mergeCells>
  <printOptions horizontalCentered="1" verticalCentered="1"/>
  <pageMargins left="0" right="0" top="0" bottom="0" header="0" footer="0"/>
  <pageSetup paperSize="9" scale="9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1"/>
  <sheetViews>
    <sheetView rightToLeft="1" view="pageBreakPreview" zoomScaleNormal="100" zoomScaleSheetLayoutView="100" workbookViewId="0">
      <selection activeCell="D12" sqref="D12"/>
    </sheetView>
  </sheetViews>
  <sheetFormatPr defaultColWidth="9.1796875" defaultRowHeight="12.5" x14ac:dyDescent="0.25"/>
  <cols>
    <col min="1" max="1" width="22.81640625" style="22" customWidth="1"/>
    <col min="2" max="2" width="8.54296875" style="22" customWidth="1"/>
    <col min="3" max="5" width="9.453125" style="22" customWidth="1"/>
    <col min="6" max="6" width="7.81640625" style="22" bestFit="1" customWidth="1"/>
    <col min="7" max="7" width="33.54296875" style="22" customWidth="1"/>
    <col min="8" max="16384" width="9.1796875" style="22"/>
  </cols>
  <sheetData>
    <row r="1" spans="1:7" ht="18" x14ac:dyDescent="0.25">
      <c r="A1" s="563" t="s">
        <v>554</v>
      </c>
      <c r="B1" s="555"/>
      <c r="C1" s="555"/>
      <c r="D1" s="555"/>
      <c r="E1" s="555"/>
      <c r="F1" s="555"/>
      <c r="G1" s="555"/>
    </row>
    <row r="2" spans="1:7" ht="18" x14ac:dyDescent="0.25">
      <c r="A2" s="565">
        <v>2019</v>
      </c>
      <c r="B2" s="565"/>
      <c r="C2" s="565"/>
      <c r="D2" s="565"/>
      <c r="E2" s="565"/>
      <c r="F2" s="565"/>
      <c r="G2" s="565"/>
    </row>
    <row r="3" spans="1:7" ht="15.5" x14ac:dyDescent="0.25">
      <c r="A3" s="564" t="s">
        <v>555</v>
      </c>
      <c r="B3" s="564"/>
      <c r="C3" s="564"/>
      <c r="D3" s="564"/>
      <c r="E3" s="564"/>
      <c r="F3" s="564"/>
      <c r="G3" s="564"/>
    </row>
    <row r="4" spans="1:7" ht="15.5" x14ac:dyDescent="0.25">
      <c r="A4" s="564">
        <v>2019</v>
      </c>
      <c r="B4" s="564"/>
      <c r="C4" s="564"/>
      <c r="D4" s="564"/>
      <c r="E4" s="564"/>
      <c r="F4" s="564"/>
      <c r="G4" s="564"/>
    </row>
    <row r="5" spans="1:7" ht="19.5" customHeight="1" x14ac:dyDescent="0.25">
      <c r="A5" s="26" t="s">
        <v>358</v>
      </c>
      <c r="B5" s="26"/>
      <c r="C5" s="26"/>
      <c r="E5" s="29"/>
      <c r="G5" s="25" t="s">
        <v>359</v>
      </c>
    </row>
    <row r="6" spans="1:7" ht="62.25" customHeight="1" x14ac:dyDescent="0.25">
      <c r="A6" s="45" t="s">
        <v>138</v>
      </c>
      <c r="B6" s="40" t="s">
        <v>137</v>
      </c>
      <c r="C6" s="40" t="s">
        <v>136</v>
      </c>
      <c r="D6" s="40" t="s">
        <v>135</v>
      </c>
      <c r="E6" s="133" t="s">
        <v>326</v>
      </c>
      <c r="F6" s="40" t="s">
        <v>134</v>
      </c>
      <c r="G6" s="44" t="s">
        <v>133</v>
      </c>
    </row>
    <row r="7" spans="1:7" ht="15.75" customHeight="1" thickBot="1" x14ac:dyDescent="0.3">
      <c r="A7" s="113" t="s">
        <v>132</v>
      </c>
      <c r="B7" s="278">
        <v>0</v>
      </c>
      <c r="C7" s="278">
        <v>0</v>
      </c>
      <c r="D7" s="278">
        <v>0</v>
      </c>
      <c r="E7" s="278">
        <v>0</v>
      </c>
      <c r="F7" s="279">
        <v>0</v>
      </c>
      <c r="G7" s="417" t="s">
        <v>470</v>
      </c>
    </row>
    <row r="8" spans="1:7" ht="14.5" thickBot="1" x14ac:dyDescent="0.3">
      <c r="A8" s="418" t="s">
        <v>131</v>
      </c>
      <c r="B8" s="419">
        <v>3</v>
      </c>
      <c r="C8" s="419">
        <v>3</v>
      </c>
      <c r="D8" s="419">
        <v>43</v>
      </c>
      <c r="E8" s="419">
        <v>0</v>
      </c>
      <c r="F8" s="420">
        <f t="shared" ref="F8:F40" si="0">SUM(B8:E8)</f>
        <v>49</v>
      </c>
      <c r="G8" s="421" t="s">
        <v>130</v>
      </c>
    </row>
    <row r="9" spans="1:7" ht="14.5" thickBot="1" x14ac:dyDescent="0.3">
      <c r="A9" s="32" t="s">
        <v>129</v>
      </c>
      <c r="B9" s="207">
        <v>0</v>
      </c>
      <c r="C9" s="207">
        <v>11</v>
      </c>
      <c r="D9" s="207">
        <v>85</v>
      </c>
      <c r="E9" s="207">
        <v>0</v>
      </c>
      <c r="F9" s="208">
        <f t="shared" si="0"/>
        <v>96</v>
      </c>
      <c r="G9" s="416" t="s">
        <v>128</v>
      </c>
    </row>
    <row r="10" spans="1:7" ht="14.5" thickBot="1" x14ac:dyDescent="0.3">
      <c r="A10" s="418" t="s">
        <v>127</v>
      </c>
      <c r="B10" s="419">
        <v>1</v>
      </c>
      <c r="C10" s="419">
        <v>0</v>
      </c>
      <c r="D10" s="419">
        <v>1</v>
      </c>
      <c r="E10" s="419">
        <v>0</v>
      </c>
      <c r="F10" s="420">
        <f t="shared" si="0"/>
        <v>2</v>
      </c>
      <c r="G10" s="422" t="s">
        <v>462</v>
      </c>
    </row>
    <row r="11" spans="1:7" ht="14.5" thickBot="1" x14ac:dyDescent="0.3">
      <c r="A11" s="32" t="s">
        <v>126</v>
      </c>
      <c r="B11" s="207">
        <v>0</v>
      </c>
      <c r="C11" s="207">
        <v>1</v>
      </c>
      <c r="D11" s="207">
        <v>5</v>
      </c>
      <c r="E11" s="207">
        <v>0</v>
      </c>
      <c r="F11" s="208">
        <f t="shared" si="0"/>
        <v>6</v>
      </c>
      <c r="G11" s="423" t="s">
        <v>456</v>
      </c>
    </row>
    <row r="12" spans="1:7" ht="28.5" thickBot="1" x14ac:dyDescent="0.3">
      <c r="A12" s="418" t="s">
        <v>125</v>
      </c>
      <c r="B12" s="419">
        <v>0</v>
      </c>
      <c r="C12" s="419">
        <v>0</v>
      </c>
      <c r="D12" s="419">
        <v>0</v>
      </c>
      <c r="E12" s="419">
        <v>0</v>
      </c>
      <c r="F12" s="420">
        <f t="shared" si="0"/>
        <v>0</v>
      </c>
      <c r="G12" s="422" t="s">
        <v>457</v>
      </c>
    </row>
    <row r="13" spans="1:7" ht="14.5" thickBot="1" x14ac:dyDescent="0.3">
      <c r="A13" s="32" t="s">
        <v>124</v>
      </c>
      <c r="B13" s="207">
        <v>0</v>
      </c>
      <c r="C13" s="207">
        <v>8</v>
      </c>
      <c r="D13" s="207">
        <v>37</v>
      </c>
      <c r="E13" s="207">
        <v>0</v>
      </c>
      <c r="F13" s="208">
        <f t="shared" si="0"/>
        <v>45</v>
      </c>
      <c r="G13" s="416" t="s">
        <v>123</v>
      </c>
    </row>
    <row r="14" spans="1:7" ht="14.5" thickBot="1" x14ac:dyDescent="0.3">
      <c r="A14" s="418" t="s">
        <v>122</v>
      </c>
      <c r="B14" s="419">
        <v>0</v>
      </c>
      <c r="C14" s="419">
        <v>0</v>
      </c>
      <c r="D14" s="419">
        <v>0</v>
      </c>
      <c r="E14" s="419">
        <v>0</v>
      </c>
      <c r="F14" s="420">
        <f t="shared" si="0"/>
        <v>0</v>
      </c>
      <c r="G14" s="422" t="s">
        <v>458</v>
      </c>
    </row>
    <row r="15" spans="1:7" ht="14.5" thickBot="1" x14ac:dyDescent="0.3">
      <c r="A15" s="32" t="s">
        <v>121</v>
      </c>
      <c r="B15" s="207">
        <v>0</v>
      </c>
      <c r="C15" s="207">
        <v>0</v>
      </c>
      <c r="D15" s="207">
        <v>0</v>
      </c>
      <c r="E15" s="207">
        <v>0</v>
      </c>
      <c r="F15" s="208">
        <f t="shared" si="0"/>
        <v>0</v>
      </c>
      <c r="G15" s="423" t="s">
        <v>460</v>
      </c>
    </row>
    <row r="16" spans="1:7" ht="14.5" thickBot="1" x14ac:dyDescent="0.3">
      <c r="A16" s="418" t="s">
        <v>120</v>
      </c>
      <c r="B16" s="280">
        <v>0</v>
      </c>
      <c r="C16" s="280">
        <v>0</v>
      </c>
      <c r="D16" s="280">
        <v>0</v>
      </c>
      <c r="E16" s="280">
        <v>0</v>
      </c>
      <c r="F16" s="281">
        <f t="shared" si="0"/>
        <v>0</v>
      </c>
      <c r="G16" s="422" t="s">
        <v>459</v>
      </c>
    </row>
    <row r="17" spans="1:7" ht="14.5" thickBot="1" x14ac:dyDescent="0.3">
      <c r="A17" s="32" t="s">
        <v>119</v>
      </c>
      <c r="B17" s="207">
        <v>11</v>
      </c>
      <c r="C17" s="207">
        <v>87</v>
      </c>
      <c r="D17" s="207">
        <v>1422</v>
      </c>
      <c r="E17" s="207">
        <v>0</v>
      </c>
      <c r="F17" s="208">
        <f>SUM(B17:E17)</f>
        <v>1520</v>
      </c>
      <c r="G17" s="423" t="s">
        <v>461</v>
      </c>
    </row>
    <row r="18" spans="1:7" ht="14.5" thickBot="1" x14ac:dyDescent="0.3">
      <c r="A18" s="418" t="s">
        <v>118</v>
      </c>
      <c r="B18" s="419">
        <v>8</v>
      </c>
      <c r="C18" s="419">
        <v>43</v>
      </c>
      <c r="D18" s="419">
        <v>631</v>
      </c>
      <c r="E18" s="419">
        <v>0</v>
      </c>
      <c r="F18" s="420">
        <f t="shared" si="0"/>
        <v>682</v>
      </c>
      <c r="G18" s="421" t="s">
        <v>117</v>
      </c>
    </row>
    <row r="19" spans="1:7" ht="14.5" thickBot="1" x14ac:dyDescent="0.3">
      <c r="A19" s="32" t="s">
        <v>324</v>
      </c>
      <c r="B19" s="207">
        <v>77</v>
      </c>
      <c r="C19" s="207">
        <v>312</v>
      </c>
      <c r="D19" s="207">
        <v>2516</v>
      </c>
      <c r="E19" s="207">
        <v>0</v>
      </c>
      <c r="F19" s="208">
        <f t="shared" si="0"/>
        <v>2905</v>
      </c>
      <c r="G19" s="423" t="s">
        <v>325</v>
      </c>
    </row>
    <row r="20" spans="1:7" ht="14.5" thickBot="1" x14ac:dyDescent="0.3">
      <c r="A20" s="418" t="s">
        <v>116</v>
      </c>
      <c r="B20" s="419">
        <v>0</v>
      </c>
      <c r="C20" s="419">
        <v>1</v>
      </c>
      <c r="D20" s="419">
        <v>10</v>
      </c>
      <c r="E20" s="419">
        <v>0</v>
      </c>
      <c r="F20" s="420">
        <f t="shared" si="0"/>
        <v>11</v>
      </c>
      <c r="G20" s="421" t="s">
        <v>115</v>
      </c>
    </row>
    <row r="21" spans="1:7" ht="14.5" thickBot="1" x14ac:dyDescent="0.3">
      <c r="A21" s="32" t="s">
        <v>114</v>
      </c>
      <c r="B21" s="207">
        <v>0</v>
      </c>
      <c r="C21" s="207">
        <v>0</v>
      </c>
      <c r="D21" s="207">
        <v>0</v>
      </c>
      <c r="E21" s="207">
        <v>0</v>
      </c>
      <c r="F21" s="208">
        <f t="shared" si="0"/>
        <v>0</v>
      </c>
      <c r="G21" s="423" t="s">
        <v>113</v>
      </c>
    </row>
    <row r="22" spans="1:7" ht="28.5" thickBot="1" x14ac:dyDescent="0.3">
      <c r="A22" s="418" t="s">
        <v>112</v>
      </c>
      <c r="B22" s="419">
        <v>0</v>
      </c>
      <c r="C22" s="419">
        <v>0</v>
      </c>
      <c r="D22" s="419">
        <v>1</v>
      </c>
      <c r="E22" s="419">
        <v>0</v>
      </c>
      <c r="F22" s="420">
        <f t="shared" si="0"/>
        <v>1</v>
      </c>
      <c r="G22" s="422" t="s">
        <v>463</v>
      </c>
    </row>
    <row r="23" spans="1:7" ht="14.5" thickBot="1" x14ac:dyDescent="0.3">
      <c r="A23" s="32" t="s">
        <v>111</v>
      </c>
      <c r="B23" s="207">
        <v>0</v>
      </c>
      <c r="C23" s="207">
        <v>0</v>
      </c>
      <c r="D23" s="207">
        <v>0</v>
      </c>
      <c r="E23" s="207">
        <v>0</v>
      </c>
      <c r="F23" s="208">
        <f t="shared" si="0"/>
        <v>0</v>
      </c>
      <c r="G23" s="416" t="s">
        <v>110</v>
      </c>
    </row>
    <row r="24" spans="1:7" ht="14.5" thickBot="1" x14ac:dyDescent="0.3">
      <c r="A24" s="418" t="s">
        <v>109</v>
      </c>
      <c r="B24" s="419">
        <v>0</v>
      </c>
      <c r="C24" s="419">
        <v>0</v>
      </c>
      <c r="D24" s="419">
        <v>0</v>
      </c>
      <c r="E24" s="419">
        <v>0</v>
      </c>
      <c r="F24" s="420">
        <f t="shared" si="0"/>
        <v>0</v>
      </c>
      <c r="G24" s="422" t="s">
        <v>108</v>
      </c>
    </row>
    <row r="25" spans="1:7" ht="28.5" thickBot="1" x14ac:dyDescent="0.3">
      <c r="A25" s="32" t="s">
        <v>256</v>
      </c>
      <c r="B25" s="207">
        <v>0</v>
      </c>
      <c r="C25" s="207">
        <v>4</v>
      </c>
      <c r="D25" s="207">
        <v>23</v>
      </c>
      <c r="E25" s="207">
        <v>0</v>
      </c>
      <c r="F25" s="208">
        <f t="shared" si="0"/>
        <v>27</v>
      </c>
      <c r="G25" s="423" t="s">
        <v>465</v>
      </c>
    </row>
    <row r="26" spans="1:7" ht="14.5" thickBot="1" x14ac:dyDescent="0.3">
      <c r="A26" s="418" t="s">
        <v>409</v>
      </c>
      <c r="B26" s="419">
        <v>3</v>
      </c>
      <c r="C26" s="419">
        <v>9</v>
      </c>
      <c r="D26" s="419">
        <v>55</v>
      </c>
      <c r="E26" s="419">
        <v>0</v>
      </c>
      <c r="F26" s="420">
        <f t="shared" si="0"/>
        <v>67</v>
      </c>
      <c r="G26" s="422" t="s">
        <v>464</v>
      </c>
    </row>
    <row r="27" spans="1:7" ht="14.5" thickBot="1" x14ac:dyDescent="0.3">
      <c r="A27" s="32" t="s">
        <v>410</v>
      </c>
      <c r="B27" s="207">
        <v>8</v>
      </c>
      <c r="C27" s="207">
        <v>0</v>
      </c>
      <c r="D27" s="207">
        <v>1</v>
      </c>
      <c r="E27" s="207">
        <v>0</v>
      </c>
      <c r="F27" s="208">
        <f>SUM(B27:E27)</f>
        <v>9</v>
      </c>
      <c r="G27" s="423" t="s">
        <v>466</v>
      </c>
    </row>
    <row r="28" spans="1:7" ht="14.5" thickBot="1" x14ac:dyDescent="0.3">
      <c r="A28" s="418" t="s">
        <v>411</v>
      </c>
      <c r="B28" s="419">
        <v>0</v>
      </c>
      <c r="C28" s="419">
        <v>0</v>
      </c>
      <c r="D28" s="419">
        <v>1</v>
      </c>
      <c r="E28" s="419">
        <v>0</v>
      </c>
      <c r="F28" s="420">
        <f t="shared" si="0"/>
        <v>1</v>
      </c>
      <c r="G28" s="421" t="s">
        <v>435</v>
      </c>
    </row>
    <row r="29" spans="1:7" ht="14.5" thickBot="1" x14ac:dyDescent="0.3">
      <c r="A29" s="32" t="s">
        <v>412</v>
      </c>
      <c r="B29" s="207">
        <v>9</v>
      </c>
      <c r="C29" s="207">
        <v>63</v>
      </c>
      <c r="D29" s="207">
        <v>544</v>
      </c>
      <c r="E29" s="207">
        <v>0</v>
      </c>
      <c r="F29" s="208">
        <f t="shared" si="0"/>
        <v>616</v>
      </c>
      <c r="G29" s="416" t="s">
        <v>436</v>
      </c>
    </row>
    <row r="30" spans="1:7" ht="14.5" thickBot="1" x14ac:dyDescent="0.3">
      <c r="A30" s="418" t="s">
        <v>413</v>
      </c>
      <c r="B30" s="419">
        <v>0</v>
      </c>
      <c r="C30" s="419">
        <v>0</v>
      </c>
      <c r="D30" s="419">
        <v>0</v>
      </c>
      <c r="E30" s="419">
        <v>0</v>
      </c>
      <c r="F30" s="420">
        <f t="shared" si="0"/>
        <v>0</v>
      </c>
      <c r="G30" s="422" t="s">
        <v>437</v>
      </c>
    </row>
    <row r="31" spans="1:7" ht="14.5" thickBot="1" x14ac:dyDescent="0.3">
      <c r="A31" s="32" t="s">
        <v>414</v>
      </c>
      <c r="B31" s="207">
        <v>0</v>
      </c>
      <c r="C31" s="207">
        <v>1</v>
      </c>
      <c r="D31" s="207">
        <v>4</v>
      </c>
      <c r="E31" s="207">
        <v>0</v>
      </c>
      <c r="F31" s="208">
        <f t="shared" si="0"/>
        <v>5</v>
      </c>
      <c r="G31" s="423" t="s">
        <v>469</v>
      </c>
    </row>
    <row r="32" spans="1:7" ht="14.5" thickBot="1" x14ac:dyDescent="0.3">
      <c r="A32" s="418" t="s">
        <v>415</v>
      </c>
      <c r="B32" s="419">
        <v>2</v>
      </c>
      <c r="C32" s="419">
        <v>9</v>
      </c>
      <c r="D32" s="419">
        <v>94</v>
      </c>
      <c r="E32" s="419">
        <v>0</v>
      </c>
      <c r="F32" s="420">
        <f t="shared" si="0"/>
        <v>105</v>
      </c>
      <c r="G32" s="422" t="s">
        <v>434</v>
      </c>
    </row>
    <row r="33" spans="1:7" ht="28.5" thickBot="1" x14ac:dyDescent="0.3">
      <c r="A33" s="32" t="s">
        <v>416</v>
      </c>
      <c r="B33" s="207">
        <v>4</v>
      </c>
      <c r="C33" s="207">
        <v>1</v>
      </c>
      <c r="D33" s="207">
        <v>1</v>
      </c>
      <c r="E33" s="207">
        <v>0</v>
      </c>
      <c r="F33" s="208">
        <f t="shared" si="0"/>
        <v>6</v>
      </c>
      <c r="G33" s="423" t="s">
        <v>467</v>
      </c>
    </row>
    <row r="34" spans="1:7" ht="28.5" thickBot="1" x14ac:dyDescent="0.3">
      <c r="A34" s="418" t="s">
        <v>417</v>
      </c>
      <c r="B34" s="419">
        <v>2</v>
      </c>
      <c r="C34" s="419">
        <v>3</v>
      </c>
      <c r="D34" s="419">
        <v>3</v>
      </c>
      <c r="E34" s="419">
        <v>0</v>
      </c>
      <c r="F34" s="420">
        <f t="shared" si="0"/>
        <v>8</v>
      </c>
      <c r="G34" s="422" t="s">
        <v>468</v>
      </c>
    </row>
    <row r="35" spans="1:7" ht="14.5" thickBot="1" x14ac:dyDescent="0.3">
      <c r="A35" s="32" t="s">
        <v>440</v>
      </c>
      <c r="B35" s="207">
        <v>0</v>
      </c>
      <c r="C35" s="207">
        <v>0</v>
      </c>
      <c r="D35" s="207">
        <v>5</v>
      </c>
      <c r="E35" s="207">
        <v>0</v>
      </c>
      <c r="F35" s="208">
        <f t="shared" si="0"/>
        <v>5</v>
      </c>
      <c r="G35" s="416" t="s">
        <v>438</v>
      </c>
    </row>
    <row r="36" spans="1:7" ht="28.5" thickBot="1" x14ac:dyDescent="0.3">
      <c r="A36" s="24" t="s">
        <v>561</v>
      </c>
      <c r="B36" s="280">
        <v>0</v>
      </c>
      <c r="C36" s="280">
        <v>1</v>
      </c>
      <c r="D36" s="280">
        <v>1</v>
      </c>
      <c r="E36" s="280">
        <v>0</v>
      </c>
      <c r="F36" s="281">
        <f t="shared" si="0"/>
        <v>2</v>
      </c>
      <c r="G36" s="132" t="s">
        <v>571</v>
      </c>
    </row>
    <row r="37" spans="1:7" ht="14.5" thickBot="1" x14ac:dyDescent="0.3">
      <c r="A37" s="32" t="s">
        <v>564</v>
      </c>
      <c r="B37" s="207">
        <v>6</v>
      </c>
      <c r="C37" s="207">
        <v>48</v>
      </c>
      <c r="D37" s="207">
        <v>260</v>
      </c>
      <c r="E37" s="207">
        <v>0</v>
      </c>
      <c r="F37" s="208">
        <f t="shared" si="0"/>
        <v>314</v>
      </c>
      <c r="G37" s="416" t="s">
        <v>572</v>
      </c>
    </row>
    <row r="38" spans="1:7" ht="28.5" thickBot="1" x14ac:dyDescent="0.3">
      <c r="A38" s="24" t="s">
        <v>563</v>
      </c>
      <c r="B38" s="280">
        <v>0</v>
      </c>
      <c r="C38" s="280">
        <v>0</v>
      </c>
      <c r="D38" s="280">
        <v>3</v>
      </c>
      <c r="E38" s="280">
        <v>0</v>
      </c>
      <c r="F38" s="281">
        <f t="shared" si="0"/>
        <v>3</v>
      </c>
      <c r="G38" s="43" t="s">
        <v>573</v>
      </c>
    </row>
    <row r="39" spans="1:7" ht="14.5" thickBot="1" x14ac:dyDescent="0.3">
      <c r="A39" s="32" t="s">
        <v>562</v>
      </c>
      <c r="B39" s="207">
        <v>0</v>
      </c>
      <c r="C39" s="207">
        <v>0</v>
      </c>
      <c r="D39" s="207">
        <v>1</v>
      </c>
      <c r="E39" s="207">
        <v>0</v>
      </c>
      <c r="F39" s="208">
        <f t="shared" si="0"/>
        <v>1</v>
      </c>
      <c r="G39" s="416" t="s">
        <v>574</v>
      </c>
    </row>
    <row r="40" spans="1:7" ht="14" x14ac:dyDescent="0.25">
      <c r="A40" s="412" t="s">
        <v>107</v>
      </c>
      <c r="B40" s="413">
        <v>0</v>
      </c>
      <c r="C40" s="413">
        <v>2</v>
      </c>
      <c r="D40" s="413">
        <v>58</v>
      </c>
      <c r="E40" s="413">
        <v>0</v>
      </c>
      <c r="F40" s="414">
        <f t="shared" si="0"/>
        <v>60</v>
      </c>
      <c r="G40" s="415" t="s">
        <v>99</v>
      </c>
    </row>
    <row r="41" spans="1:7" ht="24" customHeight="1" x14ac:dyDescent="0.25">
      <c r="A41" s="424" t="s">
        <v>4</v>
      </c>
      <c r="B41" s="425">
        <f>SUM(B7:B40)</f>
        <v>134</v>
      </c>
      <c r="C41" s="425">
        <f>SUM(C7:C40)</f>
        <v>607</v>
      </c>
      <c r="D41" s="425">
        <f>SUM(D7:D40)</f>
        <v>5805</v>
      </c>
      <c r="E41" s="425">
        <f>SUM(E7:E40)</f>
        <v>0</v>
      </c>
      <c r="F41" s="425">
        <f>SUM(F7:F40)</f>
        <v>6546</v>
      </c>
      <c r="G41" s="426" t="s">
        <v>3</v>
      </c>
    </row>
  </sheetData>
  <mergeCells count="4">
    <mergeCell ref="A1:G1"/>
    <mergeCell ref="A3:G3"/>
    <mergeCell ref="A2:G2"/>
    <mergeCell ref="A4:G4"/>
  </mergeCells>
  <printOptions horizontalCentered="1" verticalCentered="1"/>
  <pageMargins left="0" right="0" top="0" bottom="0" header="0" footer="0"/>
  <pageSetup paperSize="9" scale="94"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خدمات الأمن والقضاء 2019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خدمات الأمن والقضاء 2019
</Description_Ar>
    <Enabled xmlns="1b323878-974e-4c19-bf08-965c80d4ad54">true</Enabled>
    <PublishingDate xmlns="1b323878-974e-4c19-bf08-965c80d4ad54">2020-04-01T10:22:25+00:00</PublishingDate>
    <CategoryDescription xmlns="http://schemas.microsoft.com/sharepoint.v3">Judicial and Security Services Chapter 2019</CategoryDescription>
  </documentManagement>
</p:properties>
</file>

<file path=customXml/itemProps1.xml><?xml version="1.0" encoding="utf-8"?>
<ds:datastoreItem xmlns:ds="http://schemas.openxmlformats.org/officeDocument/2006/customXml" ds:itemID="{D63EC170-3276-43CE-8177-E31BE37E36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8C9EB7-AE3C-4A1C-B239-8CEEA361DDCF}">
  <ds:schemaRefs>
    <ds:schemaRef ds:uri="http://schemas.microsoft.com/sharepoint/v3/contenttype/forms"/>
  </ds:schemaRefs>
</ds:datastoreItem>
</file>

<file path=customXml/itemProps3.xml><?xml version="1.0" encoding="utf-8"?>
<ds:datastoreItem xmlns:ds="http://schemas.openxmlformats.org/officeDocument/2006/customXml" ds:itemID="{055FEBF6-4796-44D4-840E-7AB51783C371}">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24</vt:i4>
      </vt:variant>
      <vt:variant>
        <vt:lpstr>Charts</vt:lpstr>
      </vt:variant>
      <vt:variant>
        <vt:i4>4</vt:i4>
      </vt:variant>
      <vt:variant>
        <vt:lpstr>Named Ranges</vt:lpstr>
      </vt:variant>
      <vt:variant>
        <vt:i4>24</vt:i4>
      </vt:variant>
    </vt:vector>
  </HeadingPairs>
  <TitlesOfParts>
    <vt:vector size="52" baseType="lpstr">
      <vt:lpstr>المقدمة</vt:lpstr>
      <vt:lpstr>التقديم</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Gr.37</vt:lpstr>
      <vt:lpstr>Gr.38</vt:lpstr>
      <vt:lpstr>Gr.39</vt:lpstr>
      <vt:lpstr>Gr.40</vt:lpstr>
      <vt:lpstr>'128'!Print_Area</vt:lpstr>
      <vt:lpstr>'129'!Print_Area</vt:lpstr>
      <vt:lpstr>'130'!Print_Area</vt:lpstr>
      <vt:lpstr>'131'!Print_Area</vt:lpstr>
      <vt:lpstr>'133'!Print_Area</vt:lpstr>
      <vt:lpstr>'134'!Print_Area</vt:lpstr>
      <vt:lpstr>'135'!Print_Area</vt:lpstr>
      <vt:lpstr>'136'!Print_Area</vt:lpstr>
      <vt:lpstr>'137'!Print_Area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'149'!Print_Area</vt:lpstr>
      <vt:lpstr>التقديم!Print_Area</vt:lpstr>
      <vt:lpstr>المقدمة!Print_Area</vt:lpstr>
      <vt:lpstr>'131'!Print_Titles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Judicial and Security Services Chapter 2019</dc:title>
  <dc:creator>Amjad Ahmed Abdelwahab</dc:creator>
  <cp:keywords/>
  <cp:lastModifiedBy>Fatima Tayeb</cp:lastModifiedBy>
  <cp:lastPrinted>2020-03-23T08:13:22Z</cp:lastPrinted>
  <dcterms:created xsi:type="dcterms:W3CDTF">2012-04-29T06:54:46Z</dcterms:created>
  <dcterms:modified xsi:type="dcterms:W3CDTF">2025-02-14T11:20:21Z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Judicial and Security Services Chapter 2019</vt:lpwstr>
  </property>
  <property fmtid="{D5CDD505-2E9C-101B-9397-08002B2CF9AE}" pid="5" name="Hashtags">
    <vt:lpwstr>58;#StatisticalAbstract|c2f418c2-a295-4bd1-af99-d5d586494613</vt:lpwstr>
  </property>
</Properties>
</file>