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obuainin\Desktop\"/>
    </mc:Choice>
  </mc:AlternateContent>
  <xr:revisionPtr revIDLastSave="0" documentId="13_ncr:1_{09AF228B-E60B-482D-A62F-F43055A4346F}" xr6:coauthVersionLast="41" xr6:coauthVersionMax="41" xr10:uidLastSave="{00000000-0000-0000-0000-000000000000}"/>
  <bookViews>
    <workbookView xWindow="-840" yWindow="3555" windowWidth="21600" windowHeight="7290" tabRatio="912" xr2:uid="{00000000-000D-0000-FFFF-FFFF00000000}"/>
  </bookViews>
  <sheets>
    <sheet name="الغلاف" sheetId="38" r:id="rId1"/>
    <sheet name="تقديم" sheetId="22" r:id="rId2"/>
    <sheet name="1" sheetId="4" r:id="rId3"/>
    <sheet name="2" sheetId="51" r:id="rId4"/>
    <sheet name="3" sheetId="52" r:id="rId5"/>
    <sheet name="GR_1" sheetId="55" r:id="rId6"/>
    <sheet name="4" sheetId="8" r:id="rId7"/>
    <sheet name="5" sheetId="9" r:id="rId8"/>
    <sheet name="7-6" sheetId="11" r:id="rId9"/>
    <sheet name="9-8" sheetId="12" r:id="rId10"/>
    <sheet name="GR_2" sheetId="36" r:id="rId11"/>
    <sheet name="10" sheetId="53" r:id="rId12"/>
    <sheet name="11" sheetId="44" r:id="rId13"/>
    <sheet name="12" sheetId="28" r:id="rId14"/>
    <sheet name="13" sheetId="48" r:id="rId15"/>
    <sheet name="14" sheetId="45" r:id="rId16"/>
    <sheet name="15" sheetId="46" r:id="rId17"/>
    <sheet name="16" sheetId="16" r:id="rId18"/>
  </sheets>
  <definedNames>
    <definedName name="a" localSheetId="11">'10'!#REF!</definedName>
    <definedName name="a">'5'!$XDR$34</definedName>
    <definedName name="_xlnm.Print_Area" localSheetId="2">'1'!$A$1:$K$15</definedName>
    <definedName name="_xlnm.Print_Area" localSheetId="11">'10'!$A$2:$G$21</definedName>
    <definedName name="_xlnm.Print_Area" localSheetId="12">'11'!$A$1:$G$35</definedName>
    <definedName name="_xlnm.Print_Area" localSheetId="13">'12'!$A$1:$I$26</definedName>
    <definedName name="_xlnm.Print_Area" localSheetId="14">'13'!$A$1:$I$24</definedName>
    <definedName name="_xlnm.Print_Area" localSheetId="15">'14'!$A$1:$P$28</definedName>
    <definedName name="_xlnm.Print_Area" localSheetId="16">'15'!$A$1:$L$30</definedName>
    <definedName name="_xlnm.Print_Area" localSheetId="17">'16'!$A$1:$G$18</definedName>
    <definedName name="_xlnm.Print_Area" localSheetId="3">'2'!$A$1:$F$58</definedName>
    <definedName name="_xlnm.Print_Area" localSheetId="4">'3'!$A$1:$F$15</definedName>
    <definedName name="_xlnm.Print_Area" localSheetId="6">'4'!$A$1:$E$18</definedName>
    <definedName name="_xlnm.Print_Area" localSheetId="7">'5'!$A$1:$M$52</definedName>
    <definedName name="_xlnm.Print_Area" localSheetId="8">'7-6'!$A$1:$G$27</definedName>
    <definedName name="_xlnm.Print_Area" localSheetId="9">'9-8'!$A$1:$G$30</definedName>
    <definedName name="_xlnm.Print_Area" localSheetId="5">GR_1!$A$1:$J$36</definedName>
    <definedName name="_xlnm.Print_Area" localSheetId="10">GR_2!$A$1:$J$27</definedName>
    <definedName name="_xlnm.Print_Area" localSheetId="0">الغلاف!$A$1:$A$59</definedName>
    <definedName name="_xlnm.Print_Area" localSheetId="1">تقديم!$A$1:$C$16</definedName>
    <definedName name="_xlnm.Print_Titles" localSheetId="11">'10'!$2:$11</definedName>
    <definedName name="_xlnm.Print_Titles" localSheetId="3">'2'!$1:$9</definedName>
    <definedName name="_xlnm.Print_Titles" localSheetId="7">'5'!$1:$9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53" l="1"/>
  <c r="E20" i="53"/>
  <c r="C20" i="53"/>
  <c r="I12" i="45" l="1"/>
  <c r="G9" i="28"/>
  <c r="G19" i="28" l="1"/>
  <c r="F20" i="53" l="1"/>
  <c r="J30" i="46" l="1"/>
  <c r="J29" i="46"/>
  <c r="J28" i="46"/>
  <c r="I12" i="46"/>
  <c r="I13" i="46"/>
  <c r="I17" i="46"/>
  <c r="J21" i="45"/>
  <c r="K21" i="45"/>
  <c r="L21" i="45"/>
  <c r="M21" i="45"/>
  <c r="I21" i="45"/>
  <c r="J17" i="45"/>
  <c r="K17" i="45"/>
  <c r="L17" i="45"/>
  <c r="M17" i="45"/>
  <c r="I17" i="45"/>
  <c r="J12" i="45"/>
  <c r="K12" i="45"/>
  <c r="L12" i="45"/>
  <c r="M12" i="45"/>
  <c r="G16" i="48"/>
  <c r="G10" i="48"/>
  <c r="F23" i="11"/>
  <c r="J15" i="9"/>
  <c r="J48" i="9" s="1"/>
  <c r="I15" i="9"/>
  <c r="I48" i="9" s="1"/>
  <c r="J44" i="9"/>
  <c r="I44" i="9"/>
  <c r="C15" i="52"/>
  <c r="G21" i="45"/>
  <c r="F21" i="45"/>
  <c r="E21" i="45"/>
  <c r="D21" i="45"/>
  <c r="C21" i="45"/>
  <c r="G17" i="45"/>
  <c r="F17" i="45"/>
  <c r="E17" i="45"/>
  <c r="D17" i="45"/>
  <c r="C17" i="45"/>
  <c r="G12" i="45"/>
  <c r="F12" i="45"/>
  <c r="E12" i="45"/>
  <c r="D12" i="45"/>
  <c r="C12" i="45"/>
  <c r="F16" i="48"/>
  <c r="F10" i="48"/>
  <c r="F19" i="28"/>
  <c r="E19" i="28"/>
  <c r="D19" i="28"/>
  <c r="C19" i="28"/>
  <c r="D15" i="28"/>
  <c r="C15" i="28"/>
  <c r="D9" i="28"/>
  <c r="C9" i="28"/>
  <c r="E23" i="11"/>
  <c r="D23" i="11"/>
  <c r="C23" i="11"/>
  <c r="H46" i="9"/>
  <c r="E46" i="9"/>
  <c r="H45" i="9"/>
  <c r="E45" i="9"/>
  <c r="H43" i="9"/>
  <c r="E43" i="9"/>
  <c r="H42" i="9"/>
  <c r="E42" i="9"/>
  <c r="H41" i="9"/>
  <c r="E41" i="9"/>
  <c r="H40" i="9"/>
  <c r="E40" i="9"/>
  <c r="H39" i="9"/>
  <c r="E39" i="9"/>
  <c r="H38" i="9"/>
  <c r="E38" i="9"/>
  <c r="H37" i="9"/>
  <c r="E37" i="9"/>
  <c r="H36" i="9"/>
  <c r="E36" i="9"/>
  <c r="H35" i="9"/>
  <c r="E35" i="9"/>
  <c r="H34" i="9"/>
  <c r="E34" i="9"/>
  <c r="H33" i="9"/>
  <c r="E33" i="9"/>
  <c r="H32" i="9"/>
  <c r="E32" i="9"/>
  <c r="H31" i="9"/>
  <c r="E31" i="9"/>
  <c r="H30" i="9"/>
  <c r="E30" i="9"/>
  <c r="H29" i="9"/>
  <c r="E29" i="9"/>
  <c r="H28" i="9"/>
  <c r="E28" i="9"/>
  <c r="H27" i="9"/>
  <c r="H26" i="9"/>
  <c r="E26" i="9"/>
  <c r="H25" i="9"/>
  <c r="E25" i="9"/>
  <c r="H24" i="9"/>
  <c r="E24" i="9"/>
  <c r="H23" i="9"/>
  <c r="E23" i="9"/>
  <c r="H22" i="9"/>
  <c r="E22" i="9"/>
  <c r="H21" i="9"/>
  <c r="E21" i="9"/>
  <c r="H20" i="9"/>
  <c r="E20" i="9"/>
  <c r="H19" i="9"/>
  <c r="E19" i="9"/>
  <c r="H18" i="9"/>
  <c r="E18" i="9"/>
  <c r="H17" i="9"/>
  <c r="E17" i="9"/>
  <c r="H16" i="9"/>
  <c r="E16" i="9"/>
  <c r="H14" i="9"/>
  <c r="E14" i="9"/>
  <c r="H13" i="9"/>
  <c r="E13" i="9"/>
  <c r="H12" i="9"/>
  <c r="E12" i="9"/>
  <c r="H11" i="9"/>
  <c r="E11" i="9"/>
  <c r="D10" i="9"/>
  <c r="C10" i="9"/>
  <c r="H12" i="4"/>
  <c r="H13" i="4"/>
  <c r="H14" i="4"/>
  <c r="H11" i="4"/>
  <c r="G12" i="4"/>
  <c r="G13" i="4"/>
  <c r="G14" i="4"/>
  <c r="G15" i="4"/>
  <c r="H15" i="4" s="1"/>
  <c r="G11" i="4"/>
  <c r="G12" i="46" l="1"/>
  <c r="E35" i="44"/>
  <c r="G24" i="48" l="1"/>
  <c r="K39" i="9" l="1"/>
  <c r="K40" i="9"/>
  <c r="K41" i="9"/>
  <c r="K42" i="9"/>
  <c r="D15" i="51" l="1"/>
  <c r="D54" i="51"/>
  <c r="D44" i="51"/>
  <c r="D10" i="51"/>
  <c r="C18" i="8"/>
  <c r="D15" i="52"/>
  <c r="C15" i="51"/>
  <c r="C44" i="51"/>
  <c r="C54" i="51"/>
  <c r="C10" i="51"/>
  <c r="C58" i="51" l="1"/>
  <c r="D58" i="51"/>
  <c r="G25" i="28"/>
  <c r="F35" i="44"/>
  <c r="F24" i="48" l="1"/>
  <c r="N13" i="45" l="1"/>
  <c r="N14" i="45"/>
  <c r="N15" i="45"/>
  <c r="N16" i="45"/>
  <c r="N17" i="45"/>
  <c r="N18" i="45"/>
  <c r="N19" i="45"/>
  <c r="N20" i="45"/>
  <c r="N21" i="45"/>
  <c r="N22" i="45"/>
  <c r="N23" i="45"/>
  <c r="N24" i="45"/>
  <c r="N25" i="45"/>
  <c r="N26" i="45"/>
  <c r="N12" i="45"/>
  <c r="K12" i="9"/>
  <c r="K13" i="9"/>
  <c r="K14" i="9"/>
  <c r="K16" i="9"/>
  <c r="K17" i="9"/>
  <c r="K18" i="9"/>
  <c r="K19" i="9"/>
  <c r="K20" i="9"/>
  <c r="K21" i="9"/>
  <c r="K22" i="9"/>
  <c r="K23" i="9"/>
  <c r="K24" i="9"/>
  <c r="K25" i="9"/>
  <c r="K26" i="9"/>
  <c r="K27" i="9"/>
  <c r="K28" i="9"/>
  <c r="K29" i="9"/>
  <c r="K30" i="9"/>
  <c r="K31" i="9"/>
  <c r="K32" i="9"/>
  <c r="K33" i="9"/>
  <c r="K34" i="9"/>
  <c r="K35" i="9"/>
  <c r="K36" i="9"/>
  <c r="K37" i="9"/>
  <c r="K38" i="9"/>
  <c r="K43" i="9"/>
  <c r="K45" i="9"/>
  <c r="K46" i="9"/>
  <c r="K11" i="9"/>
  <c r="E25" i="46" l="1"/>
  <c r="F21" i="46"/>
  <c r="E21" i="46"/>
  <c r="H13" i="45"/>
  <c r="H14" i="45"/>
  <c r="H15" i="45"/>
  <c r="H16" i="45"/>
  <c r="H18" i="45"/>
  <c r="H19" i="45"/>
  <c r="H20" i="45"/>
  <c r="H21" i="45"/>
  <c r="H22" i="45"/>
  <c r="H23" i="45"/>
  <c r="H24" i="45"/>
  <c r="H25" i="45"/>
  <c r="H26" i="45"/>
  <c r="H12" i="45"/>
  <c r="F25" i="28"/>
  <c r="H17" i="45" l="1"/>
  <c r="D35" i="44" l="1"/>
  <c r="C48" i="9"/>
  <c r="E24" i="48" l="1"/>
  <c r="E25" i="28" l="1"/>
  <c r="D48" i="9" l="1"/>
  <c r="D24" i="48" l="1"/>
  <c r="C24" i="48"/>
  <c r="C35" i="44" l="1"/>
  <c r="D25" i="28" l="1"/>
  <c r="C25" i="28" l="1"/>
  <c r="B35" i="44" l="1"/>
</calcChain>
</file>

<file path=xl/sharedStrings.xml><?xml version="1.0" encoding="utf-8"?>
<sst xmlns="http://schemas.openxmlformats.org/spreadsheetml/2006/main" count="745" uniqueCount="520">
  <si>
    <t>LAND UTILIZATION</t>
  </si>
  <si>
    <t xml:space="preserve"> </t>
  </si>
  <si>
    <t>السنة</t>
  </si>
  <si>
    <t>المجموع</t>
  </si>
  <si>
    <t>Year</t>
  </si>
  <si>
    <t>Fruits</t>
  </si>
  <si>
    <t>Date Palm</t>
  </si>
  <si>
    <t>Total Areas of Qatar</t>
  </si>
  <si>
    <t xml:space="preserve">المجموع  </t>
  </si>
  <si>
    <t xml:space="preserve">Total    </t>
  </si>
  <si>
    <t xml:space="preserve"> 1 - الحبوب </t>
  </si>
  <si>
    <t xml:space="preserve"> 1- Cereals</t>
  </si>
  <si>
    <t>القمح</t>
  </si>
  <si>
    <t>Wheat</t>
  </si>
  <si>
    <t>الشعير</t>
  </si>
  <si>
    <t>Barley</t>
  </si>
  <si>
    <t>الذرة</t>
  </si>
  <si>
    <t>Maize</t>
  </si>
  <si>
    <t xml:space="preserve"> 3 - الخضراوات </t>
  </si>
  <si>
    <t>طماطم</t>
  </si>
  <si>
    <t>Tomatoes</t>
  </si>
  <si>
    <t>شمام</t>
  </si>
  <si>
    <t>Sugar-Melons</t>
  </si>
  <si>
    <t>بطيخ (رقي)</t>
  </si>
  <si>
    <t>Water-Melons</t>
  </si>
  <si>
    <t>خيار</t>
  </si>
  <si>
    <t>Cucumbers</t>
  </si>
  <si>
    <t>Marrows</t>
  </si>
  <si>
    <t>قرع ارقابي</t>
  </si>
  <si>
    <t>Pumpkin</t>
  </si>
  <si>
    <t>قرع عسلي</t>
  </si>
  <si>
    <t>Sweet Pumpkin</t>
  </si>
  <si>
    <t>جزر</t>
  </si>
  <si>
    <t>Carrots</t>
  </si>
  <si>
    <t>باذنجان</t>
  </si>
  <si>
    <t>Eggplant</t>
  </si>
  <si>
    <t>خس</t>
  </si>
  <si>
    <t>Lettuce</t>
  </si>
  <si>
    <t>كرنب (ملفوف)</t>
  </si>
  <si>
    <t>Cabbage</t>
  </si>
  <si>
    <t>قرنبيط (زهرة)</t>
  </si>
  <si>
    <t>Cauliflower</t>
  </si>
  <si>
    <t>فلفل</t>
  </si>
  <si>
    <t>Green Pepper</t>
  </si>
  <si>
    <t>بصل</t>
  </si>
  <si>
    <t>Onion</t>
  </si>
  <si>
    <t>ملوخية</t>
  </si>
  <si>
    <t>Mulokhia</t>
  </si>
  <si>
    <t>فجل</t>
  </si>
  <si>
    <t>Radish</t>
  </si>
  <si>
    <t>سبانخ</t>
  </si>
  <si>
    <t>Spinach</t>
  </si>
  <si>
    <t>فاصوليا</t>
  </si>
  <si>
    <t>Beans</t>
  </si>
  <si>
    <t>باميا</t>
  </si>
  <si>
    <t>Okra</t>
  </si>
  <si>
    <t>لفت</t>
  </si>
  <si>
    <t>Turnip</t>
  </si>
  <si>
    <t>فقوس</t>
  </si>
  <si>
    <t>Snake-Cucumber</t>
  </si>
  <si>
    <t>Beet root</t>
  </si>
  <si>
    <t>بطاطس</t>
  </si>
  <si>
    <t>Potatoes</t>
  </si>
  <si>
    <t>أصناف أخرى</t>
  </si>
  <si>
    <t>الموالح</t>
  </si>
  <si>
    <t>Citrus Fruits</t>
  </si>
  <si>
    <t>العنب</t>
  </si>
  <si>
    <t>Grapes</t>
  </si>
  <si>
    <t>الجوافة</t>
  </si>
  <si>
    <t>Guavas</t>
  </si>
  <si>
    <t>التين</t>
  </si>
  <si>
    <t>Figs</t>
  </si>
  <si>
    <t>الرمان</t>
  </si>
  <si>
    <t>Pomegranates</t>
  </si>
  <si>
    <t>التوت</t>
  </si>
  <si>
    <t>Mulberries</t>
  </si>
  <si>
    <t>النخيل</t>
  </si>
  <si>
    <t>Almond</t>
  </si>
  <si>
    <t>عدد أشجار الفاكهة المثمرة وغير المثمرة</t>
  </si>
  <si>
    <t>NUMBER OF FRUIT BEARING AND NON-FRUIT BEARING TREES</t>
  </si>
  <si>
    <t>الانتاج (طن)</t>
  </si>
  <si>
    <t>متوسط الانتاج</t>
  </si>
  <si>
    <t>المحصول</t>
  </si>
  <si>
    <t>(1)</t>
  </si>
  <si>
    <t>(2)</t>
  </si>
  <si>
    <t>Crop</t>
  </si>
  <si>
    <t>Production (Ton)</t>
  </si>
  <si>
    <t>شمندر (بنجر)</t>
  </si>
  <si>
    <t>Others</t>
  </si>
  <si>
    <t xml:space="preserve"> 3 - الفاكهة والنخيل </t>
  </si>
  <si>
    <t>3 - Fruits and Dates</t>
  </si>
  <si>
    <t>الفاكهة</t>
  </si>
  <si>
    <t>(1) الانتاج لأقرب طن.</t>
  </si>
  <si>
    <t>(1) Production to nearest Ton .</t>
  </si>
  <si>
    <t>(3) يتضمن انتاج النخيل المزروع على الطرق والحدائق العامة والاحراش.</t>
  </si>
  <si>
    <t>Dates</t>
  </si>
  <si>
    <t>إنتاج اللحوم والأسماك</t>
  </si>
  <si>
    <t>MEAT AND FISH PRODUCTION</t>
  </si>
  <si>
    <t xml:space="preserve"> لحوم حمراء</t>
  </si>
  <si>
    <t>Red Meat</t>
  </si>
  <si>
    <t>لحوم دجاج وطيور</t>
  </si>
  <si>
    <t>Poultry Meat</t>
  </si>
  <si>
    <t>أســـماك</t>
  </si>
  <si>
    <t>Fish</t>
  </si>
  <si>
    <t>POULTRY AND EGGS PRODUCTION</t>
  </si>
  <si>
    <t>إنتاج الألبان ومنتجاتها</t>
  </si>
  <si>
    <t>MILK AND DAIRY PRODUCTION</t>
  </si>
  <si>
    <t>الألبان ومنتجاتها</t>
  </si>
  <si>
    <t>Milk and dairy Products</t>
  </si>
  <si>
    <t>أعداد قطعان الثروة الحيوانية</t>
  </si>
  <si>
    <t>LIVESTOCKS</t>
  </si>
  <si>
    <t>أبقــــــــار</t>
  </si>
  <si>
    <t>Cows</t>
  </si>
  <si>
    <t>أغـنــــام</t>
  </si>
  <si>
    <t>Sheeps</t>
  </si>
  <si>
    <t>ماعــــــز</t>
  </si>
  <si>
    <t>Goats</t>
  </si>
  <si>
    <t>جمـــــال</t>
  </si>
  <si>
    <t>Camels</t>
  </si>
  <si>
    <t>خيـــــــــول</t>
  </si>
  <si>
    <t>Horses</t>
  </si>
  <si>
    <t xml:space="preserve">Total  </t>
  </si>
  <si>
    <t>VALUE OF AGRICULTURAL PRODUCTION</t>
  </si>
  <si>
    <t>المنتج</t>
  </si>
  <si>
    <t>Product</t>
  </si>
  <si>
    <t>البلح والتمور</t>
  </si>
  <si>
    <t xml:space="preserve">  Total</t>
  </si>
  <si>
    <t>الرقم القياسي الكمي للإنتاج الزراعي</t>
  </si>
  <si>
    <t>QUANTITY INDEX NUMBER OF AGRICULTURAL PRODUCTION</t>
  </si>
  <si>
    <t xml:space="preserve">  الحبوب </t>
  </si>
  <si>
    <t xml:space="preserve"> Cereals</t>
  </si>
  <si>
    <t xml:space="preserve">  الخضراوات </t>
  </si>
  <si>
    <t xml:space="preserve">  Vegetables</t>
  </si>
  <si>
    <t xml:space="preserve">  الفاكهة والتمور</t>
  </si>
  <si>
    <t xml:space="preserve">  Fruits and Dates</t>
  </si>
  <si>
    <t xml:space="preserve">  الأعلاف الخضراء </t>
  </si>
  <si>
    <t xml:space="preserve">  Green Fodder</t>
  </si>
  <si>
    <t xml:space="preserve">الرقم القياسي العام  </t>
  </si>
  <si>
    <t xml:space="preserve">General Index Number  </t>
  </si>
  <si>
    <t>الرقم القياسي للإنتاج :</t>
  </si>
  <si>
    <t>Production Index Number :</t>
  </si>
  <si>
    <t xml:space="preserve">استخدمت صيغة لاسبير للكميات حيث أخذت الأهمية النسبية (الأوزان) </t>
  </si>
  <si>
    <t xml:space="preserve">    The Laspeyers Quantity Index Was adopted . The Relative </t>
  </si>
  <si>
    <t>الإحصاءات الزراعية</t>
  </si>
  <si>
    <t>AGRICULTURAL STATISTICS</t>
  </si>
  <si>
    <t>يعتبر القطاع الزراعي من القطاعات الاستراتيجية وذلك لدوره في تأمين الغذاء للأعداد المتزايدة من السكان .</t>
  </si>
  <si>
    <t>The agricultural sector is considered one of the strategic sectors for its role in securing food for the ever increasing population.</t>
  </si>
  <si>
    <t>ويتضمن هذا الفصل بيانات عن التركيب المحصولي والبيانات المتعلقة به ، بالاضافة الى بيانات عن بعض جوانب الدعم الذي تقدمه الدولة فيما يتعلق بمدخلات الانتاج في القطاع الزراعي .</t>
  </si>
  <si>
    <t>مصادر البيانات :-</t>
  </si>
  <si>
    <t>Un-Cultivated Lands</t>
  </si>
  <si>
    <t xml:space="preserve">                    السنة
 النوع  </t>
  </si>
  <si>
    <t xml:space="preserve">                                  Year
  Kind  </t>
  </si>
  <si>
    <t>حبوب أخرى</t>
  </si>
  <si>
    <t>Other cereals</t>
  </si>
  <si>
    <t xml:space="preserve"> 4 - الخضراوات </t>
  </si>
  <si>
    <t xml:space="preserve"> 6 - الألبان والمنتجات اللبنية </t>
  </si>
  <si>
    <t xml:space="preserve"> 7 - البيض </t>
  </si>
  <si>
    <t xml:space="preserve"> 8 - الأسماك </t>
  </si>
  <si>
    <t xml:space="preserve"> 7 - Eggs </t>
  </si>
  <si>
    <t xml:space="preserve"> 8 - Fish </t>
  </si>
  <si>
    <t xml:space="preserve"> 4 - Vegetables </t>
  </si>
  <si>
    <t xml:space="preserve"> 2 - Green Fodder  </t>
  </si>
  <si>
    <t xml:space="preserve"> 2 - الأعلاف الخضراء </t>
  </si>
  <si>
    <t xml:space="preserve"> 6 - Milk &amp; Milk Products </t>
  </si>
  <si>
    <t xml:space="preserve">لكل مجموعة وهي الإنتاج لسنة 2001، (سنة الأساس) وتم تركيب الرقم </t>
  </si>
  <si>
    <t>القياسي للسنوات السابقة .</t>
  </si>
  <si>
    <t xml:space="preserve">    importance(Weights)of each group. was based on the 2001</t>
  </si>
  <si>
    <t xml:space="preserve"> 3 - Fruits and Dates : </t>
  </si>
  <si>
    <t xml:space="preserve"> 3 - الفاكهة والنخيل :</t>
  </si>
  <si>
    <t xml:space="preserve"> 1 - الحبوب :</t>
  </si>
  <si>
    <t xml:space="preserve"> 5 - اللحــــوم :</t>
  </si>
  <si>
    <t xml:space="preserve"> 5 - Meat : </t>
  </si>
  <si>
    <t>المجموع
Total</t>
  </si>
  <si>
    <t xml:space="preserve">                                        Year
  Type  </t>
  </si>
  <si>
    <t xml:space="preserve">4 - Green Fodder </t>
  </si>
  <si>
    <t xml:space="preserve"> 4 - الأعلاف الخضراء</t>
  </si>
  <si>
    <t xml:space="preserve"> إنتاج الدجاج الحي والبيض</t>
  </si>
  <si>
    <t>لحوم حمراء</t>
  </si>
  <si>
    <t xml:space="preserve">   (base year) Production Values, then the  Quantity index Number for the previous Years was constructed.</t>
  </si>
  <si>
    <t>حبوب اخرى</t>
  </si>
  <si>
    <t>كمية الإنتاج الزراعي</t>
  </si>
  <si>
    <t>الكمية</t>
  </si>
  <si>
    <t>الاكتفاء الذاتي</t>
  </si>
  <si>
    <t>Quantitiy</t>
  </si>
  <si>
    <t>قيمة الإنتاج الزراعي</t>
  </si>
  <si>
    <t>منتجات قمحية</t>
  </si>
  <si>
    <t xml:space="preserve"> 6 - البيض </t>
  </si>
  <si>
    <t xml:space="preserve"> 7 - الأسماك </t>
  </si>
  <si>
    <t>قمح ودقيق القمح</t>
  </si>
  <si>
    <t>Wheat &amp; wheat flour</t>
  </si>
  <si>
    <t>Wheat products</t>
  </si>
  <si>
    <t>Bran</t>
  </si>
  <si>
    <t xml:space="preserve"> 2- الفاكهة والنخيل :</t>
  </si>
  <si>
    <t xml:space="preserve"> 5 -الألبان والمنتجات اللبنية </t>
  </si>
  <si>
    <t xml:space="preserve"> 4 -  اللحــــوم :</t>
  </si>
  <si>
    <t xml:space="preserve">2- Fruits and Dates : </t>
  </si>
  <si>
    <t xml:space="preserve">3- Vegetables </t>
  </si>
  <si>
    <t xml:space="preserve">4- Meat : </t>
  </si>
  <si>
    <t xml:space="preserve">5-Milk &amp; Milk Products </t>
  </si>
  <si>
    <t xml:space="preserve">6-Eggs </t>
  </si>
  <si>
    <t xml:space="preserve">7-Fish </t>
  </si>
  <si>
    <t>QUANTITY OF AGRICULTURAL PRODUCTION</t>
  </si>
  <si>
    <t>حبوب اخرى علفية</t>
  </si>
  <si>
    <t>Other Cereals forages</t>
  </si>
  <si>
    <t>Other Cereals</t>
  </si>
  <si>
    <t>Other edible cereals</t>
  </si>
  <si>
    <t>حبوب أخرى صالحة للاستهلاك الآدمي</t>
  </si>
  <si>
    <t>QUANTITY OF AGRICULTURAL PRODUCTION &amp; SELF SUFFICIENCY</t>
  </si>
  <si>
    <t>أ</t>
  </si>
  <si>
    <t>ب</t>
  </si>
  <si>
    <t>استهلاك آدمي</t>
  </si>
  <si>
    <t>أعلاف حيوانية</t>
  </si>
  <si>
    <t>شعير</t>
  </si>
  <si>
    <t>ردة(شوار)</t>
  </si>
  <si>
    <t>حبوب أخرى علفية</t>
  </si>
  <si>
    <t>a-</t>
  </si>
  <si>
    <t>Human consumption</t>
  </si>
  <si>
    <t>Fodders</t>
  </si>
  <si>
    <t>b-</t>
  </si>
  <si>
    <t>Others cereals forages</t>
  </si>
  <si>
    <t>كمية الإنتاج الزراعي ونسبة الاكتفاء الذاتي</t>
  </si>
  <si>
    <t>الانتاج المحلي</t>
  </si>
  <si>
    <t>الواردات</t>
  </si>
  <si>
    <t>المتاح للاستهلاك</t>
  </si>
  <si>
    <t>الصادرات</t>
  </si>
  <si>
    <t>المعاد تصديره</t>
  </si>
  <si>
    <t>الاستهلاك</t>
  </si>
  <si>
    <t xml:space="preserve">اجمالي الموارد </t>
  </si>
  <si>
    <t>Aggregate supply</t>
  </si>
  <si>
    <t>Consumption</t>
  </si>
  <si>
    <t>Self-Sufficiency%</t>
  </si>
  <si>
    <t>Available for consumption=Aggregate supply-Re-exports-Exports</t>
  </si>
  <si>
    <t>Local Production</t>
  </si>
  <si>
    <t>Imports</t>
  </si>
  <si>
    <t>Available for consumption</t>
  </si>
  <si>
    <t>Exports</t>
  </si>
  <si>
    <t>Re-exports</t>
  </si>
  <si>
    <t xml:space="preserve">                      السنة
  النوع  </t>
  </si>
  <si>
    <t xml:space="preserve">                                    السنة
 المحصول  </t>
  </si>
  <si>
    <t>Red meat</t>
  </si>
  <si>
    <t xml:space="preserve"> 1- Cereals(Human consumption)</t>
  </si>
  <si>
    <t>الأرز</t>
  </si>
  <si>
    <t xml:space="preserve"> 2 - الفاكهة والنخيل :</t>
  </si>
  <si>
    <t xml:space="preserve"> 4 - اللحــــوم :</t>
  </si>
  <si>
    <t xml:space="preserve"> 5 - الألبان والمنتجات اللبنية </t>
  </si>
  <si>
    <t xml:space="preserve"> 2 - Fruits and Dates : </t>
  </si>
  <si>
    <t xml:space="preserve"> 3 - Vegetables </t>
  </si>
  <si>
    <t xml:space="preserve"> 4 - Meat : </t>
  </si>
  <si>
    <t xml:space="preserve"> 5 - Milk &amp; Milk Products </t>
  </si>
  <si>
    <t xml:space="preserve"> 6 - Eggs </t>
  </si>
  <si>
    <t xml:space="preserve"> 7 - Fish </t>
  </si>
  <si>
    <t xml:space="preserve">   فاكهة</t>
  </si>
  <si>
    <t xml:space="preserve">  Fruits</t>
  </si>
  <si>
    <t xml:space="preserve">    تمور</t>
  </si>
  <si>
    <t xml:space="preserve">  Dates</t>
  </si>
  <si>
    <t>Area (Hectare)</t>
  </si>
  <si>
    <t>المساحة (هكتار)</t>
  </si>
  <si>
    <t xml:space="preserve">                                 Year
  Kind  </t>
  </si>
  <si>
    <t xml:space="preserve">                     السنة
 النوع  </t>
  </si>
  <si>
    <t xml:space="preserve">                             Year
  Kind  </t>
  </si>
  <si>
    <t xml:space="preserve">                   السنة
 النوع  </t>
  </si>
  <si>
    <t>طن /  هكتار</t>
  </si>
  <si>
    <t xml:space="preserve">    </t>
  </si>
  <si>
    <t>(2) المساحة لأقرب هكتار .</t>
  </si>
  <si>
    <t>(2) Area to nearest Hectare .</t>
  </si>
  <si>
    <t xml:space="preserve"> 1- Cereals :</t>
  </si>
  <si>
    <t>Red meat (Ton)</t>
  </si>
  <si>
    <t>Meat group (Ton)</t>
  </si>
  <si>
    <t>Poultry meat (Ton)</t>
  </si>
  <si>
    <t>Poultry meat</t>
  </si>
  <si>
    <r>
      <t xml:space="preserve">الأراضي المزروعة </t>
    </r>
    <r>
      <rPr>
        <b/>
        <sz val="8"/>
        <rFont val="Arial"/>
        <family val="2"/>
      </rPr>
      <t>Cultivated Land</t>
    </r>
  </si>
  <si>
    <r>
      <t xml:space="preserve">الأراضي القابلة للزراعة </t>
    </r>
    <r>
      <rPr>
        <b/>
        <sz val="8"/>
        <rFont val="Arial"/>
        <family val="2"/>
      </rPr>
      <t>Cultivable Land</t>
    </r>
  </si>
  <si>
    <t>اجمالي مساحة أراضي دولة قطر</t>
  </si>
  <si>
    <t>مساحة الاراضي غير المزروعة</t>
  </si>
  <si>
    <r>
      <t xml:space="preserve">أعلاف خضراء
</t>
    </r>
    <r>
      <rPr>
        <sz val="8"/>
        <rFont val="Arial"/>
        <family val="2"/>
      </rPr>
      <t>Green Fodder</t>
    </r>
  </si>
  <si>
    <r>
      <t xml:space="preserve">نخيل
</t>
    </r>
    <r>
      <rPr>
        <sz val="8"/>
        <rFont val="Arial"/>
        <family val="2"/>
      </rPr>
      <t>Date Palm</t>
    </r>
  </si>
  <si>
    <r>
      <t xml:space="preserve">فاكهة
</t>
    </r>
    <r>
      <rPr>
        <sz val="8"/>
        <rFont val="Arial"/>
        <family val="2"/>
      </rPr>
      <t>Fruits</t>
    </r>
  </si>
  <si>
    <r>
      <t xml:space="preserve">خضراوات
</t>
    </r>
    <r>
      <rPr>
        <sz val="8"/>
        <rFont val="Arial"/>
        <family val="2"/>
      </rPr>
      <t>Vegetables</t>
    </r>
  </si>
  <si>
    <r>
      <t xml:space="preserve">حبوب
</t>
    </r>
    <r>
      <rPr>
        <sz val="8"/>
        <rFont val="Arial"/>
        <family val="2"/>
      </rPr>
      <t>Cereals</t>
    </r>
  </si>
  <si>
    <r>
      <t>Date Palm</t>
    </r>
    <r>
      <rPr>
        <vertAlign val="superscript"/>
        <sz val="8"/>
        <rFont val="Arial"/>
        <family val="2"/>
      </rPr>
      <t xml:space="preserve"> (3)</t>
    </r>
  </si>
  <si>
    <r>
      <t xml:space="preserve"> 4 - Green Fodder   </t>
    </r>
    <r>
      <rPr>
        <vertAlign val="superscript"/>
        <sz val="8"/>
        <rFont val="Arial"/>
        <family val="2"/>
      </rPr>
      <t>(4)</t>
    </r>
  </si>
  <si>
    <t>مجموعة اللحوم (طن)</t>
  </si>
  <si>
    <t>لحوم حمراء (طن)</t>
  </si>
  <si>
    <t>لحوم دواجن (طن)</t>
  </si>
  <si>
    <t>البيض (طن)</t>
  </si>
  <si>
    <t>Eggs  (Ton)</t>
  </si>
  <si>
    <t>The Sources of the data:</t>
  </si>
  <si>
    <t xml:space="preserve">                                              Year
  Crop  </t>
  </si>
  <si>
    <t xml:space="preserve"> 1 - الحبوب (استهلاك أدمى) :</t>
  </si>
  <si>
    <t>Mixed Fish</t>
  </si>
  <si>
    <t>Seabream</t>
  </si>
  <si>
    <t>كوفر</t>
  </si>
  <si>
    <t>Rabbit Fish</t>
  </si>
  <si>
    <t>صافي</t>
  </si>
  <si>
    <t>King mackerel</t>
  </si>
  <si>
    <t>كنعد</t>
  </si>
  <si>
    <t>Emperor</t>
  </si>
  <si>
    <t>شعري</t>
  </si>
  <si>
    <t>Greasy grouper</t>
  </si>
  <si>
    <t>هامور</t>
  </si>
  <si>
    <t xml:space="preserve">                            السنة
 النوع  </t>
  </si>
  <si>
    <r>
      <t xml:space="preserve">النخيل - التمور </t>
    </r>
    <r>
      <rPr>
        <b/>
        <vertAlign val="superscript"/>
        <sz val="10"/>
        <rFont val="Arial"/>
        <family val="2"/>
      </rPr>
      <t>(3)</t>
    </r>
  </si>
  <si>
    <r>
      <t xml:space="preserve"> 4 - Green Fodder   </t>
    </r>
    <r>
      <rPr>
        <vertAlign val="superscript"/>
        <sz val="12"/>
        <rFont val="Arial"/>
        <family val="2"/>
      </rPr>
      <t>(4)</t>
    </r>
  </si>
  <si>
    <t>وبما أن القطاع الزراعي في دولة قطر ما زال في مراحل نموه الأولى وذلك لندرة المياه الصالحة للزراعة وقلة خصوبة التربة وعدم ملاءمة الظروف المناخية مما يعوق التنمية الأفقية والرأسية فان دولة قطــر تسعى جاهدة للعمل على تطوير هذا القطاع وذلك بتقديم الدعم الفني والعيني للمنتجين الزراعيين .</t>
  </si>
  <si>
    <t xml:space="preserve">This chapter includes data regarding cropping structure and the related information, in addition to some aspects of the government subsidies relevant to the agricultural sector production input. </t>
  </si>
  <si>
    <t>Yield (T/H)</t>
  </si>
  <si>
    <t>PRODUCTION, AREA AND AVERAGE YIELD OF DIFFERENT CROPS</t>
  </si>
  <si>
    <t>AGGREGATE SUPPLY &amp; CONSUMPTION</t>
  </si>
  <si>
    <t>Rice</t>
  </si>
  <si>
    <r>
      <t xml:space="preserve">نسبة الاكتفاء الذاتي
</t>
    </r>
    <r>
      <rPr>
        <b/>
        <sz val="8"/>
        <rFont val="Arial"/>
        <family val="2"/>
      </rPr>
      <t>Self-Sufficiency%</t>
    </r>
  </si>
  <si>
    <t>The agricultural sector in Qatar is still at its first stages of development.  This is due to scarcity of irrigation water, soil deficiency and adverse climatic conditions, which hinder both horizontal and vertical development. Being so the Government is trying hard to develop this sector by offering technical assistance and materials subsidies to agricultural producers.</t>
  </si>
  <si>
    <t xml:space="preserve"> - Fisheries Statistic Bulletin / Department of Fisheries. </t>
  </si>
  <si>
    <t xml:space="preserve"> 2 - Vegetables</t>
  </si>
  <si>
    <t xml:space="preserve"> 2 - الخضراوات</t>
  </si>
  <si>
    <t xml:space="preserve"> 4 - الأعلاف الخضراء </t>
  </si>
  <si>
    <t>(3) It Includes the production of dates on roads, public gardens.</t>
  </si>
  <si>
    <t>أبقــــــــار
Cows</t>
  </si>
  <si>
    <t>أغـنــــام
Sheeps</t>
  </si>
  <si>
    <t>ماعــــــز
Goats</t>
  </si>
  <si>
    <t>جمـــــال
Camels</t>
  </si>
  <si>
    <t>خيـــــــــول
Horses</t>
  </si>
  <si>
    <t>Self sufficiency=Local production/available for consumption</t>
  </si>
  <si>
    <t>جدول (1) (الوحدة هكتار)</t>
  </si>
  <si>
    <t>TABLE (1) (Unit: Hectare)</t>
  </si>
  <si>
    <t>جدول (3)</t>
  </si>
  <si>
    <t>TABLE (3)</t>
  </si>
  <si>
    <t>جدول (4)</t>
  </si>
  <si>
    <t>TABLE (4)</t>
  </si>
  <si>
    <t>جدول (6)(الوحدة : طن)</t>
  </si>
  <si>
    <t>TABLE (6) (Unit: Ton)</t>
  </si>
  <si>
    <t>جدول (7)</t>
  </si>
  <si>
    <t>TABLE (7)</t>
  </si>
  <si>
    <t>Graph (2) شكل</t>
  </si>
  <si>
    <t>جدول (14) (الوحدة : طن)</t>
  </si>
  <si>
    <t>TABLE (14) ( Unit :Ton)</t>
  </si>
  <si>
    <t>جدول (8)(الوحدة : طن)</t>
  </si>
  <si>
    <t>TABLE (8) (Unit: Ton)</t>
  </si>
  <si>
    <t>جدول (9)(الوحدة : عدد)</t>
  </si>
  <si>
    <t>TABLE (9)(Unit : Number)</t>
  </si>
  <si>
    <t>المتاح للاستهلاك=اجمالي الموارد-الصادرات-المعاد تصديره</t>
  </si>
  <si>
    <t>نسبة الاكتفاء الذاتي=الانتاج المحلي/المتاح للاستهلاك</t>
  </si>
  <si>
    <t xml:space="preserve">لوز </t>
  </si>
  <si>
    <t>كنار</t>
  </si>
  <si>
    <t>Kanar</t>
  </si>
  <si>
    <t>تبان</t>
  </si>
  <si>
    <t>Tabaan</t>
  </si>
  <si>
    <t>سكن</t>
  </si>
  <si>
    <t xml:space="preserve">Siken </t>
  </si>
  <si>
    <t>حاقول</t>
  </si>
  <si>
    <t>Hagool</t>
  </si>
  <si>
    <t>كراري</t>
  </si>
  <si>
    <t> Karari</t>
  </si>
  <si>
    <t>زبيدي</t>
  </si>
  <si>
    <t>Zubaidi</t>
  </si>
  <si>
    <t xml:space="preserve"> ربيب  </t>
  </si>
  <si>
    <t>Rebeeb</t>
  </si>
  <si>
    <t>Jash</t>
  </si>
  <si>
    <t xml:space="preserve"> جش</t>
  </si>
  <si>
    <t>حمام</t>
  </si>
  <si>
    <t>Hamaam</t>
  </si>
  <si>
    <t>حمره</t>
  </si>
  <si>
    <t xml:space="preserve">Hamra </t>
  </si>
  <si>
    <t xml:space="preserve">نيسر </t>
  </si>
  <si>
    <t>Naiser</t>
  </si>
  <si>
    <t xml:space="preserve">ينم </t>
  </si>
  <si>
    <t xml:space="preserve">Yanam </t>
  </si>
  <si>
    <t>فرش</t>
  </si>
  <si>
    <t>Farsh</t>
  </si>
  <si>
    <t>قرقفان</t>
  </si>
  <si>
    <t>Qurqufan</t>
  </si>
  <si>
    <t>شعم</t>
  </si>
  <si>
    <t xml:space="preserve">Sh'aam </t>
  </si>
  <si>
    <t>فسكر</t>
  </si>
  <si>
    <t>Fasker</t>
  </si>
  <si>
    <t xml:space="preserve"> بدحة</t>
  </si>
  <si>
    <t>Bedha</t>
  </si>
  <si>
    <t xml:space="preserve">Gane </t>
  </si>
  <si>
    <t>قين</t>
  </si>
  <si>
    <t xml:space="preserve"> قبقب</t>
  </si>
  <si>
    <t>Kobkob</t>
  </si>
  <si>
    <t xml:space="preserve"> خثاق</t>
  </si>
  <si>
    <t>Khathaag</t>
  </si>
  <si>
    <t>كوسا</t>
  </si>
  <si>
    <t>اجمالي الموارد والاستهلاك</t>
  </si>
  <si>
    <t xml:space="preserve">استخدامات الأراضي </t>
  </si>
  <si>
    <t xml:space="preserve"> 2 - الخضراوات </t>
  </si>
  <si>
    <t xml:space="preserve"> 2 - Vegetables </t>
  </si>
  <si>
    <t>برسيم</t>
  </si>
  <si>
    <t>رودس</t>
  </si>
  <si>
    <t xml:space="preserve">اعلاف أخرى  </t>
  </si>
  <si>
    <t>Alfalfa</t>
  </si>
  <si>
    <t>Rhodes</t>
  </si>
  <si>
    <t>Other fodders</t>
  </si>
  <si>
    <t>نخيل</t>
  </si>
  <si>
    <t>موالح</t>
  </si>
  <si>
    <t xml:space="preserve">عنب </t>
  </si>
  <si>
    <t>تبين</t>
  </si>
  <si>
    <t>جوافه</t>
  </si>
  <si>
    <t xml:space="preserve">رمان </t>
  </si>
  <si>
    <t>لوز</t>
  </si>
  <si>
    <t>توت</t>
  </si>
  <si>
    <t xml:space="preserve">فاكهة أخرى </t>
  </si>
  <si>
    <t>Palm</t>
  </si>
  <si>
    <t>Cirtus</t>
  </si>
  <si>
    <t>Fig</t>
  </si>
  <si>
    <t>Guava</t>
  </si>
  <si>
    <t>Pomegranate</t>
  </si>
  <si>
    <t>Almonds</t>
  </si>
  <si>
    <t>Mulberry</t>
  </si>
  <si>
    <t>Other fruit</t>
  </si>
  <si>
    <t>Cowpea</t>
  </si>
  <si>
    <t>Bean</t>
  </si>
  <si>
    <t>Chard</t>
  </si>
  <si>
    <t>Parsly</t>
  </si>
  <si>
    <t>لوبيا</t>
  </si>
  <si>
    <t>فول</t>
  </si>
  <si>
    <t>سلق</t>
  </si>
  <si>
    <t>بقدونس</t>
  </si>
  <si>
    <t>Cropped area &amp; production of crops in greenhouses</t>
  </si>
  <si>
    <t xml:space="preserve">                      السنة
المحاصيل </t>
  </si>
  <si>
    <t xml:space="preserve">                                        Year
  Crops  </t>
  </si>
  <si>
    <t>المساحه (هكتار )</t>
  </si>
  <si>
    <t>الإنتاج (طن)</t>
  </si>
  <si>
    <t xml:space="preserve">طماطم </t>
  </si>
  <si>
    <t xml:space="preserve">شمام </t>
  </si>
  <si>
    <t xml:space="preserve">خضروات أخرى  </t>
  </si>
  <si>
    <t>Sweet Pepper</t>
  </si>
  <si>
    <t>Melon</t>
  </si>
  <si>
    <t>Cucumber</t>
  </si>
  <si>
    <t>other Vegetables</t>
  </si>
  <si>
    <t>Total</t>
  </si>
  <si>
    <t xml:space="preserve">البلديه </t>
  </si>
  <si>
    <t xml:space="preserve">عدد المزارع  </t>
  </si>
  <si>
    <t xml:space="preserve">NO.of farms </t>
  </si>
  <si>
    <r>
      <rPr>
        <b/>
        <sz val="8"/>
        <rFont val="Arial"/>
        <family val="2"/>
      </rPr>
      <t xml:space="preserve">أجمالي عدد   الطيور                                </t>
    </r>
    <r>
      <rPr>
        <sz val="8"/>
        <rFont val="Arial"/>
        <family val="2"/>
      </rPr>
      <t xml:space="preserve"> No.of birds</t>
    </r>
  </si>
  <si>
    <t xml:space="preserve"> municipality</t>
  </si>
  <si>
    <t xml:space="preserve">الدوحة </t>
  </si>
  <si>
    <t xml:space="preserve">الريان </t>
  </si>
  <si>
    <t xml:space="preserve">الوكرة </t>
  </si>
  <si>
    <t xml:space="preserve">أم صلال </t>
  </si>
  <si>
    <t>الشمال</t>
  </si>
  <si>
    <t xml:space="preserve">Doha </t>
  </si>
  <si>
    <t>AL rayyan</t>
  </si>
  <si>
    <t>AL wakra</t>
  </si>
  <si>
    <t>Umm slal</t>
  </si>
  <si>
    <t>AL shamal</t>
  </si>
  <si>
    <t>AL dain</t>
  </si>
  <si>
    <t>المساحه المحصولية وإنتاج  المحاصيل المكشوفة حسب المحصول</t>
  </si>
  <si>
    <t xml:space="preserve">Cropped area &amp; production of open field during </t>
  </si>
  <si>
    <t xml:space="preserve">المساحه (هكتار ) Area </t>
  </si>
  <si>
    <t xml:space="preserve">الإنتاج (طن) production </t>
  </si>
  <si>
    <t xml:space="preserve">المساحه المحصوليه وإنتاج المحاصيل  في البيوت المحميه </t>
  </si>
  <si>
    <t xml:space="preserve">لوبيا  </t>
  </si>
  <si>
    <t xml:space="preserve">فول </t>
  </si>
  <si>
    <t>Parsley</t>
  </si>
  <si>
    <t xml:space="preserve">الدواجن </t>
  </si>
  <si>
    <t xml:space="preserve">أخرى </t>
  </si>
  <si>
    <t>Poultry</t>
  </si>
  <si>
    <t>other animals</t>
  </si>
  <si>
    <t>الانتاج والمساحة* ومتوسط الإنتاجية لمختلف المحاصيل</t>
  </si>
  <si>
    <t>طماطم 
Tomatoes</t>
  </si>
  <si>
    <t xml:space="preserve">فلفل حلو </t>
  </si>
  <si>
    <t>فلفل حلو
Sweet Pepper</t>
  </si>
  <si>
    <t>شمام 
Melon</t>
  </si>
  <si>
    <t>خيار
Cucumber</t>
  </si>
  <si>
    <t>فاصوليا
Beans</t>
  </si>
  <si>
    <t xml:space="preserve">    - نشرة المساحات وإنتاج المحاصيل  / إدارة الشؤون الزراعية .</t>
  </si>
  <si>
    <t>جدول (2)(الوحدة : هكتار)</t>
  </si>
  <si>
    <t>TABLE (2)(Unit :Hectare)</t>
  </si>
  <si>
    <t>Graph (1) شكل</t>
  </si>
  <si>
    <t>* Production and area include area and production for open field  and greenhouses .</t>
  </si>
  <si>
    <t xml:space="preserve"> فاكهة  أخرى</t>
  </si>
  <si>
    <t xml:space="preserve">Other fruit </t>
  </si>
  <si>
    <t>جدول (16) (2001 = 100)</t>
  </si>
  <si>
    <t>TABLE (16) (2001 = 100)</t>
  </si>
  <si>
    <t>TABLE (15) ( Unit :Ton)</t>
  </si>
  <si>
    <t>جدول (15) (الوحدة : طن)</t>
  </si>
  <si>
    <t>جدول (13) (القيمة بالألف ريال قطري)</t>
  </si>
  <si>
    <t>TABLE (13) ( Value: Thousand Q.R.)</t>
  </si>
  <si>
    <t>جدول (12) (الوحدة : طن)</t>
  </si>
  <si>
    <t>TABLE (12) ( Unit:Ton)</t>
  </si>
  <si>
    <t>جدول (11)(الكمية : طن)</t>
  </si>
  <si>
    <t>TABLE (11) (Quantity:Ton)</t>
  </si>
  <si>
    <t>جدول (10)</t>
  </si>
  <si>
    <t xml:space="preserve">TABLE (10) </t>
  </si>
  <si>
    <t>TABLE (5)</t>
  </si>
  <si>
    <t>جدول (5)</t>
  </si>
  <si>
    <t xml:space="preserve"> - Annual Bulletin for areas &amp; production of Agricultural crops  / Department of 
    Agriculture .</t>
  </si>
  <si>
    <t xml:space="preserve"> -Annual Bulletin for  consumption food commdfities  / Department of 
    Agriculture .</t>
  </si>
  <si>
    <t xml:space="preserve">  - نشرة استهلاك السلع الزراعيه  / إدارة الشؤون الزراعية .</t>
  </si>
  <si>
    <t xml:space="preserve">      - نشرة الاحصاء السمكي / إدارة الثروة السمكية .</t>
  </si>
  <si>
    <t xml:space="preserve">*المساحه والإنتاج تضم مساحه وإنتاج الأراضي المكشوفه بالاضافه الى البيوت المحميه </t>
  </si>
  <si>
    <t xml:space="preserve">       Number of farms ,number of poultry, and beehives ,according to the purpose of breeding and municipality</t>
  </si>
  <si>
    <t>كميات الأسماك المصاده محليا حسب النوع  والسنه</t>
  </si>
  <si>
    <t>QUANTITY OF LOCAL  FISH  CATCH, ACCORDING BY KIND AND YEARS</t>
  </si>
  <si>
    <t xml:space="preserve">    - وزارة البلدية .</t>
  </si>
  <si>
    <t xml:space="preserve"> - Ministry of Municipality  .</t>
  </si>
  <si>
    <t>2017 - 2021</t>
  </si>
  <si>
    <t>2019 - 2021</t>
  </si>
  <si>
    <t>2017- 2021</t>
  </si>
  <si>
    <t>2020- 2021</t>
  </si>
  <si>
    <t>2018 - 2021</t>
  </si>
  <si>
    <t>Cropped area &amp; production of crops in greenhouses
2021</t>
  </si>
  <si>
    <t>LIVESTOCKS
2021</t>
  </si>
  <si>
    <t>الشحانيه</t>
  </si>
  <si>
    <t>منتجات حبوب</t>
  </si>
  <si>
    <t>cereal products</t>
  </si>
  <si>
    <t xml:space="preserve">الدجاج المتخصص البياض Specialized chickens (layers) </t>
  </si>
  <si>
    <t xml:space="preserve">الدجاج البلدي (لاحم)      Baladi chikens </t>
  </si>
  <si>
    <t>الخوروالذخيره</t>
  </si>
  <si>
    <t>AL khor&amp; AL dhakira</t>
  </si>
  <si>
    <t>الظعاين</t>
  </si>
  <si>
    <t>2017-2021</t>
  </si>
  <si>
    <t>المساحه المحصوليه وإنتاج المحاصيل  في البيوت المحميه 
2021</t>
  </si>
  <si>
    <t>أعداد قطعان الثروة الحيوانية
2021</t>
  </si>
  <si>
    <t xml:space="preserve">عدد الدواجن* وخلايا النحل حسب الغرض من التربيه والبلديه </t>
  </si>
  <si>
    <t>*The agricultural census data includes the number of poultry and other birds in animal holdings(farms and ranshes (ezba) )</t>
  </si>
  <si>
    <t>*بيانات التعداد الزراعي  تشمل  أعداد  الدواجن والطيور  الأخرى بالحيازات الحيوانيه (المزارع والعزب  )</t>
  </si>
  <si>
    <t xml:space="preserve"> خلايا النحل</t>
  </si>
  <si>
    <t>bee hives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</si>
</sst>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ج.م.&quot;\ * #,##0_-;_-&quot;ج.م.&quot;\ * #,##0\-;_-&quot;ج.م.&quot;\ * &quot;-&quot;_-;_-@_-"/>
    <numFmt numFmtId="165" formatCode="_-&quot;ج.م.&quot;\ * #,##0.00_-;_-&quot;ج.م.&quot;\ * #,##0.00\-;_-&quot;ج.م.&quot;\ * &quot;-&quot;??_-;_-@_-"/>
    <numFmt numFmtId="166" formatCode="0.0"/>
    <numFmt numFmtId="167" formatCode="_(* #,##0_);_(* \(#,##0\);_(* &quot;-&quot;??_);_(@_)"/>
  </numFmts>
  <fonts count="53">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0"/>
      <name val="Arial"/>
      <family val="2"/>
    </font>
    <font>
      <b/>
      <sz val="12"/>
      <name val="Arial"/>
      <family val="2"/>
      <charset val="178"/>
    </font>
    <font>
      <b/>
      <sz val="10"/>
      <name val="Arial"/>
      <family val="2"/>
    </font>
    <font>
      <b/>
      <sz val="12"/>
      <name val="Arial"/>
      <family val="2"/>
    </font>
    <font>
      <sz val="8"/>
      <name val="Arial"/>
      <family val="2"/>
      <charset val="178"/>
    </font>
    <font>
      <sz val="10"/>
      <name val="Arial"/>
      <family val="2"/>
      <charset val="178"/>
    </font>
    <font>
      <sz val="11"/>
      <name val="Arial"/>
      <family val="2"/>
      <charset val="178"/>
    </font>
    <font>
      <b/>
      <sz val="8"/>
      <name val="Arial"/>
      <family val="2"/>
    </font>
    <font>
      <b/>
      <sz val="10"/>
      <color indexed="10"/>
      <name val="Arial"/>
      <family val="2"/>
      <charset val="178"/>
    </font>
    <font>
      <b/>
      <vertAlign val="superscript"/>
      <sz val="10"/>
      <name val="Arial"/>
      <family val="2"/>
    </font>
    <font>
      <b/>
      <sz val="12"/>
      <color indexed="10"/>
      <name val="Arial"/>
      <family val="2"/>
      <charset val="178"/>
    </font>
    <font>
      <b/>
      <sz val="12"/>
      <name val="Arial"/>
      <family val="2"/>
    </font>
    <font>
      <b/>
      <sz val="10"/>
      <color indexed="10"/>
      <name val="Arial"/>
      <family val="2"/>
    </font>
    <font>
      <b/>
      <sz val="11"/>
      <name val="Arial"/>
      <family val="2"/>
    </font>
    <font>
      <sz val="8"/>
      <name val="Arial"/>
      <family val="2"/>
    </font>
    <font>
      <b/>
      <sz val="9"/>
      <name val="Arial"/>
      <family val="2"/>
    </font>
    <font>
      <b/>
      <sz val="16"/>
      <name val="Arial"/>
      <family val="2"/>
    </font>
    <font>
      <b/>
      <sz val="14"/>
      <color indexed="12"/>
      <name val="Arial"/>
      <family val="2"/>
    </font>
    <font>
      <b/>
      <sz val="12"/>
      <color indexed="12"/>
      <name val="Arial"/>
      <family val="2"/>
    </font>
    <font>
      <b/>
      <sz val="8"/>
      <name val="Arial"/>
      <family val="2"/>
    </font>
    <font>
      <b/>
      <sz val="8"/>
      <color indexed="10"/>
      <name val="Arial"/>
      <family val="2"/>
    </font>
    <font>
      <sz val="10"/>
      <color indexed="10"/>
      <name val="Arial"/>
      <family val="2"/>
    </font>
    <font>
      <b/>
      <sz val="11"/>
      <color indexed="10"/>
      <name val="Arial"/>
      <family val="2"/>
    </font>
    <font>
      <sz val="10"/>
      <name val="Arial"/>
      <family val="2"/>
    </font>
    <font>
      <b/>
      <sz val="11"/>
      <color indexed="25"/>
      <name val="Arial"/>
      <family val="2"/>
    </font>
    <font>
      <b/>
      <sz val="14"/>
      <color indexed="25"/>
      <name val="Arial"/>
      <family val="2"/>
    </font>
    <font>
      <sz val="11"/>
      <color indexed="8"/>
      <name val="Arial"/>
      <family val="2"/>
    </font>
    <font>
      <b/>
      <sz val="14"/>
      <name val="Arial"/>
      <family val="2"/>
    </font>
    <font>
      <sz val="10"/>
      <name val="Arial"/>
      <family val="2"/>
    </font>
    <font>
      <b/>
      <sz val="11"/>
      <name val="Arial"/>
      <family val="2"/>
    </font>
    <font>
      <sz val="12"/>
      <name val="Arial"/>
      <family val="2"/>
    </font>
    <font>
      <sz val="16"/>
      <name val="Arial"/>
      <family val="2"/>
    </font>
    <font>
      <vertAlign val="superscript"/>
      <sz val="8"/>
      <name val="Arial"/>
      <family val="2"/>
    </font>
    <font>
      <sz val="10"/>
      <name val="Traditional Arabic"/>
      <family val="1"/>
    </font>
    <font>
      <sz val="11"/>
      <color theme="1"/>
      <name val="Calibri"/>
      <family val="2"/>
      <charset val="178"/>
      <scheme val="minor"/>
    </font>
    <font>
      <b/>
      <sz val="48"/>
      <color rgb="FF0000FF"/>
      <name val="AGA Arabesque Desktop"/>
      <charset val="2"/>
    </font>
    <font>
      <sz val="10"/>
      <color rgb="FF0000FF"/>
      <name val="Arial"/>
      <family val="2"/>
    </font>
    <font>
      <b/>
      <sz val="14"/>
      <color rgb="FF0000FF"/>
      <name val="Arial Black"/>
      <family val="2"/>
    </font>
    <font>
      <b/>
      <sz val="28"/>
      <color rgb="FF0000FF"/>
      <name val="Arial"/>
      <family val="2"/>
    </font>
    <font>
      <sz val="11"/>
      <name val="Arial"/>
      <family val="2"/>
    </font>
    <font>
      <sz val="11"/>
      <name val="Calibri"/>
      <family val="2"/>
      <scheme val="minor"/>
    </font>
    <font>
      <vertAlign val="superscript"/>
      <sz val="12"/>
      <name val="Arial"/>
      <family val="2"/>
    </font>
    <font>
      <sz val="10"/>
      <name val="Arial"/>
      <family val="2"/>
    </font>
    <font>
      <sz val="9"/>
      <name val="Arial"/>
      <family val="2"/>
    </font>
    <font>
      <sz val="7"/>
      <name val="Arial"/>
      <family val="2"/>
    </font>
    <font>
      <b/>
      <sz val="16"/>
      <name val="Sultan bold"/>
      <charset val="178"/>
    </font>
    <font>
      <b/>
      <sz val="12"/>
      <name val="Arial Black"/>
      <family val="2"/>
    </font>
    <font>
      <b/>
      <sz val="12"/>
      <name val="Sakkal Majalla"/>
      <charset val="178"/>
    </font>
    <font>
      <b/>
      <sz val="11"/>
      <name val="Sakkal Majalla"/>
      <charset val="17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FFC000"/>
        <bgColor indexed="64"/>
      </patternFill>
    </fill>
  </fills>
  <borders count="6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medium">
        <color indexed="60"/>
      </bottom>
      <diagonal style="thick">
        <color theme="0"/>
      </diagonal>
    </border>
    <border diagonalUp="1">
      <left style="thick">
        <color theme="0"/>
      </left>
      <right style="thick">
        <color theme="0"/>
      </right>
      <top style="medium">
        <color indexed="60"/>
      </top>
      <bottom style="medium">
        <color indexed="60"/>
      </bottom>
      <diagonal style="thick">
        <color theme="0"/>
      </diagonal>
    </border>
    <border diagonalUp="1">
      <left style="thick">
        <color theme="0"/>
      </left>
      <right style="thick">
        <color theme="0"/>
      </right>
      <top style="medium">
        <color indexed="60"/>
      </top>
      <bottom style="thin">
        <color indexed="64"/>
      </bottom>
      <diagonal style="thick">
        <color theme="0"/>
      </diagonal>
    </border>
    <border diagonalDown="1">
      <left style="thick">
        <color theme="0"/>
      </left>
      <right style="thick">
        <color theme="0"/>
      </right>
      <top style="thin">
        <color indexed="64"/>
      </top>
      <bottom style="medium">
        <color indexed="60"/>
      </bottom>
      <diagonal style="thick">
        <color theme="0"/>
      </diagonal>
    </border>
    <border diagonalDown="1">
      <left style="thick">
        <color theme="0"/>
      </left>
      <right style="thick">
        <color theme="0"/>
      </right>
      <top style="medium">
        <color indexed="60"/>
      </top>
      <bottom style="medium">
        <color indexed="60"/>
      </bottom>
      <diagonal style="thick">
        <color theme="0"/>
      </diagonal>
    </border>
    <border diagonalDown="1">
      <left style="thick">
        <color theme="0"/>
      </left>
      <right style="thick">
        <color theme="0"/>
      </right>
      <top style="medium">
        <color indexed="60"/>
      </top>
      <bottom style="thin">
        <color indexed="64"/>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right style="thick">
        <color theme="0"/>
      </right>
      <top style="thin">
        <color indexed="64"/>
      </top>
      <bottom/>
      <diagonal/>
    </border>
    <border>
      <left style="thick">
        <color theme="0"/>
      </left>
      <right/>
      <top style="thin">
        <color indexed="64"/>
      </top>
      <bottom/>
      <diagonal/>
    </border>
    <border>
      <left/>
      <right style="thick">
        <color theme="0"/>
      </right>
      <top/>
      <bottom style="thin">
        <color indexed="64"/>
      </bottom>
      <diagonal/>
    </border>
    <border>
      <left style="thick">
        <color theme="0"/>
      </left>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thick">
        <color theme="0"/>
      </left>
      <right/>
      <top/>
      <bottom/>
      <diagonal/>
    </border>
    <border>
      <left/>
      <right style="thick">
        <color theme="0"/>
      </right>
      <top/>
      <bottom/>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top style="thick">
        <color theme="0"/>
      </top>
      <bottom style="thick">
        <color theme="0"/>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right/>
      <top style="thin">
        <color indexed="64"/>
      </top>
      <bottom style="thin">
        <color indexed="64"/>
      </bottom>
      <diagonal/>
    </border>
    <border diagonalUp="1">
      <left style="thick">
        <color theme="0"/>
      </left>
      <right/>
      <top style="thin">
        <color indexed="64"/>
      </top>
      <bottom style="thick">
        <color theme="0"/>
      </bottom>
      <diagonal style="thick">
        <color theme="0"/>
      </diagonal>
    </border>
    <border>
      <left style="thick">
        <color theme="0"/>
      </left>
      <right/>
      <top/>
      <bottom style="thick">
        <color theme="0"/>
      </bottom>
      <diagonal/>
    </border>
    <border>
      <left/>
      <right style="thick">
        <color theme="0"/>
      </right>
      <top/>
      <bottom style="thick">
        <color theme="0"/>
      </bottom>
      <diagonal/>
    </border>
    <border>
      <left style="thick">
        <color theme="0"/>
      </left>
      <right/>
      <top style="thick">
        <color theme="0"/>
      </top>
      <bottom/>
      <diagonal/>
    </border>
    <border>
      <left/>
      <right style="thick">
        <color theme="0"/>
      </right>
      <top style="thick">
        <color theme="0"/>
      </top>
      <bottom/>
      <diagonal/>
    </border>
    <border>
      <left/>
      <right/>
      <top style="thick">
        <color theme="0"/>
      </top>
      <bottom/>
      <diagonal/>
    </border>
    <border>
      <left style="thick">
        <color theme="0"/>
      </left>
      <right style="medium">
        <color theme="0"/>
      </right>
      <top style="thick">
        <color theme="0"/>
      </top>
      <bottom style="thick">
        <color theme="0"/>
      </bottom>
      <diagonal/>
    </border>
    <border>
      <left/>
      <right style="medium">
        <color theme="0"/>
      </right>
      <top/>
      <bottom/>
      <diagonal/>
    </border>
    <border>
      <left style="thick">
        <color theme="0"/>
      </left>
      <right style="medium">
        <color theme="0"/>
      </right>
      <top/>
      <bottom style="thin">
        <color indexed="64"/>
      </bottom>
      <diagonal/>
    </border>
    <border>
      <left/>
      <right style="medium">
        <color theme="0"/>
      </right>
      <top style="thick">
        <color theme="0"/>
      </top>
      <bottom/>
      <diagonal/>
    </border>
    <border>
      <left/>
      <right style="medium">
        <color theme="0"/>
      </right>
      <top style="thick">
        <color theme="0"/>
      </top>
      <bottom style="thick">
        <color theme="0"/>
      </bottom>
      <diagonal/>
    </border>
    <border>
      <left style="thick">
        <color theme="0"/>
      </left>
      <right style="medium">
        <color theme="0"/>
      </right>
      <top style="thin">
        <color indexed="64"/>
      </top>
      <bottom style="thin">
        <color indexed="64"/>
      </bottom>
      <diagonal/>
    </border>
    <border>
      <left style="thick">
        <color theme="0"/>
      </left>
      <right style="medium">
        <color theme="0"/>
      </right>
      <top style="thin">
        <color indexed="64"/>
      </top>
      <bottom style="thick">
        <color theme="0"/>
      </bottom>
      <diagonal/>
    </border>
    <border>
      <left style="thick">
        <color theme="0"/>
      </left>
      <right style="medium">
        <color theme="0"/>
      </right>
      <top/>
      <bottom style="thick">
        <color theme="0"/>
      </bottom>
      <diagonal/>
    </border>
    <border>
      <left style="thick">
        <color theme="0"/>
      </left>
      <right style="medium">
        <color theme="0"/>
      </right>
      <top/>
      <bottom/>
      <diagonal/>
    </border>
  </borders>
  <cellStyleXfs count="49">
    <xf numFmtId="0" fontId="0" fillId="0" borderId="0"/>
    <xf numFmtId="0" fontId="21" fillId="0" borderId="0" applyAlignment="0">
      <alignment horizontal="centerContinuous" vertical="center"/>
    </xf>
    <xf numFmtId="0" fontId="22" fillId="0" borderId="0" applyAlignment="0">
      <alignment horizontal="centerContinuous" vertical="center"/>
    </xf>
    <xf numFmtId="0" fontId="7" fillId="2" borderId="1">
      <alignment horizontal="right" vertical="center" wrapText="1"/>
    </xf>
    <xf numFmtId="1" fontId="19" fillId="2" borderId="2">
      <alignment horizontal="left" vertical="center" wrapText="1"/>
    </xf>
    <xf numFmtId="1" fontId="5" fillId="2" borderId="3">
      <alignment horizontal="center" vertical="center"/>
    </xf>
    <xf numFmtId="0" fontId="10" fillId="2" borderId="3">
      <alignment horizontal="center" vertical="center" wrapText="1"/>
    </xf>
    <xf numFmtId="0" fontId="23" fillId="2" borderId="3">
      <alignment horizontal="center" vertical="center" wrapText="1"/>
    </xf>
    <xf numFmtId="0" fontId="11" fillId="2" borderId="3">
      <alignment horizontal="center" vertical="center" wrapText="1"/>
    </xf>
    <xf numFmtId="0" fontId="11" fillId="2" borderId="3">
      <alignment horizontal="center" vertical="center" wrapText="1"/>
    </xf>
    <xf numFmtId="0" fontId="4" fillId="0" borderId="0">
      <alignment horizontal="center" vertical="center" readingOrder="2"/>
    </xf>
    <xf numFmtId="0" fontId="8" fillId="0" borderId="0">
      <alignment horizontal="left" vertical="center"/>
    </xf>
    <xf numFmtId="0" fontId="27" fillId="0" borderId="0"/>
    <xf numFmtId="0" fontId="4" fillId="0" borderId="0"/>
    <xf numFmtId="0" fontId="4" fillId="0" borderId="0"/>
    <xf numFmtId="0" fontId="27" fillId="0" borderId="0"/>
    <xf numFmtId="0" fontId="4" fillId="0" borderId="0"/>
    <xf numFmtId="0" fontId="4" fillId="0" borderId="0"/>
    <xf numFmtId="0" fontId="4" fillId="0" borderId="0"/>
    <xf numFmtId="0" fontId="38" fillId="0" borderId="0"/>
    <xf numFmtId="0" fontId="4" fillId="0" borderId="0"/>
    <xf numFmtId="0" fontId="38" fillId="0" borderId="0"/>
    <xf numFmtId="0" fontId="12" fillId="0" borderId="0">
      <alignment horizontal="right" vertical="center"/>
    </xf>
    <xf numFmtId="0" fontId="24" fillId="0" borderId="0">
      <alignment horizontal="left" vertical="center"/>
    </xf>
    <xf numFmtId="0" fontId="24" fillId="0" borderId="0">
      <alignment horizontal="left" vertical="center"/>
    </xf>
    <xf numFmtId="0" fontId="24" fillId="0" borderId="0">
      <alignment horizontal="left" vertical="center"/>
    </xf>
    <xf numFmtId="9" fontId="37" fillId="0" borderId="0" applyFont="0" applyFill="0" applyBorder="0" applyAlignment="0" applyProtection="0"/>
    <xf numFmtId="9" fontId="37" fillId="0" borderId="0" applyFont="0" applyFill="0" applyBorder="0" applyAlignment="0" applyProtection="0"/>
    <xf numFmtId="0" fontId="7" fillId="0" borderId="0">
      <alignment horizontal="right" vertical="center"/>
    </xf>
    <xf numFmtId="0" fontId="4" fillId="0" borderId="0">
      <alignment horizontal="left" vertical="center"/>
    </xf>
    <xf numFmtId="0" fontId="14" fillId="2" borderId="3" applyAlignment="0">
      <alignment horizontal="center" vertical="center"/>
    </xf>
    <xf numFmtId="0" fontId="14" fillId="2" borderId="3" applyAlignment="0">
      <alignment horizontal="center" vertical="center"/>
    </xf>
    <xf numFmtId="0" fontId="14" fillId="2" borderId="3" applyAlignment="0">
      <alignment horizontal="center" vertical="center"/>
    </xf>
    <xf numFmtId="0" fontId="12" fillId="0" borderId="4">
      <alignment horizontal="right" vertical="center" indent="1"/>
    </xf>
    <xf numFmtId="0" fontId="7" fillId="2" borderId="4">
      <alignment horizontal="right" vertical="center" wrapText="1" indent="1" readingOrder="2"/>
    </xf>
    <xf numFmtId="0" fontId="9" fillId="0" borderId="4">
      <alignment horizontal="right" vertical="center" indent="1"/>
    </xf>
    <xf numFmtId="0" fontId="9" fillId="2" borderId="4">
      <alignment horizontal="left" vertical="center" wrapText="1" indent="1"/>
    </xf>
    <xf numFmtId="0" fontId="9" fillId="0" borderId="5">
      <alignment horizontal="left" vertical="center"/>
    </xf>
    <xf numFmtId="0" fontId="9" fillId="0" borderId="6">
      <alignment horizontal="left" vertical="center"/>
    </xf>
    <xf numFmtId="0" fontId="4" fillId="0" borderId="0"/>
    <xf numFmtId="164" fontId="4" fillId="0" borderId="0" applyFont="0" applyFill="0" applyBorder="0" applyAlignment="0" applyProtection="0"/>
    <xf numFmtId="165" fontId="4" fillId="0" borderId="0" applyFont="0" applyFill="0" applyBorder="0" applyAlignment="0" applyProtection="0"/>
    <xf numFmtId="43" fontId="46" fillId="0" borderId="0" applyFont="0" applyFill="0" applyBorder="0" applyAlignment="0" applyProtection="0"/>
    <xf numFmtId="0" fontId="3" fillId="0" borderId="0"/>
    <xf numFmtId="0" fontId="3" fillId="0" borderId="0"/>
    <xf numFmtId="43" fontId="4" fillId="0" borderId="0" applyFont="0" applyFill="0" applyBorder="0" applyAlignment="0" applyProtection="0"/>
    <xf numFmtId="0" fontId="2" fillId="0" borderId="0"/>
    <xf numFmtId="0" fontId="1" fillId="0" borderId="0"/>
    <xf numFmtId="0" fontId="4" fillId="0" borderId="0"/>
  </cellStyleXfs>
  <cellXfs count="541">
    <xf numFmtId="0" fontId="0" fillId="0" borderId="0" xfId="0"/>
    <xf numFmtId="166" fontId="0" fillId="0" borderId="0" xfId="0" applyNumberFormat="1" applyAlignment="1">
      <alignment vertical="center"/>
    </xf>
    <xf numFmtId="1" fontId="6" fillId="0" borderId="0" xfId="0" applyNumberFormat="1" applyFont="1" applyAlignment="1">
      <alignment horizontal="center" vertical="center"/>
    </xf>
    <xf numFmtId="1" fontId="4" fillId="0" borderId="0" xfId="0" applyNumberFormat="1" applyFont="1" applyAlignment="1">
      <alignment horizontal="center" vertical="center"/>
    </xf>
    <xf numFmtId="166" fontId="4" fillId="0" borderId="0" xfId="0" applyNumberFormat="1" applyFont="1" applyAlignment="1">
      <alignment horizontal="center" vertical="center"/>
    </xf>
    <xf numFmtId="166" fontId="4" fillId="0" borderId="0" xfId="0" applyNumberFormat="1" applyFont="1" applyAlignment="1">
      <alignment vertical="center"/>
    </xf>
    <xf numFmtId="166" fontId="0" fillId="0" borderId="0" xfId="0" applyNumberFormat="1" applyAlignment="1">
      <alignment horizontal="left" vertical="center"/>
    </xf>
    <xf numFmtId="166" fontId="10" fillId="0" borderId="0" xfId="0" applyNumberFormat="1" applyFont="1" applyAlignment="1">
      <alignment vertical="center"/>
    </xf>
    <xf numFmtId="166" fontId="9" fillId="0" borderId="0" xfId="0" applyNumberFormat="1" applyFont="1" applyAlignment="1">
      <alignment vertical="center"/>
    </xf>
    <xf numFmtId="1" fontId="9" fillId="0" borderId="0" xfId="0" applyNumberFormat="1" applyFont="1" applyAlignment="1">
      <alignment horizontal="center" vertical="center"/>
    </xf>
    <xf numFmtId="166" fontId="9" fillId="0" borderId="0" xfId="0" applyNumberFormat="1" applyFont="1" applyAlignment="1">
      <alignment horizontal="center" vertical="center"/>
    </xf>
    <xf numFmtId="166" fontId="9" fillId="0" borderId="0" xfId="0" applyNumberFormat="1" applyFont="1" applyAlignment="1">
      <alignment horizontal="left" vertical="center"/>
    </xf>
    <xf numFmtId="0" fontId="0" fillId="0" borderId="0" xfId="0" applyAlignment="1">
      <alignment vertical="center"/>
    </xf>
    <xf numFmtId="0" fontId="4" fillId="0" borderId="0" xfId="0" applyFont="1" applyBorder="1" applyAlignment="1">
      <alignment horizontal="justify" vertical="center"/>
    </xf>
    <xf numFmtId="0" fontId="4" fillId="0" borderId="0" xfId="0" applyFont="1" applyAlignment="1">
      <alignment horizontal="justify" vertical="center"/>
    </xf>
    <xf numFmtId="166" fontId="16" fillId="0" borderId="0" xfId="0" applyNumberFormat="1" applyFont="1" applyAlignment="1">
      <alignment vertical="center"/>
    </xf>
    <xf numFmtId="0" fontId="25" fillId="0" borderId="0" xfId="0" applyFont="1" applyAlignment="1">
      <alignment vertical="top"/>
    </xf>
    <xf numFmtId="0" fontId="25" fillId="0" borderId="0" xfId="0" applyFont="1" applyAlignment="1">
      <alignment vertical="center"/>
    </xf>
    <xf numFmtId="0" fontId="7" fillId="0" borderId="0" xfId="28" applyFont="1">
      <alignment horizontal="right" vertical="center"/>
    </xf>
    <xf numFmtId="0" fontId="27" fillId="0" borderId="0" xfId="12"/>
    <xf numFmtId="0" fontId="27" fillId="0" borderId="0" xfId="12" applyAlignment="1">
      <alignment vertical="center"/>
    </xf>
    <xf numFmtId="0" fontId="27" fillId="0" borderId="0" xfId="12" applyAlignment="1">
      <alignment horizontal="center" vertical="center"/>
    </xf>
    <xf numFmtId="0" fontId="28" fillId="0" borderId="0" xfId="12" applyFont="1" applyAlignment="1">
      <alignment vertical="center" wrapText="1" readingOrder="1"/>
    </xf>
    <xf numFmtId="0" fontId="30" fillId="0" borderId="0" xfId="12" applyFont="1" applyAlignment="1">
      <alignment vertical="center"/>
    </xf>
    <xf numFmtId="0" fontId="31" fillId="0" borderId="0" xfId="1" applyFont="1" applyAlignment="1">
      <alignment vertical="center"/>
    </xf>
    <xf numFmtId="0" fontId="7" fillId="0" borderId="0" xfId="2" applyFont="1" applyAlignment="1">
      <alignment horizontal="centerContinuous" vertical="center"/>
    </xf>
    <xf numFmtId="166" fontId="32" fillId="0" borderId="0" xfId="0" applyNumberFormat="1" applyFont="1" applyAlignment="1">
      <alignment vertical="center"/>
    </xf>
    <xf numFmtId="166" fontId="33" fillId="0" borderId="0" xfId="0" applyNumberFormat="1" applyFont="1" applyAlignment="1">
      <alignment horizontal="centerContinuous" vertical="center"/>
    </xf>
    <xf numFmtId="1" fontId="7" fillId="0" borderId="0" xfId="0" applyNumberFormat="1" applyFont="1" applyAlignment="1">
      <alignment horizontal="centerContinuous" vertical="center"/>
    </xf>
    <xf numFmtId="1" fontId="6" fillId="0" borderId="0" xfId="0" applyNumberFormat="1" applyFont="1" applyAlignment="1">
      <alignment horizontal="right" vertical="center"/>
    </xf>
    <xf numFmtId="1" fontId="33" fillId="0" borderId="0" xfId="0" applyNumberFormat="1" applyFont="1" applyAlignment="1">
      <alignment horizontal="center" vertical="center"/>
    </xf>
    <xf numFmtId="1" fontId="17" fillId="0" borderId="0" xfId="0" applyNumberFormat="1" applyFont="1" applyAlignment="1">
      <alignment horizontal="center" vertical="center"/>
    </xf>
    <xf numFmtId="166" fontId="32" fillId="4" borderId="0" xfId="0" applyNumberFormat="1" applyFont="1" applyFill="1" applyAlignment="1">
      <alignment vertical="center"/>
    </xf>
    <xf numFmtId="166" fontId="35" fillId="4" borderId="0" xfId="0" applyNumberFormat="1" applyFont="1" applyFill="1" applyAlignment="1">
      <alignment vertical="center"/>
    </xf>
    <xf numFmtId="166" fontId="16" fillId="0" borderId="0" xfId="0" applyNumberFormat="1" applyFont="1" applyAlignment="1">
      <alignment horizontal="left" vertical="center"/>
    </xf>
    <xf numFmtId="166" fontId="26" fillId="0" borderId="0" xfId="0" applyNumberFormat="1" applyFont="1" applyAlignment="1">
      <alignment vertical="center"/>
    </xf>
    <xf numFmtId="166" fontId="4" fillId="0" borderId="0" xfId="0" applyNumberFormat="1" applyFont="1" applyAlignment="1">
      <alignment vertical="center" wrapText="1"/>
    </xf>
    <xf numFmtId="1" fontId="6" fillId="0" borderId="0" xfId="0" applyNumberFormat="1" applyFont="1" applyFill="1" applyAlignment="1">
      <alignment horizontal="center" vertical="center"/>
    </xf>
    <xf numFmtId="1" fontId="4" fillId="0" borderId="0" xfId="0" applyNumberFormat="1" applyFont="1" applyFill="1" applyAlignment="1">
      <alignment horizontal="center" vertical="center"/>
    </xf>
    <xf numFmtId="166" fontId="4" fillId="0" borderId="0" xfId="0" applyNumberFormat="1" applyFont="1" applyFill="1" applyAlignment="1">
      <alignment horizontal="center" vertical="center"/>
    </xf>
    <xf numFmtId="166" fontId="4" fillId="0" borderId="0" xfId="0" applyNumberFormat="1" applyFont="1" applyFill="1" applyAlignment="1">
      <alignment vertical="center"/>
    </xf>
    <xf numFmtId="0" fontId="39" fillId="0" borderId="0" xfId="12" applyFont="1" applyAlignment="1">
      <alignment horizontal="center" vertical="top" wrapText="1"/>
    </xf>
    <xf numFmtId="0" fontId="40" fillId="0" borderId="0" xfId="12" applyFont="1" applyAlignment="1">
      <alignment vertical="center"/>
    </xf>
    <xf numFmtId="0" fontId="41" fillId="0" borderId="0" xfId="12" applyFont="1" applyAlignment="1">
      <alignment horizontal="center" vertical="center" wrapText="1"/>
    </xf>
    <xf numFmtId="0" fontId="6" fillId="0" borderId="0" xfId="29" applyFont="1">
      <alignment horizontal="left" vertical="center"/>
    </xf>
    <xf numFmtId="0" fontId="4" fillId="0" borderId="0" xfId="0" applyFont="1" applyAlignment="1">
      <alignment vertical="center"/>
    </xf>
    <xf numFmtId="0" fontId="31" fillId="0" borderId="0" xfId="0" applyFont="1" applyAlignment="1">
      <alignment vertical="center"/>
    </xf>
    <xf numFmtId="0" fontId="6" fillId="0" borderId="0" xfId="0" applyFont="1" applyAlignment="1">
      <alignment vertical="center"/>
    </xf>
    <xf numFmtId="0" fontId="0" fillId="0" borderId="0" xfId="0" applyAlignment="1">
      <alignment horizontal="right" vertical="center"/>
    </xf>
    <xf numFmtId="166" fontId="6" fillId="0" borderId="0" xfId="0" applyNumberFormat="1" applyFont="1" applyAlignment="1">
      <alignment horizontal="left" vertical="center"/>
    </xf>
    <xf numFmtId="0" fontId="6" fillId="0" borderId="0" xfId="28" applyFont="1">
      <alignment horizontal="right" vertical="center"/>
    </xf>
    <xf numFmtId="0" fontId="6" fillId="5" borderId="9" xfId="34" applyFont="1" applyFill="1" applyBorder="1" applyAlignment="1">
      <alignment vertical="center" wrapText="1" readingOrder="2"/>
    </xf>
    <xf numFmtId="0" fontId="18" fillId="5" borderId="9" xfId="36" applyFont="1" applyFill="1" applyBorder="1" applyAlignment="1">
      <alignment vertical="center" wrapText="1"/>
    </xf>
    <xf numFmtId="0" fontId="6" fillId="6" borderId="9" xfId="34" applyFont="1" applyFill="1" applyBorder="1" applyAlignment="1">
      <alignment vertical="center" wrapText="1" readingOrder="2"/>
    </xf>
    <xf numFmtId="0" fontId="18" fillId="6" borderId="9" xfId="36" applyFont="1" applyFill="1" applyBorder="1" applyAlignment="1">
      <alignment vertical="center" wrapText="1"/>
    </xf>
    <xf numFmtId="0" fontId="18" fillId="5" borderId="13" xfId="36" applyFont="1" applyFill="1" applyBorder="1" applyAlignment="1">
      <alignment vertical="center" wrapText="1"/>
    </xf>
    <xf numFmtId="166" fontId="35" fillId="0" borderId="0" xfId="0" applyNumberFormat="1" applyFont="1" applyAlignment="1">
      <alignment vertical="center"/>
    </xf>
    <xf numFmtId="0" fontId="7" fillId="0" borderId="0" xfId="2" applyFont="1" applyBorder="1" applyAlignment="1">
      <alignment horizontal="centerContinuous" vertical="center"/>
    </xf>
    <xf numFmtId="0" fontId="9" fillId="0" borderId="0" xfId="38" applyBorder="1">
      <alignment horizontal="left" vertical="center"/>
    </xf>
    <xf numFmtId="0" fontId="18" fillId="6" borderId="16" xfId="6" applyFont="1" applyFill="1" applyBorder="1" applyAlignment="1">
      <alignment horizontal="center" vertical="top" wrapText="1"/>
    </xf>
    <xf numFmtId="0" fontId="18" fillId="6" borderId="11" xfId="36" applyFont="1" applyFill="1" applyBorder="1" applyAlignment="1">
      <alignment vertical="center" wrapText="1"/>
    </xf>
    <xf numFmtId="0" fontId="6" fillId="5" borderId="9" xfId="34" applyFont="1" applyFill="1" applyBorder="1">
      <alignment horizontal="right" vertical="center" wrapText="1" indent="1" readingOrder="2"/>
    </xf>
    <xf numFmtId="0" fontId="18" fillId="5" borderId="9" xfId="36" applyFont="1" applyFill="1" applyBorder="1">
      <alignment horizontal="left" vertical="center" wrapText="1" indent="1"/>
    </xf>
    <xf numFmtId="0" fontId="6" fillId="6" borderId="9" xfId="34" applyFont="1" applyFill="1" applyBorder="1">
      <alignment horizontal="right" vertical="center" wrapText="1" indent="1" readingOrder="2"/>
    </xf>
    <xf numFmtId="0" fontId="18" fillId="6" borderId="9" xfId="36" applyFont="1" applyFill="1" applyBorder="1">
      <alignment horizontal="left" vertical="center" wrapText="1" indent="1"/>
    </xf>
    <xf numFmtId="0" fontId="6" fillId="6" borderId="11" xfId="34" applyFont="1" applyFill="1" applyBorder="1">
      <alignment horizontal="right" vertical="center" wrapText="1" indent="1" readingOrder="2"/>
    </xf>
    <xf numFmtId="0" fontId="18" fillId="6" borderId="11" xfId="36" applyFont="1" applyFill="1" applyBorder="1">
      <alignment horizontal="left" vertical="center" wrapText="1" indent="1"/>
    </xf>
    <xf numFmtId="0" fontId="6" fillId="5" borderId="12" xfId="34" applyFont="1" applyFill="1" applyBorder="1">
      <alignment horizontal="right" vertical="center" wrapText="1" indent="1" readingOrder="2"/>
    </xf>
    <xf numFmtId="0" fontId="18" fillId="5" borderId="12" xfId="36" applyFont="1" applyFill="1" applyBorder="1">
      <alignment horizontal="left" vertical="center" wrapText="1" indent="1"/>
    </xf>
    <xf numFmtId="0" fontId="6" fillId="5" borderId="14" xfId="34" applyFont="1" applyFill="1" applyBorder="1">
      <alignment horizontal="right" vertical="center" wrapText="1" indent="1" readingOrder="2"/>
    </xf>
    <xf numFmtId="0" fontId="18" fillId="5" borderId="14" xfId="36" applyFont="1" applyFill="1" applyBorder="1">
      <alignment horizontal="left" vertical="center" wrapText="1" indent="1"/>
    </xf>
    <xf numFmtId="166" fontId="33" fillId="0" borderId="0" xfId="0" applyNumberFormat="1" applyFont="1" applyBorder="1" applyAlignment="1">
      <alignment horizontal="centerContinuous" vertical="center"/>
    </xf>
    <xf numFmtId="1" fontId="6" fillId="0" borderId="0" xfId="0" applyNumberFormat="1" applyFont="1" applyAlignment="1">
      <alignment horizontal="left" vertical="center"/>
    </xf>
    <xf numFmtId="0" fontId="18" fillId="6" borderId="13" xfId="36" applyFont="1" applyFill="1" applyBorder="1">
      <alignment horizontal="left" vertical="center" wrapText="1" indent="1"/>
    </xf>
    <xf numFmtId="0" fontId="4" fillId="5" borderId="9" xfId="34" applyFont="1" applyFill="1" applyBorder="1" applyAlignment="1">
      <alignment vertical="center" wrapText="1" readingOrder="2"/>
    </xf>
    <xf numFmtId="0" fontId="4" fillId="6" borderId="9" xfId="34" applyFont="1" applyFill="1" applyBorder="1" applyAlignment="1">
      <alignment vertical="center" wrapText="1" readingOrder="2"/>
    </xf>
    <xf numFmtId="0" fontId="6" fillId="5" borderId="11" xfId="34" applyFont="1" applyFill="1" applyBorder="1">
      <alignment horizontal="right" vertical="center" wrapText="1" indent="1" readingOrder="2"/>
    </xf>
    <xf numFmtId="0" fontId="18" fillId="5" borderId="11" xfId="36" applyFont="1" applyFill="1" applyBorder="1">
      <alignment horizontal="left" vertical="center" wrapText="1" indent="1"/>
    </xf>
    <xf numFmtId="0" fontId="6" fillId="6" borderId="13" xfId="34" applyFont="1" applyFill="1" applyBorder="1">
      <alignment horizontal="right" vertical="center" wrapText="1" indent="1" readingOrder="2"/>
    </xf>
    <xf numFmtId="0" fontId="6" fillId="5" borderId="14" xfId="30" applyFont="1" applyFill="1" applyBorder="1" applyAlignment="1">
      <alignment horizontal="center" vertical="center" readingOrder="2"/>
    </xf>
    <xf numFmtId="0" fontId="42" fillId="0" borderId="0" xfId="12" applyFont="1" applyAlignment="1">
      <alignment horizontal="center" vertical="top" wrapText="1"/>
    </xf>
    <xf numFmtId="0" fontId="40" fillId="0" borderId="0" xfId="12" applyFont="1" applyAlignment="1">
      <alignment vertical="top"/>
    </xf>
    <xf numFmtId="0" fontId="25" fillId="0" borderId="0" xfId="0" applyFont="1" applyAlignment="1">
      <alignment horizontal="left" vertical="top" wrapText="1" readingOrder="1"/>
    </xf>
    <xf numFmtId="0" fontId="4" fillId="0" borderId="0" xfId="0" applyFont="1" applyAlignment="1">
      <alignment horizontal="left" vertical="center" wrapText="1"/>
    </xf>
    <xf numFmtId="0" fontId="4" fillId="0" borderId="0" xfId="0" applyFont="1" applyBorder="1" applyAlignment="1">
      <alignment horizontal="left" vertical="center" wrapText="1"/>
    </xf>
    <xf numFmtId="0" fontId="4" fillId="0" borderId="0" xfId="0" applyFont="1" applyAlignment="1">
      <alignment horizontal="left"/>
    </xf>
    <xf numFmtId="0" fontId="4" fillId="0" borderId="0" xfId="0" quotePrefix="1" applyFont="1" applyAlignment="1">
      <alignment horizontal="left" vertical="center" wrapText="1"/>
    </xf>
    <xf numFmtId="0" fontId="4" fillId="0" borderId="0" xfId="0" quotePrefix="1" applyFont="1" applyAlignment="1">
      <alignment horizontal="left" vertical="center"/>
    </xf>
    <xf numFmtId="0" fontId="18" fillId="6" borderId="14" xfId="36" applyFont="1" applyFill="1" applyBorder="1" applyAlignment="1">
      <alignment horizontal="center" vertical="center" wrapText="1"/>
    </xf>
    <xf numFmtId="0" fontId="6" fillId="6" borderId="14" xfId="34" applyFont="1" applyFill="1" applyBorder="1" applyAlignment="1">
      <alignment horizontal="center" vertical="center" wrapText="1" readingOrder="2"/>
    </xf>
    <xf numFmtId="0" fontId="18" fillId="5" borderId="10" xfId="36" applyFont="1" applyFill="1" applyBorder="1">
      <alignment horizontal="left" vertical="center" wrapText="1" indent="1"/>
    </xf>
    <xf numFmtId="0" fontId="11" fillId="5" borderId="14" xfId="30" applyFont="1" applyFill="1" applyBorder="1" applyAlignment="1">
      <alignment horizontal="center" vertical="center"/>
    </xf>
    <xf numFmtId="0" fontId="43" fillId="0" borderId="0" xfId="12" applyFont="1" applyAlignment="1">
      <alignment vertical="center"/>
    </xf>
    <xf numFmtId="0" fontId="7" fillId="0" borderId="0" xfId="2" applyFont="1" applyAlignment="1">
      <alignment vertical="center"/>
    </xf>
    <xf numFmtId="0" fontId="6" fillId="0" borderId="0" xfId="22" applyFont="1" applyAlignment="1">
      <alignment horizontal="right" vertical="center" readingOrder="2"/>
    </xf>
    <xf numFmtId="166" fontId="4" fillId="0" borderId="0" xfId="0" applyNumberFormat="1" applyFont="1" applyAlignment="1">
      <alignment horizontal="left" vertical="center"/>
    </xf>
    <xf numFmtId="1" fontId="6" fillId="5" borderId="12" xfId="35" applyNumberFormat="1" applyFont="1" applyFill="1" applyBorder="1" applyAlignment="1">
      <alignment horizontal="right" vertical="center" indent="1"/>
    </xf>
    <xf numFmtId="166" fontId="43" fillId="0" borderId="0" xfId="0" applyNumberFormat="1" applyFont="1" applyAlignment="1">
      <alignment horizontal="center" vertical="center"/>
    </xf>
    <xf numFmtId="166" fontId="43" fillId="0" borderId="0" xfId="0" applyNumberFormat="1" applyFont="1" applyAlignment="1">
      <alignment vertical="center"/>
    </xf>
    <xf numFmtId="2" fontId="4" fillId="6" borderId="9" xfId="35" applyNumberFormat="1" applyFont="1" applyFill="1" applyBorder="1" applyAlignment="1">
      <alignment horizontal="right" vertical="center"/>
    </xf>
    <xf numFmtId="2" fontId="4" fillId="5" borderId="9" xfId="35" applyNumberFormat="1" applyFont="1" applyFill="1" applyBorder="1" applyAlignment="1">
      <alignment horizontal="right" vertical="center"/>
    </xf>
    <xf numFmtId="2" fontId="6" fillId="6" borderId="9" xfId="35" applyNumberFormat="1" applyFont="1" applyFill="1" applyBorder="1" applyAlignment="1">
      <alignment horizontal="right" vertical="center"/>
    </xf>
    <xf numFmtId="0" fontId="6" fillId="6" borderId="11" xfId="34" applyFont="1" applyFill="1" applyBorder="1" applyAlignment="1">
      <alignment vertical="center" wrapText="1" readingOrder="2"/>
    </xf>
    <xf numFmtId="0" fontId="4" fillId="6" borderId="11" xfId="34" applyFont="1" applyFill="1" applyBorder="1" applyAlignment="1">
      <alignment vertical="center" wrapText="1" readingOrder="2"/>
    </xf>
    <xf numFmtId="0" fontId="19" fillId="0" borderId="0" xfId="22" applyFont="1" applyAlignment="1">
      <alignment horizontal="right" vertical="center" readingOrder="2"/>
    </xf>
    <xf numFmtId="0" fontId="18" fillId="0" borderId="0" xfId="23" applyFont="1">
      <alignment horizontal="left" vertical="center"/>
    </xf>
    <xf numFmtId="166" fontId="6" fillId="0" borderId="0" xfId="0" applyNumberFormat="1" applyFont="1" applyAlignment="1">
      <alignment vertical="center"/>
    </xf>
    <xf numFmtId="0" fontId="17" fillId="0" borderId="0" xfId="12" applyFont="1" applyFill="1" applyAlignment="1">
      <alignment vertical="center" wrapText="1" readingOrder="1"/>
    </xf>
    <xf numFmtId="0" fontId="43" fillId="0" borderId="0" xfId="12" applyFont="1" applyFill="1" applyAlignment="1">
      <alignment vertical="center"/>
    </xf>
    <xf numFmtId="166" fontId="6" fillId="0" borderId="0" xfId="0" applyNumberFormat="1" applyFont="1" applyFill="1" applyAlignment="1">
      <alignment vertical="center"/>
    </xf>
    <xf numFmtId="166" fontId="4" fillId="3" borderId="0" xfId="0" applyNumberFormat="1" applyFont="1" applyFill="1" applyAlignment="1">
      <alignment vertical="center"/>
    </xf>
    <xf numFmtId="0" fontId="4" fillId="0" borderId="0" xfId="38" applyFont="1" applyBorder="1">
      <alignment horizontal="left" vertical="center"/>
    </xf>
    <xf numFmtId="166" fontId="6" fillId="0" borderId="0" xfId="0" applyNumberFormat="1" applyFont="1" applyAlignment="1">
      <alignment horizontal="right" vertical="center" readingOrder="1"/>
    </xf>
    <xf numFmtId="0" fontId="17" fillId="0" borderId="0" xfId="12" applyFont="1" applyAlignment="1">
      <alignment vertical="center" wrapText="1" readingOrder="1"/>
    </xf>
    <xf numFmtId="0" fontId="6" fillId="0" borderId="0" xfId="38" applyFont="1" applyBorder="1">
      <alignment horizontal="left" vertical="center"/>
    </xf>
    <xf numFmtId="166" fontId="17" fillId="0" borderId="0" xfId="0" applyNumberFormat="1" applyFont="1" applyAlignment="1">
      <alignment vertical="center"/>
    </xf>
    <xf numFmtId="0" fontId="17" fillId="0" borderId="0" xfId="13" applyFont="1" applyAlignment="1">
      <alignment vertical="center" wrapText="1" readingOrder="1"/>
    </xf>
    <xf numFmtId="0" fontId="43" fillId="0" borderId="0" xfId="13" applyFont="1" applyAlignment="1">
      <alignment vertical="center"/>
    </xf>
    <xf numFmtId="0" fontId="6" fillId="0" borderId="0" xfId="22" applyFont="1">
      <alignment horizontal="right" vertical="center"/>
    </xf>
    <xf numFmtId="0" fontId="18" fillId="0" borderId="0" xfId="22" applyFont="1" applyAlignment="1">
      <alignment horizontal="left" vertical="center"/>
    </xf>
    <xf numFmtId="0" fontId="6" fillId="6" borderId="9" xfId="34" applyFont="1" applyFill="1" applyBorder="1" applyAlignment="1">
      <alignment horizontal="left" vertical="center" wrapText="1" readingOrder="2"/>
    </xf>
    <xf numFmtId="0" fontId="11" fillId="6" borderId="9" xfId="36" applyFont="1" applyFill="1" applyBorder="1" applyAlignment="1">
      <alignment vertical="center" wrapText="1"/>
    </xf>
    <xf numFmtId="0" fontId="11" fillId="6" borderId="9" xfId="36" applyFont="1" applyFill="1" applyBorder="1" applyAlignment="1">
      <alignment horizontal="right" vertical="center" wrapText="1"/>
    </xf>
    <xf numFmtId="166" fontId="18" fillId="0" borderId="0" xfId="0" applyNumberFormat="1" applyFont="1" applyAlignment="1">
      <alignment vertical="center"/>
    </xf>
    <xf numFmtId="0" fontId="4" fillId="0" borderId="0" xfId="0" applyFont="1"/>
    <xf numFmtId="0" fontId="11" fillId="0" borderId="0" xfId="23" applyFont="1" applyAlignment="1">
      <alignment horizontal="left" vertical="center" indent="2"/>
    </xf>
    <xf numFmtId="166" fontId="4" fillId="7" borderId="0" xfId="0" applyNumberFormat="1" applyFont="1" applyFill="1" applyAlignment="1">
      <alignment vertical="center"/>
    </xf>
    <xf numFmtId="166" fontId="6" fillId="7" borderId="0" xfId="0" applyNumberFormat="1" applyFont="1" applyFill="1" applyAlignment="1">
      <alignment vertical="center"/>
    </xf>
    <xf numFmtId="0" fontId="18" fillId="6" borderId="37" xfId="36" applyFont="1" applyFill="1" applyBorder="1" applyAlignment="1">
      <alignment vertical="center" wrapText="1"/>
    </xf>
    <xf numFmtId="2" fontId="6" fillId="7" borderId="0" xfId="0" applyNumberFormat="1" applyFont="1" applyFill="1" applyAlignment="1">
      <alignment vertical="center"/>
    </xf>
    <xf numFmtId="166" fontId="4" fillId="5" borderId="0" xfId="0" applyNumberFormat="1" applyFont="1" applyFill="1" applyAlignment="1">
      <alignment vertical="center"/>
    </xf>
    <xf numFmtId="1" fontId="6" fillId="5" borderId="0" xfId="0" applyNumberFormat="1" applyFont="1" applyFill="1" applyAlignment="1">
      <alignment horizontal="center" vertical="center"/>
    </xf>
    <xf numFmtId="166" fontId="6" fillId="0" borderId="0" xfId="0" applyNumberFormat="1" applyFont="1" applyAlignment="1">
      <alignment horizontal="left" vertical="center" wrapText="1"/>
    </xf>
    <xf numFmtId="166" fontId="4" fillId="6" borderId="0" xfId="0" applyNumberFormat="1" applyFont="1" applyFill="1" applyAlignment="1">
      <alignment vertical="center"/>
    </xf>
    <xf numFmtId="1" fontId="4" fillId="0" borderId="0" xfId="0" applyNumberFormat="1" applyFont="1" applyAlignment="1">
      <alignment vertical="center"/>
    </xf>
    <xf numFmtId="0" fontId="6" fillId="6" borderId="14" xfId="6" applyFont="1" applyFill="1" applyBorder="1" applyAlignment="1">
      <alignment horizontal="center" vertical="center" wrapText="1"/>
    </xf>
    <xf numFmtId="0" fontId="18" fillId="6" borderId="37" xfId="36" applyFont="1" applyFill="1" applyBorder="1">
      <alignment horizontal="left" vertical="center" wrapText="1" indent="1"/>
    </xf>
    <xf numFmtId="1" fontId="4" fillId="6" borderId="9" xfId="42" applyNumberFormat="1" applyFont="1" applyFill="1" applyBorder="1" applyAlignment="1">
      <alignment horizontal="right" vertical="center" indent="1"/>
    </xf>
    <xf numFmtId="1" fontId="4" fillId="5" borderId="9" xfId="42" applyNumberFormat="1" applyFont="1" applyFill="1" applyBorder="1" applyAlignment="1">
      <alignment horizontal="right" vertical="center" indent="1"/>
    </xf>
    <xf numFmtId="1" fontId="6" fillId="5" borderId="9" xfId="35" applyNumberFormat="1" applyFont="1" applyFill="1" applyBorder="1" applyAlignment="1">
      <alignment horizontal="right" vertical="center" indent="1"/>
    </xf>
    <xf numFmtId="1" fontId="6" fillId="5" borderId="14" xfId="42" applyNumberFormat="1" applyFont="1" applyFill="1" applyBorder="1" applyAlignment="1">
      <alignment horizontal="right" vertical="center" indent="1"/>
    </xf>
    <xf numFmtId="1" fontId="4" fillId="5" borderId="12" xfId="35" applyNumberFormat="1" applyFont="1" applyFill="1" applyBorder="1" applyAlignment="1">
      <alignment horizontal="right" vertical="center" indent="1"/>
    </xf>
    <xf numFmtId="1" fontId="4" fillId="6" borderId="9" xfId="35" applyNumberFormat="1" applyFont="1" applyFill="1" applyBorder="1" applyAlignment="1">
      <alignment horizontal="right" vertical="center" indent="1"/>
    </xf>
    <xf numFmtId="1" fontId="4" fillId="5" borderId="9" xfId="35" applyNumberFormat="1" applyFont="1" applyFill="1" applyBorder="1" applyAlignment="1">
      <alignment horizontal="right" vertical="center" indent="1"/>
    </xf>
    <xf numFmtId="1" fontId="4" fillId="6" borderId="13" xfId="35" applyNumberFormat="1" applyFont="1" applyFill="1" applyBorder="1" applyAlignment="1">
      <alignment horizontal="right" vertical="center" indent="1"/>
    </xf>
    <xf numFmtId="1" fontId="6" fillId="5" borderId="14" xfId="30" applyNumberFormat="1" applyFont="1" applyFill="1" applyBorder="1" applyAlignment="1">
      <alignment horizontal="right" vertical="center" indent="1"/>
    </xf>
    <xf numFmtId="166" fontId="18" fillId="0" borderId="0" xfId="0" applyNumberFormat="1" applyFont="1" applyAlignment="1">
      <alignment vertical="center" readingOrder="1"/>
    </xf>
    <xf numFmtId="1" fontId="6" fillId="6" borderId="9" xfId="35" applyNumberFormat="1" applyFont="1" applyFill="1" applyBorder="1" applyAlignment="1">
      <alignment horizontal="right" vertical="center" indent="1"/>
    </xf>
    <xf numFmtId="0" fontId="6" fillId="5" borderId="12" xfId="35" applyFont="1" applyFill="1" applyBorder="1" applyAlignment="1">
      <alignment horizontal="right" vertical="center"/>
    </xf>
    <xf numFmtId="0" fontId="4" fillId="6" borderId="9" xfId="35" applyFont="1" applyFill="1" applyBorder="1" applyAlignment="1">
      <alignment horizontal="right" vertical="center"/>
    </xf>
    <xf numFmtId="0" fontId="4" fillId="5" borderId="9" xfId="35" applyFont="1" applyFill="1" applyBorder="1" applyAlignment="1">
      <alignment horizontal="right" vertical="center"/>
    </xf>
    <xf numFmtId="0" fontId="6" fillId="5" borderId="9" xfId="35" applyFont="1" applyFill="1" applyBorder="1" applyAlignment="1">
      <alignment horizontal="right" vertical="center"/>
    </xf>
    <xf numFmtId="1" fontId="6" fillId="6" borderId="13" xfId="35" applyNumberFormat="1" applyFont="1" applyFill="1" applyBorder="1" applyAlignment="1">
      <alignment horizontal="right" vertical="center" indent="1"/>
    </xf>
    <xf numFmtId="0" fontId="4" fillId="5" borderId="12" xfId="35" applyFont="1" applyFill="1" applyBorder="1" applyAlignment="1">
      <alignment horizontal="center" vertical="center"/>
    </xf>
    <xf numFmtId="0" fontId="4" fillId="6" borderId="9" xfId="35" applyFont="1" applyFill="1" applyBorder="1" applyAlignment="1">
      <alignment horizontal="center" vertical="center"/>
    </xf>
    <xf numFmtId="0" fontId="4" fillId="5" borderId="9" xfId="35" applyFont="1" applyFill="1" applyBorder="1" applyAlignment="1">
      <alignment horizontal="center" vertical="center"/>
    </xf>
    <xf numFmtId="0" fontId="4" fillId="6" borderId="11" xfId="35" applyFont="1" applyFill="1" applyBorder="1" applyAlignment="1">
      <alignment horizontal="center" vertical="center"/>
    </xf>
    <xf numFmtId="0" fontId="4" fillId="5" borderId="14" xfId="35" applyFont="1" applyFill="1" applyBorder="1" applyAlignment="1">
      <alignment horizontal="center" vertical="center"/>
    </xf>
    <xf numFmtId="0" fontId="4" fillId="6" borderId="9" xfId="35" applyFont="1" applyFill="1" applyBorder="1" applyAlignment="1">
      <alignment horizontal="right" vertical="center" indent="1"/>
    </xf>
    <xf numFmtId="0" fontId="4" fillId="5" borderId="9" xfId="35" applyFont="1" applyFill="1" applyBorder="1" applyAlignment="1">
      <alignment horizontal="right" vertical="center" indent="1"/>
    </xf>
    <xf numFmtId="0" fontId="6" fillId="6" borderId="9" xfId="35" applyFont="1" applyFill="1" applyBorder="1" applyAlignment="1">
      <alignment horizontal="right" vertical="center"/>
    </xf>
    <xf numFmtId="0" fontId="6" fillId="5" borderId="11" xfId="35" applyFont="1" applyFill="1" applyBorder="1" applyAlignment="1">
      <alignment horizontal="right" vertical="center"/>
    </xf>
    <xf numFmtId="0" fontId="4" fillId="5" borderId="12" xfId="35" applyFont="1" applyFill="1" applyBorder="1" applyAlignment="1">
      <alignment horizontal="right" vertical="center" indent="1" readingOrder="1"/>
    </xf>
    <xf numFmtId="0" fontId="4" fillId="6" borderId="9" xfId="35" applyFont="1" applyFill="1" applyBorder="1" applyAlignment="1">
      <alignment horizontal="right" vertical="center" indent="1" readingOrder="1"/>
    </xf>
    <xf numFmtId="0" fontId="4" fillId="5" borderId="11" xfId="36" applyFont="1" applyFill="1" applyBorder="1" applyAlignment="1">
      <alignment horizontal="right" vertical="center" indent="1" readingOrder="1"/>
    </xf>
    <xf numFmtId="0" fontId="7" fillId="5" borderId="11" xfId="34" applyFont="1" applyFill="1" applyBorder="1" applyAlignment="1">
      <alignment horizontal="center" vertical="center" wrapText="1" readingOrder="2"/>
    </xf>
    <xf numFmtId="1" fontId="4" fillId="5" borderId="11" xfId="35" applyNumberFormat="1" applyFont="1" applyFill="1" applyBorder="1">
      <alignment horizontal="right" vertical="center" indent="1"/>
    </xf>
    <xf numFmtId="1" fontId="6" fillId="5" borderId="11" xfId="33" applyNumberFormat="1" applyFont="1" applyFill="1" applyBorder="1">
      <alignment horizontal="right" vertical="center" indent="1"/>
    </xf>
    <xf numFmtId="0" fontId="4" fillId="5" borderId="11" xfId="36" applyFont="1" applyFill="1" applyBorder="1" applyAlignment="1">
      <alignment horizontal="center" vertical="center" wrapText="1"/>
    </xf>
    <xf numFmtId="1" fontId="4" fillId="5" borderId="11" xfId="42" applyNumberFormat="1" applyFont="1" applyFill="1" applyBorder="1" applyAlignment="1">
      <alignment horizontal="right" vertical="center" indent="1"/>
    </xf>
    <xf numFmtId="0" fontId="18" fillId="5" borderId="38" xfId="36" applyFont="1" applyFill="1" applyBorder="1" applyAlignment="1">
      <alignment vertical="center" wrapText="1"/>
    </xf>
    <xf numFmtId="0" fontId="18" fillId="5" borderId="39" xfId="36" applyFont="1" applyFill="1" applyBorder="1" applyAlignment="1">
      <alignment vertical="center" wrapText="1"/>
    </xf>
    <xf numFmtId="0" fontId="18" fillId="6" borderId="36" xfId="36" applyFont="1" applyFill="1" applyBorder="1" applyAlignment="1">
      <alignment vertical="center" wrapText="1"/>
    </xf>
    <xf numFmtId="0" fontId="18" fillId="5" borderId="36" xfId="36" applyFont="1" applyFill="1" applyBorder="1" applyAlignment="1">
      <alignment vertical="center" wrapText="1"/>
    </xf>
    <xf numFmtId="0" fontId="18" fillId="5" borderId="37" xfId="36" applyFont="1" applyFill="1" applyBorder="1" applyAlignment="1">
      <alignment vertical="center" wrapText="1"/>
    </xf>
    <xf numFmtId="0" fontId="6" fillId="5" borderId="38" xfId="34" applyFont="1" applyFill="1" applyBorder="1" applyAlignment="1">
      <alignment vertical="center" wrapText="1" readingOrder="2"/>
    </xf>
    <xf numFmtId="0" fontId="6" fillId="5" borderId="39" xfId="34" applyFont="1" applyFill="1" applyBorder="1" applyAlignment="1">
      <alignment vertical="center" wrapText="1" readingOrder="2"/>
    </xf>
    <xf numFmtId="0" fontId="6" fillId="6" borderId="36" xfId="34" applyFont="1" applyFill="1" applyBorder="1" applyAlignment="1">
      <alignment vertical="center" wrapText="1" readingOrder="2"/>
    </xf>
    <xf numFmtId="0" fontId="6" fillId="6" borderId="37" xfId="34" applyFont="1" applyFill="1" applyBorder="1" applyAlignment="1">
      <alignment vertical="center" wrapText="1" readingOrder="2"/>
    </xf>
    <xf numFmtId="0" fontId="6" fillId="5" borderId="36" xfId="34" applyFont="1" applyFill="1" applyBorder="1" applyAlignment="1">
      <alignment vertical="center" wrapText="1" readingOrder="2"/>
    </xf>
    <xf numFmtId="0" fontId="6" fillId="5" borderId="37" xfId="34" applyFont="1" applyFill="1" applyBorder="1" applyAlignment="1">
      <alignment vertical="center" wrapText="1" readingOrder="2"/>
    </xf>
    <xf numFmtId="1" fontId="7" fillId="0" borderId="0" xfId="0" applyNumberFormat="1" applyFont="1" applyBorder="1" applyAlignment="1">
      <alignment horizontal="centerContinuous" vertical="center"/>
    </xf>
    <xf numFmtId="0" fontId="7" fillId="0" borderId="0" xfId="28" applyFont="1" applyAlignment="1">
      <alignment vertical="center"/>
    </xf>
    <xf numFmtId="1" fontId="6" fillId="0" borderId="0" xfId="0" applyNumberFormat="1" applyFont="1" applyAlignment="1">
      <alignment vertical="center"/>
    </xf>
    <xf numFmtId="0" fontId="6" fillId="0" borderId="0" xfId="29" applyFont="1" applyAlignment="1">
      <alignment vertical="center"/>
    </xf>
    <xf numFmtId="0" fontId="4" fillId="0" borderId="0" xfId="22" applyFont="1" applyAlignment="1">
      <alignment horizontal="right" vertical="center" readingOrder="2"/>
    </xf>
    <xf numFmtId="0" fontId="47" fillId="0" borderId="0" xfId="22" applyFont="1" applyAlignment="1">
      <alignment horizontal="right" vertical="center" readingOrder="2"/>
    </xf>
    <xf numFmtId="166" fontId="4" fillId="0" borderId="0" xfId="0" applyNumberFormat="1" applyFont="1" applyAlignment="1">
      <alignment horizontal="right" vertical="center" readingOrder="2"/>
    </xf>
    <xf numFmtId="0" fontId="4" fillId="0" borderId="0" xfId="38" applyFont="1" applyBorder="1" applyAlignment="1">
      <alignment horizontal="right" vertical="center" readingOrder="2"/>
    </xf>
    <xf numFmtId="0" fontId="4" fillId="0" borderId="0" xfId="22" applyFont="1">
      <alignment horizontal="right" vertical="center"/>
    </xf>
    <xf numFmtId="0" fontId="4" fillId="0" borderId="0" xfId="22" applyFont="1" applyAlignment="1">
      <alignment horizontal="right" vertical="center" indent="2"/>
    </xf>
    <xf numFmtId="0" fontId="48" fillId="0" borderId="0" xfId="23" applyFont="1" applyAlignment="1">
      <alignment horizontal="left" vertical="center" indent="2"/>
    </xf>
    <xf numFmtId="0" fontId="6" fillId="5" borderId="12" xfId="35" applyFont="1" applyFill="1" applyBorder="1" applyAlignment="1">
      <alignment horizontal="right" vertical="center" indent="4"/>
    </xf>
    <xf numFmtId="0" fontId="6" fillId="6" borderId="9" xfId="35" applyFont="1" applyFill="1" applyBorder="1" applyAlignment="1">
      <alignment horizontal="right" vertical="center" indent="4"/>
    </xf>
    <xf numFmtId="0" fontId="6" fillId="5" borderId="9" xfId="35" applyFont="1" applyFill="1" applyBorder="1" applyAlignment="1">
      <alignment horizontal="right" vertical="center" indent="4"/>
    </xf>
    <xf numFmtId="1" fontId="6" fillId="5" borderId="19" xfId="35" applyNumberFormat="1" applyFont="1" applyFill="1" applyBorder="1" applyAlignment="1">
      <alignment horizontal="right" vertical="center" indent="1"/>
    </xf>
    <xf numFmtId="166" fontId="4" fillId="6" borderId="9" xfId="35" applyNumberFormat="1" applyFont="1" applyFill="1" applyBorder="1" applyAlignment="1">
      <alignment horizontal="right" vertical="center" indent="1"/>
    </xf>
    <xf numFmtId="166" fontId="4" fillId="5" borderId="9" xfId="35" applyNumberFormat="1" applyFont="1" applyFill="1" applyBorder="1" applyAlignment="1">
      <alignment horizontal="right" vertical="center" indent="1"/>
    </xf>
    <xf numFmtId="1" fontId="4" fillId="6" borderId="11" xfId="35" applyNumberFormat="1" applyFont="1" applyFill="1" applyBorder="1" applyAlignment="1">
      <alignment horizontal="right" vertical="center" indent="1"/>
    </xf>
    <xf numFmtId="166" fontId="4" fillId="6" borderId="11" xfId="35" applyNumberFormat="1" applyFont="1" applyFill="1" applyBorder="1" applyAlignment="1">
      <alignment horizontal="right" vertical="center" indent="1"/>
    </xf>
    <xf numFmtId="0" fontId="4" fillId="5" borderId="12" xfId="35" applyFont="1" applyFill="1" applyBorder="1" applyAlignment="1">
      <alignment horizontal="right" vertical="center" indent="1"/>
    </xf>
    <xf numFmtId="0" fontId="44" fillId="6" borderId="0" xfId="19" applyFont="1" applyFill="1" applyBorder="1" applyAlignment="1">
      <alignment horizontal="right" vertical="center" indent="1"/>
    </xf>
    <xf numFmtId="1" fontId="4" fillId="6" borderId="0" xfId="0" applyNumberFormat="1" applyFont="1" applyFill="1" applyAlignment="1">
      <alignment horizontal="right" vertical="center" indent="1"/>
    </xf>
    <xf numFmtId="1" fontId="4" fillId="5" borderId="0" xfId="0" applyNumberFormat="1" applyFont="1" applyFill="1" applyAlignment="1">
      <alignment horizontal="right" vertical="center" indent="1"/>
    </xf>
    <xf numFmtId="0" fontId="7" fillId="6" borderId="11" xfId="34" applyFont="1" applyFill="1" applyBorder="1" applyAlignment="1">
      <alignment horizontal="center" vertical="center" wrapText="1" readingOrder="2"/>
    </xf>
    <xf numFmtId="1" fontId="4" fillId="6" borderId="11" xfId="35" applyNumberFormat="1" applyFont="1" applyFill="1" applyBorder="1">
      <alignment horizontal="right" vertical="center" indent="1"/>
    </xf>
    <xf numFmtId="1" fontId="6" fillId="6" borderId="11" xfId="33" applyNumberFormat="1" applyFont="1" applyFill="1" applyBorder="1">
      <alignment horizontal="right" vertical="center" indent="1"/>
    </xf>
    <xf numFmtId="0" fontId="4" fillId="6" borderId="11" xfId="36" applyFont="1" applyFill="1" applyBorder="1" applyAlignment="1">
      <alignment horizontal="center" vertical="center" wrapText="1"/>
    </xf>
    <xf numFmtId="1" fontId="4" fillId="5" borderId="12" xfId="33" applyNumberFormat="1" applyFont="1" applyFill="1" applyBorder="1" applyAlignment="1">
      <alignment horizontal="right" vertical="center" indent="1" shrinkToFit="1"/>
    </xf>
    <xf numFmtId="1" fontId="4" fillId="6" borderId="37" xfId="33" applyNumberFormat="1" applyFont="1" applyFill="1" applyBorder="1" applyAlignment="1">
      <alignment horizontal="right" vertical="center" indent="1" shrinkToFit="1"/>
    </xf>
    <xf numFmtId="1" fontId="4" fillId="5" borderId="10" xfId="35" applyNumberFormat="1" applyFont="1" applyFill="1" applyBorder="1" applyAlignment="1">
      <alignment horizontal="right" vertical="center" indent="1"/>
    </xf>
    <xf numFmtId="1" fontId="6" fillId="6" borderId="14" xfId="45" applyNumberFormat="1" applyFont="1" applyFill="1" applyBorder="1" applyAlignment="1">
      <alignment horizontal="right" vertical="center" indent="1"/>
    </xf>
    <xf numFmtId="166" fontId="35" fillId="0" borderId="0" xfId="13" applyNumberFormat="1" applyFont="1" applyAlignment="1">
      <alignment vertical="center"/>
    </xf>
    <xf numFmtId="166" fontId="34" fillId="0" borderId="0" xfId="13" applyNumberFormat="1" applyFont="1" applyAlignment="1">
      <alignment vertical="center"/>
    </xf>
    <xf numFmtId="166" fontId="34" fillId="5" borderId="0" xfId="13" applyNumberFormat="1" applyFont="1" applyFill="1" applyAlignment="1">
      <alignment vertical="center"/>
    </xf>
    <xf numFmtId="1" fontId="6" fillId="0" borderId="0" xfId="13" applyNumberFormat="1" applyFont="1" applyAlignment="1">
      <alignment horizontal="right" vertical="center"/>
    </xf>
    <xf numFmtId="2" fontId="17" fillId="0" borderId="0" xfId="13" applyNumberFormat="1" applyFont="1" applyAlignment="1">
      <alignment horizontal="center" vertical="center"/>
    </xf>
    <xf numFmtId="166" fontId="4" fillId="0" borderId="0" xfId="13" applyNumberFormat="1" applyFont="1" applyAlignment="1">
      <alignment vertical="center"/>
    </xf>
    <xf numFmtId="1" fontId="6" fillId="0" borderId="0" xfId="13" applyNumberFormat="1" applyFont="1" applyAlignment="1">
      <alignment horizontal="center" vertical="center"/>
    </xf>
    <xf numFmtId="1" fontId="4" fillId="0" borderId="0" xfId="13" applyNumberFormat="1" applyFont="1" applyAlignment="1">
      <alignment horizontal="center" vertical="center"/>
    </xf>
    <xf numFmtId="166" fontId="4" fillId="0" borderId="0" xfId="13" applyNumberFormat="1" applyFont="1" applyAlignment="1">
      <alignment horizontal="center" vertical="center"/>
    </xf>
    <xf numFmtId="166" fontId="6" fillId="6" borderId="0" xfId="13" applyNumberFormat="1" applyFont="1" applyFill="1" applyAlignment="1">
      <alignment vertical="center"/>
    </xf>
    <xf numFmtId="166" fontId="6" fillId="0" borderId="0" xfId="13" applyNumberFormat="1" applyFont="1" applyAlignment="1">
      <alignment vertical="center"/>
    </xf>
    <xf numFmtId="166" fontId="43" fillId="0" borderId="0" xfId="13" applyNumberFormat="1" applyFont="1" applyAlignment="1">
      <alignment vertical="center"/>
    </xf>
    <xf numFmtId="166" fontId="4" fillId="0" borderId="0" xfId="13" applyNumberFormat="1" applyFont="1" applyAlignment="1">
      <alignment horizontal="left" vertical="center"/>
    </xf>
    <xf numFmtId="2" fontId="43" fillId="0" borderId="0" xfId="13" applyNumberFormat="1" applyFont="1" applyAlignment="1">
      <alignment horizontal="right" vertical="center"/>
    </xf>
    <xf numFmtId="2" fontId="43" fillId="0" borderId="0" xfId="13" applyNumberFormat="1" applyFont="1" applyAlignment="1">
      <alignment vertical="center"/>
    </xf>
    <xf numFmtId="0" fontId="6" fillId="6" borderId="42" xfId="6" applyFont="1" applyFill="1" applyBorder="1" applyAlignment="1">
      <alignment horizontal="center" wrapText="1"/>
    </xf>
    <xf numFmtId="2" fontId="17" fillId="0" borderId="0" xfId="13" applyNumberFormat="1" applyFont="1" applyAlignment="1">
      <alignment horizontal="right" vertical="center"/>
    </xf>
    <xf numFmtId="2" fontId="6" fillId="6" borderId="36" xfId="35" applyNumberFormat="1" applyFont="1" applyFill="1" applyBorder="1" applyAlignment="1">
      <alignment horizontal="right" vertical="center"/>
    </xf>
    <xf numFmtId="2" fontId="6" fillId="5" borderId="36" xfId="35" applyNumberFormat="1" applyFont="1" applyFill="1" applyBorder="1" applyAlignment="1">
      <alignment horizontal="right" vertical="center"/>
    </xf>
    <xf numFmtId="2" fontId="6" fillId="5" borderId="40" xfId="35" applyNumberFormat="1" applyFont="1" applyFill="1" applyBorder="1" applyAlignment="1">
      <alignment horizontal="right" vertical="center"/>
    </xf>
    <xf numFmtId="1" fontId="43" fillId="5" borderId="0" xfId="13" applyNumberFormat="1" applyFont="1" applyFill="1" applyAlignment="1">
      <alignment vertical="center"/>
    </xf>
    <xf numFmtId="166" fontId="43" fillId="5" borderId="0" xfId="13" applyNumberFormat="1" applyFont="1" applyFill="1" applyAlignment="1">
      <alignment vertical="center"/>
    </xf>
    <xf numFmtId="0" fontId="4" fillId="5" borderId="11" xfId="35" applyFont="1" applyFill="1" applyBorder="1" applyAlignment="1">
      <alignment horizontal="right" vertical="center"/>
    </xf>
    <xf numFmtId="0" fontId="6" fillId="5" borderId="12" xfId="35" applyFont="1" applyFill="1" applyBorder="1" applyAlignment="1">
      <alignment horizontal="center" vertical="center"/>
    </xf>
    <xf numFmtId="1" fontId="6" fillId="6" borderId="13" xfId="35" applyNumberFormat="1" applyFont="1" applyFill="1" applyBorder="1" applyAlignment="1">
      <alignment horizontal="center" vertical="center"/>
    </xf>
    <xf numFmtId="0" fontId="6" fillId="5" borderId="9" xfId="35" applyFont="1" applyFill="1" applyBorder="1" applyAlignment="1">
      <alignment horizontal="center" vertical="center"/>
    </xf>
    <xf numFmtId="0" fontId="6" fillId="6" borderId="9" xfId="35" applyFont="1" applyFill="1" applyBorder="1" applyAlignment="1">
      <alignment horizontal="center" vertical="center"/>
    </xf>
    <xf numFmtId="0" fontId="6" fillId="6" borderId="13" xfId="35" applyFont="1" applyFill="1" applyBorder="1" applyAlignment="1">
      <alignment horizontal="center" vertical="center"/>
    </xf>
    <xf numFmtId="1" fontId="6" fillId="5" borderId="9" xfId="45" applyNumberFormat="1" applyFont="1" applyFill="1" applyBorder="1" applyAlignment="1">
      <alignment horizontal="center" vertical="center"/>
    </xf>
    <xf numFmtId="1" fontId="6" fillId="6" borderId="13" xfId="45" applyNumberFormat="1" applyFont="1" applyFill="1" applyBorder="1" applyAlignment="1">
      <alignment horizontal="center" vertical="center"/>
    </xf>
    <xf numFmtId="1" fontId="6" fillId="5" borderId="14" xfId="45" applyNumberFormat="1" applyFont="1" applyFill="1" applyBorder="1" applyAlignment="1">
      <alignment horizontal="center" vertical="center"/>
    </xf>
    <xf numFmtId="0" fontId="6" fillId="5" borderId="12" xfId="34" applyFont="1" applyFill="1" applyBorder="1" applyAlignment="1">
      <alignment vertical="center" wrapText="1" readingOrder="2"/>
    </xf>
    <xf numFmtId="0" fontId="4" fillId="5" borderId="12" xfId="34" applyFont="1" applyFill="1" applyBorder="1" applyAlignment="1">
      <alignment vertical="center" wrapText="1" readingOrder="2"/>
    </xf>
    <xf numFmtId="166" fontId="4" fillId="5" borderId="12" xfId="35" applyNumberFormat="1" applyFont="1" applyFill="1" applyBorder="1" applyAlignment="1">
      <alignment horizontal="right" vertical="center" indent="1"/>
    </xf>
    <xf numFmtId="0" fontId="18" fillId="5" borderId="12" xfId="36" applyFont="1" applyFill="1" applyBorder="1" applyAlignment="1">
      <alignment vertical="center" wrapText="1"/>
    </xf>
    <xf numFmtId="0" fontId="6" fillId="6" borderId="10" xfId="6" applyFont="1" applyFill="1" applyBorder="1">
      <alignment horizontal="center" vertical="center" wrapText="1"/>
    </xf>
    <xf numFmtId="0" fontId="44" fillId="5" borderId="0" xfId="47" applyFont="1" applyFill="1" applyBorder="1" applyAlignment="1">
      <alignment horizontal="center" vertical="center"/>
    </xf>
    <xf numFmtId="2" fontId="6" fillId="5" borderId="38" xfId="35" applyNumberFormat="1" applyFont="1" applyFill="1" applyBorder="1" applyAlignment="1">
      <alignment horizontal="right" vertical="center" indent="1"/>
    </xf>
    <xf numFmtId="1" fontId="4" fillId="6" borderId="43" xfId="33" applyNumberFormat="1" applyFont="1" applyFill="1" applyBorder="1" applyAlignment="1">
      <alignment horizontal="right" vertical="center" indent="1" shrinkToFit="1"/>
    </xf>
    <xf numFmtId="0" fontId="18" fillId="6" borderId="43" xfId="36" applyFont="1" applyFill="1" applyBorder="1">
      <alignment horizontal="left" vertical="center" wrapText="1" indent="1"/>
    </xf>
    <xf numFmtId="1" fontId="6" fillId="5" borderId="48" xfId="35" applyNumberFormat="1" applyFont="1" applyFill="1" applyBorder="1" applyAlignment="1">
      <alignment horizontal="right" vertical="center" indent="1"/>
    </xf>
    <xf numFmtId="0" fontId="6" fillId="6" borderId="10" xfId="36" applyFont="1" applyFill="1" applyBorder="1" applyAlignment="1">
      <alignment horizontal="center" wrapText="1"/>
    </xf>
    <xf numFmtId="1" fontId="6" fillId="6" borderId="14" xfId="5" applyFont="1" applyFill="1" applyBorder="1" applyAlignment="1">
      <alignment horizontal="center" vertical="center"/>
    </xf>
    <xf numFmtId="0" fontId="11" fillId="6" borderId="14" xfId="6" applyFont="1" applyFill="1" applyBorder="1" applyAlignment="1">
      <alignment horizontal="center" vertical="center" wrapText="1"/>
    </xf>
    <xf numFmtId="0" fontId="49" fillId="0" borderId="0" xfId="0" applyFont="1" applyAlignment="1">
      <alignment horizontal="center" vertical="center"/>
    </xf>
    <xf numFmtId="0" fontId="50" fillId="0" borderId="0" xfId="0" applyFont="1" applyAlignment="1">
      <alignment horizontal="center" vertical="center"/>
    </xf>
    <xf numFmtId="0" fontId="51" fillId="0" borderId="0" xfId="0" applyFont="1" applyAlignment="1">
      <alignment horizontal="right" vertical="center" wrapText="1"/>
    </xf>
    <xf numFmtId="0" fontId="51" fillId="0" borderId="0" xfId="0" applyFont="1" applyAlignment="1">
      <alignment horizontal="right" vertical="top" wrapText="1" readingOrder="2"/>
    </xf>
    <xf numFmtId="0" fontId="52" fillId="0" borderId="0" xfId="0" applyFont="1" applyAlignment="1">
      <alignment horizontal="right" vertical="center" readingOrder="2"/>
    </xf>
    <xf numFmtId="0" fontId="6" fillId="6" borderId="15" xfId="6" applyFont="1" applyFill="1" applyBorder="1" applyAlignment="1">
      <alignment horizontal="center" wrapText="1"/>
    </xf>
    <xf numFmtId="2" fontId="6" fillId="6" borderId="42" xfId="6" applyNumberFormat="1" applyFont="1" applyFill="1" applyBorder="1" applyAlignment="1">
      <alignment horizontal="center" vertical="center" wrapText="1" readingOrder="1"/>
    </xf>
    <xf numFmtId="0" fontId="6" fillId="5" borderId="36" xfId="35" applyFont="1" applyFill="1" applyBorder="1" applyAlignment="1">
      <alignment horizontal="right" vertical="center"/>
    </xf>
    <xf numFmtId="0" fontId="6" fillId="6" borderId="15" xfId="6" applyFont="1" applyFill="1" applyBorder="1" applyAlignment="1">
      <alignment horizontal="center" wrapText="1"/>
    </xf>
    <xf numFmtId="0" fontId="6" fillId="6" borderId="42" xfId="6" applyFont="1" applyFill="1" applyBorder="1">
      <alignment horizontal="center" vertical="center" wrapText="1"/>
    </xf>
    <xf numFmtId="0" fontId="18" fillId="6" borderId="35" xfId="6" applyFont="1" applyFill="1" applyBorder="1" applyAlignment="1">
      <alignment horizontal="center" vertical="top" wrapText="1"/>
    </xf>
    <xf numFmtId="1" fontId="6" fillId="5" borderId="12" xfId="35" applyNumberFormat="1" applyFont="1" applyFill="1" applyBorder="1" applyAlignment="1">
      <alignment horizontal="center" vertical="center"/>
    </xf>
    <xf numFmtId="1" fontId="4" fillId="6" borderId="9" xfId="35" applyNumberFormat="1" applyFont="1" applyFill="1" applyBorder="1" applyAlignment="1">
      <alignment horizontal="center" vertical="center"/>
    </xf>
    <xf numFmtId="1" fontId="4" fillId="5" borderId="9" xfId="35" applyNumberFormat="1" applyFont="1" applyFill="1" applyBorder="1" applyAlignment="1">
      <alignment horizontal="center" vertical="center"/>
    </xf>
    <xf numFmtId="1" fontId="6" fillId="5" borderId="9" xfId="35" applyNumberFormat="1" applyFont="1" applyFill="1" applyBorder="1" applyAlignment="1">
      <alignment horizontal="center" vertical="center"/>
    </xf>
    <xf numFmtId="0" fontId="44" fillId="5" borderId="0" xfId="19" applyFont="1" applyFill="1" applyBorder="1" applyAlignment="1">
      <alignment horizontal="center" vertical="center"/>
    </xf>
    <xf numFmtId="0" fontId="6" fillId="6" borderId="15" xfId="6" applyFont="1" applyFill="1" applyBorder="1" applyAlignment="1">
      <alignment horizontal="center" wrapText="1"/>
    </xf>
    <xf numFmtId="166" fontId="6" fillId="5" borderId="12" xfId="35" applyNumberFormat="1" applyFont="1" applyFill="1" applyBorder="1" applyAlignment="1">
      <alignment horizontal="right" vertical="center" indent="1"/>
    </xf>
    <xf numFmtId="166" fontId="6" fillId="5" borderId="9" xfId="35" applyNumberFormat="1" applyFont="1" applyFill="1" applyBorder="1" applyAlignment="1">
      <alignment horizontal="right" vertical="center" indent="1"/>
    </xf>
    <xf numFmtId="166" fontId="4" fillId="6" borderId="0" xfId="0" applyNumberFormat="1" applyFont="1" applyFill="1" applyAlignment="1">
      <alignment horizontal="right" vertical="center" indent="1"/>
    </xf>
    <xf numFmtId="166" fontId="4" fillId="5" borderId="47" xfId="35" applyNumberFormat="1" applyFont="1" applyFill="1" applyBorder="1" applyAlignment="1">
      <alignment horizontal="right" vertical="center" indent="1"/>
    </xf>
    <xf numFmtId="166" fontId="6" fillId="6" borderId="9" xfId="35" applyNumberFormat="1" applyFont="1" applyFill="1" applyBorder="1" applyAlignment="1">
      <alignment horizontal="right" vertical="center" indent="1"/>
    </xf>
    <xf numFmtId="166" fontId="4" fillId="6" borderId="47" xfId="35" applyNumberFormat="1" applyFont="1" applyFill="1" applyBorder="1" applyAlignment="1">
      <alignment horizontal="right" vertical="center" indent="1"/>
    </xf>
    <xf numFmtId="166" fontId="6" fillId="5" borderId="9" xfId="35" applyNumberFormat="1" applyFont="1" applyFill="1" applyBorder="1" applyAlignment="1">
      <alignment horizontal="right" vertical="center" indent="4"/>
    </xf>
    <xf numFmtId="166" fontId="6" fillId="5" borderId="12" xfId="35" applyNumberFormat="1" applyFont="1" applyFill="1" applyBorder="1" applyAlignment="1">
      <alignment horizontal="right" vertical="center" indent="4"/>
    </xf>
    <xf numFmtId="0" fontId="6" fillId="6" borderId="14" xfId="3" applyFont="1" applyFill="1" applyBorder="1" applyAlignment="1">
      <alignment horizontal="center" vertical="center" wrapText="1"/>
    </xf>
    <xf numFmtId="0" fontId="6" fillId="6" borderId="43" xfId="6" applyFont="1" applyFill="1" applyBorder="1" applyAlignment="1">
      <alignment horizontal="center" wrapText="1"/>
    </xf>
    <xf numFmtId="0" fontId="6" fillId="5" borderId="41" xfId="35" applyFont="1" applyFill="1" applyBorder="1" applyAlignment="1">
      <alignment horizontal="right" vertical="center"/>
    </xf>
    <xf numFmtId="0" fontId="6" fillId="6" borderId="13" xfId="35" applyFont="1" applyFill="1" applyBorder="1" applyAlignment="1">
      <alignment horizontal="right" vertical="center"/>
    </xf>
    <xf numFmtId="0" fontId="6" fillId="5" borderId="8" xfId="35" applyFont="1" applyFill="1" applyBorder="1" applyAlignment="1">
      <alignment horizontal="right" vertical="center"/>
    </xf>
    <xf numFmtId="2" fontId="6" fillId="5" borderId="8" xfId="35" applyNumberFormat="1" applyFont="1" applyFill="1" applyBorder="1" applyAlignment="1">
      <alignment horizontal="right" vertical="center"/>
    </xf>
    <xf numFmtId="1" fontId="4" fillId="5" borderId="9" xfId="35" applyNumberFormat="1" applyFont="1" applyFill="1" applyBorder="1" applyAlignment="1">
      <alignment horizontal="right" vertical="center"/>
    </xf>
    <xf numFmtId="1" fontId="6" fillId="6" borderId="9" xfId="35" applyNumberFormat="1" applyFont="1" applyFill="1" applyBorder="1" applyAlignment="1">
      <alignment horizontal="right" vertical="center"/>
    </xf>
    <xf numFmtId="1" fontId="6" fillId="5" borderId="12" xfId="35" applyNumberFormat="1" applyFont="1" applyFill="1" applyBorder="1" applyAlignment="1">
      <alignment horizontal="right" vertical="center"/>
    </xf>
    <xf numFmtId="1" fontId="4" fillId="6" borderId="9" xfId="35" applyNumberFormat="1" applyFont="1" applyFill="1" applyBorder="1" applyAlignment="1">
      <alignment horizontal="right" vertical="center"/>
    </xf>
    <xf numFmtId="1" fontId="43" fillId="0" borderId="0" xfId="13" applyNumberFormat="1" applyFont="1" applyAlignment="1">
      <alignment horizontal="right" vertical="center"/>
    </xf>
    <xf numFmtId="1" fontId="6" fillId="6" borderId="36" xfId="35" applyNumberFormat="1" applyFont="1" applyFill="1" applyBorder="1" applyAlignment="1">
      <alignment horizontal="right" vertical="center"/>
    </xf>
    <xf numFmtId="1" fontId="6" fillId="5" borderId="36" xfId="35" applyNumberFormat="1" applyFont="1" applyFill="1" applyBorder="1" applyAlignment="1">
      <alignment horizontal="right" vertical="center"/>
    </xf>
    <xf numFmtId="1" fontId="6" fillId="5" borderId="40" xfId="35" applyNumberFormat="1" applyFont="1" applyFill="1" applyBorder="1" applyAlignment="1">
      <alignment horizontal="right" vertical="center"/>
    </xf>
    <xf numFmtId="166" fontId="4" fillId="6" borderId="13" xfId="35" applyNumberFormat="1" applyFont="1" applyFill="1" applyBorder="1" applyAlignment="1">
      <alignment horizontal="right" vertical="center" indent="1"/>
    </xf>
    <xf numFmtId="1" fontId="6" fillId="5" borderId="14" xfId="35" applyNumberFormat="1" applyFont="1" applyFill="1" applyBorder="1" applyAlignment="1">
      <alignment horizontal="right" vertical="center" indent="1"/>
    </xf>
    <xf numFmtId="166" fontId="6" fillId="5" borderId="13" xfId="35" applyNumberFormat="1" applyFont="1" applyFill="1" applyBorder="1" applyAlignment="1">
      <alignment horizontal="right" vertical="center" indent="1"/>
    </xf>
    <xf numFmtId="0" fontId="6" fillId="6" borderId="13" xfId="34" applyFont="1" applyFill="1" applyBorder="1" applyAlignment="1">
      <alignment vertical="center" wrapText="1" readingOrder="2"/>
    </xf>
    <xf numFmtId="0" fontId="4" fillId="6" borderId="13" xfId="34" applyFont="1" applyFill="1" applyBorder="1" applyAlignment="1">
      <alignment vertical="center" wrapText="1" readingOrder="2"/>
    </xf>
    <xf numFmtId="0" fontId="18" fillId="6" borderId="13" xfId="36" applyFont="1" applyFill="1" applyBorder="1" applyAlignment="1">
      <alignment vertical="center" wrapText="1"/>
    </xf>
    <xf numFmtId="0" fontId="6" fillId="6" borderId="54" xfId="34" applyFont="1" applyFill="1" applyBorder="1" applyAlignment="1">
      <alignment vertical="center" wrapText="1" readingOrder="2"/>
    </xf>
    <xf numFmtId="0" fontId="6" fillId="5" borderId="48" xfId="34" applyFont="1" applyFill="1" applyBorder="1" applyAlignment="1">
      <alignment vertical="center" wrapText="1" readingOrder="2"/>
    </xf>
    <xf numFmtId="0" fontId="6" fillId="5" borderId="49" xfId="34" applyFont="1" applyFill="1" applyBorder="1" applyAlignment="1">
      <alignment vertical="center" wrapText="1" readingOrder="2"/>
    </xf>
    <xf numFmtId="166" fontId="6" fillId="5" borderId="14" xfId="42" applyNumberFormat="1" applyFont="1" applyFill="1" applyBorder="1" applyAlignment="1">
      <alignment horizontal="right" vertical="center" indent="1"/>
    </xf>
    <xf numFmtId="2" fontId="6" fillId="5" borderId="9" xfId="35" applyNumberFormat="1" applyFont="1" applyFill="1" applyBorder="1" applyAlignment="1">
      <alignment horizontal="right" vertical="center"/>
    </xf>
    <xf numFmtId="2" fontId="6" fillId="6" borderId="13" xfId="35" applyNumberFormat="1" applyFont="1" applyFill="1" applyBorder="1" applyAlignment="1">
      <alignment horizontal="right" vertical="center"/>
    </xf>
    <xf numFmtId="0" fontId="18" fillId="6" borderId="10" xfId="6" applyFont="1" applyFill="1" applyBorder="1" applyAlignment="1">
      <alignment horizontal="center" vertical="top" wrapText="1"/>
    </xf>
    <xf numFmtId="0" fontId="6" fillId="5" borderId="19" xfId="35" applyFont="1" applyFill="1" applyBorder="1" applyAlignment="1">
      <alignment horizontal="right" vertical="center"/>
    </xf>
    <xf numFmtId="2" fontId="6" fillId="5" borderId="19" xfId="35" applyNumberFormat="1" applyFont="1" applyFill="1" applyBorder="1" applyAlignment="1">
      <alignment horizontal="right" vertical="center"/>
    </xf>
    <xf numFmtId="0" fontId="6" fillId="6" borderId="10" xfId="6" applyFont="1" applyFill="1" applyBorder="1" applyAlignment="1">
      <alignment horizontal="center" vertical="center" wrapText="1"/>
    </xf>
    <xf numFmtId="0" fontId="6" fillId="6" borderId="0" xfId="6" applyFont="1" applyFill="1" applyBorder="1" applyAlignment="1">
      <alignment horizontal="center" wrapText="1"/>
    </xf>
    <xf numFmtId="1" fontId="4" fillId="0" borderId="0" xfId="13" applyNumberFormat="1" applyFont="1" applyBorder="1" applyAlignment="1">
      <alignment horizontal="center" vertical="center"/>
    </xf>
    <xf numFmtId="1" fontId="4" fillId="6" borderId="40" xfId="35" applyNumberFormat="1" applyFont="1" applyFill="1" applyBorder="1" applyAlignment="1">
      <alignment horizontal="right" vertical="center" indent="1"/>
    </xf>
    <xf numFmtId="0" fontId="18" fillId="5" borderId="55" xfId="36" applyFont="1" applyFill="1" applyBorder="1" applyAlignment="1">
      <alignment vertical="center" wrapText="1"/>
    </xf>
    <xf numFmtId="0" fontId="6" fillId="6" borderId="0" xfId="34" applyFont="1" applyFill="1" applyBorder="1" applyAlignment="1">
      <alignment vertical="center" wrapText="1" readingOrder="2"/>
    </xf>
    <xf numFmtId="0" fontId="18" fillId="6" borderId="0" xfId="36" applyFont="1" applyFill="1" applyBorder="1" applyAlignment="1">
      <alignment vertical="center" wrapText="1"/>
    </xf>
    <xf numFmtId="0" fontId="6" fillId="5" borderId="54" xfId="34" applyFont="1" applyFill="1" applyBorder="1" applyAlignment="1">
      <alignment vertical="center" wrapText="1" readingOrder="2"/>
    </xf>
    <xf numFmtId="0" fontId="18" fillId="6" borderId="47" xfId="36" applyFont="1" applyFill="1" applyBorder="1" applyAlignment="1">
      <alignment vertical="center" wrapText="1"/>
    </xf>
    <xf numFmtId="0" fontId="18" fillId="5" borderId="56" xfId="36" applyFont="1" applyFill="1" applyBorder="1" applyAlignment="1">
      <alignment vertical="center" wrapText="1"/>
    </xf>
    <xf numFmtId="0" fontId="18" fillId="5" borderId="47" xfId="36" applyFont="1" applyFill="1" applyBorder="1" applyAlignment="1">
      <alignment vertical="center" wrapText="1"/>
    </xf>
    <xf numFmtId="0" fontId="6" fillId="6" borderId="57" xfId="35" applyFont="1" applyFill="1" applyBorder="1" applyAlignment="1">
      <alignment horizontal="right" vertical="center" indent="4"/>
    </xf>
    <xf numFmtId="0" fontId="6" fillId="5" borderId="57" xfId="35" applyFont="1" applyFill="1" applyBorder="1" applyAlignment="1">
      <alignment horizontal="right" vertical="center" indent="4"/>
    </xf>
    <xf numFmtId="0" fontId="6" fillId="6" borderId="58" xfId="35" applyFont="1" applyFill="1" applyBorder="1" applyAlignment="1">
      <alignment horizontal="right" vertical="center" indent="4"/>
    </xf>
    <xf numFmtId="0" fontId="6" fillId="6" borderId="61" xfId="35" applyFont="1" applyFill="1" applyBorder="1" applyAlignment="1">
      <alignment horizontal="right" vertical="center" indent="4"/>
    </xf>
    <xf numFmtId="0" fontId="6" fillId="5" borderId="60" xfId="35" applyFont="1" applyFill="1" applyBorder="1" applyAlignment="1">
      <alignment horizontal="right" vertical="center" indent="4"/>
    </xf>
    <xf numFmtId="0" fontId="6" fillId="6" borderId="61" xfId="34" applyFont="1" applyFill="1" applyBorder="1" applyAlignment="1">
      <alignment vertical="center" wrapText="1" readingOrder="2"/>
    </xf>
    <xf numFmtId="0" fontId="6" fillId="5" borderId="60" xfId="34" applyFont="1" applyFill="1" applyBorder="1" applyAlignment="1">
      <alignment vertical="center" wrapText="1" readingOrder="2"/>
    </xf>
    <xf numFmtId="0" fontId="6" fillId="6" borderId="58" xfId="34" applyFont="1" applyFill="1" applyBorder="1" applyAlignment="1">
      <alignment vertical="center" wrapText="1" readingOrder="2"/>
    </xf>
    <xf numFmtId="0" fontId="6" fillId="5" borderId="63" xfId="34" applyFont="1" applyFill="1" applyBorder="1">
      <alignment horizontal="right" vertical="center" wrapText="1" indent="1" readingOrder="2"/>
    </xf>
    <xf numFmtId="0" fontId="6" fillId="6" borderId="57" xfId="34" applyFont="1" applyFill="1" applyBorder="1">
      <alignment horizontal="right" vertical="center" wrapText="1" indent="1" readingOrder="2"/>
    </xf>
    <xf numFmtId="0" fontId="6" fillId="5" borderId="64" xfId="34" applyFont="1" applyFill="1" applyBorder="1">
      <alignment horizontal="right" vertical="center" wrapText="1" indent="1" readingOrder="2"/>
    </xf>
    <xf numFmtId="0" fontId="6" fillId="6" borderId="65" xfId="34" applyFont="1" applyFill="1" applyBorder="1">
      <alignment horizontal="right" vertical="center" wrapText="1" indent="1" readingOrder="2"/>
    </xf>
    <xf numFmtId="0" fontId="6" fillId="5" borderId="59" xfId="34" applyFont="1" applyFill="1" applyBorder="1">
      <alignment horizontal="right" vertical="center" wrapText="1" indent="1" readingOrder="2"/>
    </xf>
    <xf numFmtId="0" fontId="6" fillId="5" borderId="62" xfId="35" applyFont="1" applyFill="1" applyBorder="1" applyAlignment="1">
      <alignment horizontal="right" vertical="center" indent="4"/>
    </xf>
    <xf numFmtId="0" fontId="11" fillId="5" borderId="50" xfId="36" applyFont="1" applyFill="1" applyBorder="1" applyAlignment="1">
      <alignment vertical="center" wrapText="1"/>
    </xf>
    <xf numFmtId="0" fontId="11" fillId="5" borderId="49" xfId="36" applyFont="1" applyFill="1" applyBorder="1" applyAlignment="1">
      <alignment vertical="center" wrapText="1"/>
    </xf>
    <xf numFmtId="0" fontId="6" fillId="5" borderId="55" xfId="34" applyFont="1" applyFill="1" applyBorder="1" applyAlignment="1">
      <alignment vertical="center" wrapText="1" readingOrder="2"/>
    </xf>
    <xf numFmtId="0" fontId="6" fillId="5" borderId="13" xfId="35" applyFont="1" applyFill="1" applyBorder="1" applyAlignment="1">
      <alignment horizontal="right" vertical="center" indent="4"/>
    </xf>
    <xf numFmtId="0" fontId="18" fillId="5" borderId="54" xfId="36" applyFont="1" applyFill="1" applyBorder="1" applyAlignment="1">
      <alignment vertical="center" wrapText="1"/>
    </xf>
    <xf numFmtId="0" fontId="6" fillId="6" borderId="48" xfId="34" applyFont="1" applyFill="1" applyBorder="1" applyAlignment="1">
      <alignment vertical="center" wrapText="1" readingOrder="2"/>
    </xf>
    <xf numFmtId="0" fontId="6" fillId="6" borderId="49" xfId="34" applyFont="1" applyFill="1" applyBorder="1" applyAlignment="1">
      <alignment vertical="center" wrapText="1" readingOrder="2"/>
    </xf>
    <xf numFmtId="166" fontId="6" fillId="6" borderId="14" xfId="35" applyNumberFormat="1" applyFont="1" applyFill="1" applyBorder="1" applyAlignment="1">
      <alignment horizontal="right" vertical="center" indent="4"/>
    </xf>
    <xf numFmtId="0" fontId="6" fillId="6" borderId="49" xfId="34" applyFont="1" applyFill="1" applyBorder="1" applyAlignment="1">
      <alignment horizontal="center" vertical="center" wrapText="1" readingOrder="1"/>
    </xf>
    <xf numFmtId="0" fontId="11" fillId="6" borderId="48" xfId="36" applyFont="1" applyFill="1" applyBorder="1" applyAlignment="1">
      <alignment vertical="center" wrapText="1"/>
    </xf>
    <xf numFmtId="0" fontId="18" fillId="6" borderId="49" xfId="36" applyFont="1" applyFill="1" applyBorder="1" applyAlignment="1">
      <alignment vertical="center" wrapText="1"/>
    </xf>
    <xf numFmtId="1" fontId="6" fillId="6" borderId="11" xfId="35" applyNumberFormat="1" applyFont="1" applyFill="1" applyBorder="1" applyAlignment="1">
      <alignment horizontal="right" vertical="center" indent="1"/>
    </xf>
    <xf numFmtId="166" fontId="6" fillId="5" borderId="14" xfId="35" applyNumberFormat="1" applyFont="1" applyFill="1" applyBorder="1" applyAlignment="1">
      <alignment horizontal="right" vertical="center" indent="1"/>
    </xf>
    <xf numFmtId="0" fontId="18" fillId="5" borderId="48" xfId="36" applyFont="1" applyFill="1" applyBorder="1" applyAlignment="1">
      <alignment horizontal="center" vertical="center" wrapText="1"/>
    </xf>
    <xf numFmtId="0" fontId="20" fillId="0" borderId="0" xfId="1" applyFont="1" applyAlignment="1">
      <alignment horizontal="center" vertical="center"/>
    </xf>
    <xf numFmtId="166" fontId="4" fillId="0" borderId="7" xfId="0" applyNumberFormat="1" applyFont="1" applyBorder="1" applyAlignment="1">
      <alignment vertical="center" wrapText="1"/>
    </xf>
    <xf numFmtId="0" fontId="20" fillId="0" borderId="0" xfId="1" applyFont="1" applyAlignment="1">
      <alignment horizontal="center" vertical="center"/>
    </xf>
    <xf numFmtId="0" fontId="31" fillId="0" borderId="0" xfId="1" applyFont="1" applyAlignment="1">
      <alignment horizontal="center" vertical="center"/>
    </xf>
    <xf numFmtId="0" fontId="20" fillId="4" borderId="0" xfId="1" applyFont="1" applyFill="1" applyAlignment="1">
      <alignment horizontal="center" vertical="center"/>
    </xf>
    <xf numFmtId="0" fontId="20" fillId="0" borderId="0" xfId="1" applyFont="1" applyAlignment="1">
      <alignment horizontal="center" vertical="center" readingOrder="2"/>
    </xf>
    <xf numFmtId="167" fontId="4" fillId="6" borderId="9" xfId="42" applyNumberFormat="1" applyFont="1" applyFill="1" applyBorder="1" applyAlignment="1">
      <alignment horizontal="right" vertical="center" indent="1"/>
    </xf>
    <xf numFmtId="167" fontId="4" fillId="5" borderId="9" xfId="42" applyNumberFormat="1" applyFont="1" applyFill="1" applyBorder="1" applyAlignment="1">
      <alignment horizontal="right" vertical="center" indent="1"/>
    </xf>
    <xf numFmtId="167" fontId="4" fillId="5" borderId="13" xfId="42" applyNumberFormat="1" applyFont="1" applyFill="1" applyBorder="1" applyAlignment="1">
      <alignment horizontal="right" vertical="center" indent="1"/>
    </xf>
    <xf numFmtId="167" fontId="4" fillId="5" borderId="14" xfId="42" applyNumberFormat="1" applyFont="1" applyFill="1" applyBorder="1" applyAlignment="1">
      <alignment horizontal="right" vertical="center" indent="1"/>
    </xf>
    <xf numFmtId="1" fontId="4" fillId="5" borderId="12" xfId="35" applyNumberFormat="1" applyFont="1" applyFill="1" applyBorder="1" applyAlignment="1">
      <alignment vertical="center"/>
    </xf>
    <xf numFmtId="37" fontId="4" fillId="6" borderId="9" xfId="42" applyNumberFormat="1" applyFont="1" applyFill="1" applyBorder="1" applyAlignment="1">
      <alignment vertical="center"/>
    </xf>
    <xf numFmtId="0" fontId="28" fillId="0" borderId="0" xfId="12" applyFont="1" applyAlignment="1">
      <alignment horizontal="center" vertical="center" wrapText="1" readingOrder="1"/>
    </xf>
    <xf numFmtId="0" fontId="6" fillId="6" borderId="12" xfId="7" applyFont="1" applyFill="1" applyBorder="1">
      <alignment horizontal="center" vertical="center" wrapText="1"/>
    </xf>
    <xf numFmtId="0" fontId="6" fillId="6" borderId="11" xfId="7" applyFont="1" applyFill="1" applyBorder="1">
      <alignment horizontal="center" vertical="center" wrapText="1"/>
    </xf>
    <xf numFmtId="0" fontId="18" fillId="6" borderId="10" xfId="36" applyFont="1" applyFill="1" applyBorder="1" applyAlignment="1">
      <alignment horizontal="center" vertical="top" wrapText="1"/>
    </xf>
    <xf numFmtId="0" fontId="18" fillId="6" borderId="16" xfId="36" applyFont="1" applyFill="1" applyBorder="1" applyAlignment="1">
      <alignment horizontal="center" vertical="top" wrapText="1"/>
    </xf>
    <xf numFmtId="0" fontId="20" fillId="0" borderId="0" xfId="1" applyFont="1" applyAlignment="1">
      <alignment horizontal="center" vertical="center"/>
    </xf>
    <xf numFmtId="0" fontId="7" fillId="0" borderId="0" xfId="2" applyFont="1" applyAlignment="1">
      <alignment horizontal="center" vertical="center"/>
    </xf>
    <xf numFmtId="0" fontId="31" fillId="0" borderId="0" xfId="12" applyFont="1" applyAlignment="1">
      <alignment vertical="center" wrapText="1" readingOrder="1"/>
    </xf>
    <xf numFmtId="0" fontId="17" fillId="0" borderId="0" xfId="12" applyFont="1" applyAlignment="1">
      <alignment vertical="center" wrapText="1" readingOrder="1"/>
    </xf>
    <xf numFmtId="0" fontId="11" fillId="6" borderId="19" xfId="6" applyFont="1" applyFill="1" applyBorder="1">
      <alignment horizontal="center" vertical="center" wrapText="1"/>
    </xf>
    <xf numFmtId="0" fontId="11" fillId="6" borderId="9" xfId="6" applyFont="1" applyFill="1" applyBorder="1">
      <alignment horizontal="center" vertical="center" wrapText="1"/>
    </xf>
    <xf numFmtId="0" fontId="11" fillId="6" borderId="11" xfId="6" applyFont="1" applyFill="1" applyBorder="1">
      <alignment horizontal="center" vertical="center" wrapText="1"/>
    </xf>
    <xf numFmtId="0" fontId="6" fillId="6" borderId="12" xfId="30" applyFont="1" applyFill="1" applyBorder="1" applyAlignment="1">
      <alignment horizontal="center" vertical="center" wrapText="1"/>
    </xf>
    <xf numFmtId="0" fontId="6" fillId="6" borderId="9" xfId="30" applyFont="1" applyFill="1" applyBorder="1" applyAlignment="1">
      <alignment horizontal="center" vertical="center" wrapText="1"/>
    </xf>
    <xf numFmtId="0" fontId="6" fillId="6" borderId="11" xfId="30" applyFont="1" applyFill="1" applyBorder="1" applyAlignment="1">
      <alignment horizontal="center" vertical="center" wrapText="1"/>
    </xf>
    <xf numFmtId="1" fontId="6" fillId="6" borderId="19" xfId="5" applyFont="1" applyFill="1" applyBorder="1">
      <alignment horizontal="center" vertical="center"/>
    </xf>
    <xf numFmtId="1" fontId="6" fillId="6" borderId="9" xfId="5" applyFont="1" applyFill="1" applyBorder="1">
      <alignment horizontal="center" vertical="center"/>
    </xf>
    <xf numFmtId="1" fontId="6" fillId="6" borderId="11" xfId="5" applyFont="1" applyFill="1" applyBorder="1">
      <alignment horizontal="center" vertical="center"/>
    </xf>
    <xf numFmtId="0" fontId="6" fillId="6" borderId="15" xfId="36" applyFont="1" applyFill="1" applyBorder="1" applyAlignment="1">
      <alignment horizontal="center" wrapText="1"/>
    </xf>
    <xf numFmtId="0" fontId="6" fillId="6" borderId="10" xfId="36" applyFont="1" applyFill="1" applyBorder="1" applyAlignment="1">
      <alignment horizontal="center" wrapText="1"/>
    </xf>
    <xf numFmtId="0" fontId="11" fillId="6" borderId="10" xfId="36" applyFont="1" applyFill="1" applyBorder="1" applyAlignment="1">
      <alignment horizontal="center" vertical="top" wrapText="1"/>
    </xf>
    <xf numFmtId="0" fontId="11" fillId="6" borderId="16" xfId="36" applyFont="1" applyFill="1" applyBorder="1" applyAlignment="1">
      <alignment horizontal="center" vertical="top" wrapText="1"/>
    </xf>
    <xf numFmtId="0" fontId="6" fillId="6" borderId="14" xfId="6" applyFont="1" applyFill="1" applyBorder="1">
      <alignment horizontal="center" vertical="center" wrapText="1"/>
    </xf>
    <xf numFmtId="0" fontId="31" fillId="0" borderId="0" xfId="12" applyFont="1" applyAlignment="1">
      <alignment horizontal="center" vertical="center" wrapText="1" readingOrder="1"/>
    </xf>
    <xf numFmtId="0" fontId="17" fillId="0" borderId="0" xfId="12" applyFont="1" applyAlignment="1">
      <alignment horizontal="center" vertical="center" wrapText="1" readingOrder="1"/>
    </xf>
    <xf numFmtId="0" fontId="31" fillId="0" borderId="0" xfId="1" applyFont="1" applyAlignment="1">
      <alignment horizontal="center" vertical="center"/>
    </xf>
    <xf numFmtId="0" fontId="6" fillId="6" borderId="15" xfId="3" applyFont="1" applyFill="1" applyBorder="1" applyAlignment="1">
      <alignment horizontal="center" vertical="center" wrapText="1"/>
    </xf>
    <xf numFmtId="0" fontId="6" fillId="6" borderId="10" xfId="3" applyFont="1" applyFill="1" applyBorder="1" applyAlignment="1">
      <alignment horizontal="center" vertical="center" wrapText="1"/>
    </xf>
    <xf numFmtId="0" fontId="6" fillId="6" borderId="16" xfId="3" applyFont="1" applyFill="1" applyBorder="1" applyAlignment="1">
      <alignment horizontal="center" vertical="center" wrapText="1"/>
    </xf>
    <xf numFmtId="1" fontId="11" fillId="6" borderId="27" xfId="4" applyFont="1" applyFill="1" applyBorder="1">
      <alignment horizontal="left" vertical="center" wrapText="1"/>
    </xf>
    <xf numFmtId="1" fontId="11" fillId="6" borderId="28" xfId="4" applyFont="1" applyFill="1" applyBorder="1">
      <alignment horizontal="left" vertical="center" wrapText="1"/>
    </xf>
    <xf numFmtId="1" fontId="11" fillId="6" borderId="29" xfId="4" applyFont="1" applyFill="1" applyBorder="1">
      <alignment horizontal="left" vertical="center" wrapText="1"/>
    </xf>
    <xf numFmtId="0" fontId="6" fillId="5" borderId="12" xfId="34" applyFont="1" applyFill="1" applyBorder="1" applyAlignment="1">
      <alignment horizontal="right" vertical="center" wrapText="1" readingOrder="2"/>
    </xf>
    <xf numFmtId="0" fontId="11" fillId="5" borderId="12" xfId="36" applyFont="1" applyFill="1" applyBorder="1">
      <alignment horizontal="left" vertical="center" wrapText="1" indent="1"/>
    </xf>
    <xf numFmtId="0" fontId="6" fillId="6" borderId="9" xfId="34" applyFont="1" applyFill="1" applyBorder="1" applyAlignment="1">
      <alignment horizontal="right" vertical="center" wrapText="1" readingOrder="2"/>
    </xf>
    <xf numFmtId="0" fontId="11" fillId="6" borderId="9" xfId="36" applyFont="1" applyFill="1" applyBorder="1">
      <alignment horizontal="left" vertical="center" wrapText="1" indent="1"/>
    </xf>
    <xf numFmtId="0" fontId="6" fillId="6" borderId="24" xfId="3" applyFont="1" applyFill="1" applyBorder="1">
      <alignment horizontal="right" vertical="center" wrapText="1"/>
    </xf>
    <xf numFmtId="0" fontId="6" fillId="6" borderId="25" xfId="3" applyFont="1" applyFill="1" applyBorder="1">
      <alignment horizontal="right" vertical="center" wrapText="1"/>
    </xf>
    <xf numFmtId="0" fontId="6" fillId="6" borderId="26" xfId="3" applyFont="1" applyFill="1" applyBorder="1">
      <alignment horizontal="right" vertical="center" wrapText="1"/>
    </xf>
    <xf numFmtId="0" fontId="6" fillId="6" borderId="15" xfId="6" applyFont="1" applyFill="1" applyBorder="1" applyAlignment="1">
      <alignment horizontal="center" vertical="center" wrapText="1"/>
    </xf>
    <xf numFmtId="0" fontId="6" fillId="6" borderId="10" xfId="6" applyFont="1" applyFill="1" applyBorder="1" applyAlignment="1">
      <alignment horizontal="center" vertical="center" wrapText="1"/>
    </xf>
    <xf numFmtId="0" fontId="6" fillId="6" borderId="16" xfId="6" applyFont="1" applyFill="1" applyBorder="1" applyAlignment="1">
      <alignment horizontal="center" vertical="center" wrapText="1"/>
    </xf>
    <xf numFmtId="0" fontId="6" fillId="5" borderId="9" xfId="34" applyFont="1" applyFill="1" applyBorder="1" applyAlignment="1">
      <alignment horizontal="right" vertical="center" wrapText="1" readingOrder="2"/>
    </xf>
    <xf numFmtId="0" fontId="11" fillId="5" borderId="9" xfId="36" applyFont="1" applyFill="1" applyBorder="1">
      <alignment horizontal="left" vertical="center" wrapText="1" indent="1"/>
    </xf>
    <xf numFmtId="0" fontId="6" fillId="5" borderId="13" xfId="34" applyFont="1" applyFill="1" applyBorder="1" applyAlignment="1">
      <alignment horizontal="right" vertical="center" wrapText="1" readingOrder="2"/>
    </xf>
    <xf numFmtId="0" fontId="11" fillId="5" borderId="13" xfId="36" applyFont="1" applyFill="1" applyBorder="1">
      <alignment horizontal="left" vertical="center" wrapText="1" indent="1"/>
    </xf>
    <xf numFmtId="0" fontId="6" fillId="5" borderId="14" xfId="30" applyFont="1" applyFill="1" applyBorder="1" applyAlignment="1">
      <alignment horizontal="center" vertical="center" readingOrder="2"/>
    </xf>
    <xf numFmtId="0" fontId="11" fillId="5" borderId="14" xfId="30" applyFont="1" applyFill="1" applyBorder="1" applyAlignment="1">
      <alignment horizontal="center" vertical="center"/>
    </xf>
    <xf numFmtId="0" fontId="6" fillId="6" borderId="17" xfId="3" applyFont="1" applyFill="1" applyBorder="1">
      <alignment horizontal="right" vertical="center" wrapText="1"/>
    </xf>
    <xf numFmtId="1" fontId="11" fillId="6" borderId="18" xfId="4" applyFont="1" applyFill="1" applyBorder="1">
      <alignment horizontal="left" vertical="center" wrapText="1"/>
    </xf>
    <xf numFmtId="0" fontId="29" fillId="0" borderId="0" xfId="12" applyFont="1" applyAlignment="1">
      <alignment horizontal="center" vertical="center" wrapText="1" readingOrder="1"/>
    </xf>
    <xf numFmtId="0" fontId="20" fillId="4" borderId="0" xfId="1" applyFont="1" applyFill="1" applyAlignment="1">
      <alignment horizontal="center" vertical="center"/>
    </xf>
    <xf numFmtId="0" fontId="7" fillId="4" borderId="0" xfId="2" applyFont="1" applyFill="1" applyAlignment="1">
      <alignment horizontal="center" vertical="center"/>
    </xf>
    <xf numFmtId="0" fontId="15" fillId="0" borderId="0" xfId="2" applyFont="1" applyAlignment="1">
      <alignment horizontal="center" vertical="center"/>
    </xf>
    <xf numFmtId="0" fontId="20" fillId="0" borderId="0" xfId="12" applyFont="1" applyBorder="1" applyAlignment="1">
      <alignment horizontal="center" wrapText="1" readingOrder="2"/>
    </xf>
    <xf numFmtId="0" fontId="7" fillId="0" borderId="0" xfId="1" applyFont="1" applyBorder="1" applyAlignment="1">
      <alignment horizontal="center" vertical="center" wrapText="1"/>
    </xf>
    <xf numFmtId="0" fontId="7" fillId="0" borderId="0" xfId="1" applyFont="1" applyBorder="1" applyAlignment="1">
      <alignment horizontal="center" vertical="center"/>
    </xf>
    <xf numFmtId="0" fontId="20" fillId="0" borderId="0" xfId="1" applyFont="1" applyBorder="1" applyAlignment="1">
      <alignment horizontal="center" vertical="center" readingOrder="2"/>
    </xf>
    <xf numFmtId="1" fontId="6" fillId="0" borderId="0" xfId="0" applyNumberFormat="1" applyFont="1" applyBorder="1" applyAlignment="1">
      <alignment horizontal="center" vertical="center"/>
    </xf>
    <xf numFmtId="0" fontId="11" fillId="6" borderId="33" xfId="6" applyFont="1" applyFill="1" applyBorder="1" applyAlignment="1">
      <alignment horizontal="center" vertical="center" wrapText="1"/>
    </xf>
    <xf numFmtId="0" fontId="11" fillId="6" borderId="32" xfId="6" applyFont="1" applyFill="1" applyBorder="1" applyAlignment="1">
      <alignment horizontal="center" vertical="center" wrapText="1"/>
    </xf>
    <xf numFmtId="0" fontId="11" fillId="6" borderId="42" xfId="6" applyFont="1" applyFill="1" applyBorder="1" applyAlignment="1">
      <alignment horizontal="center" vertical="center" wrapText="1"/>
    </xf>
    <xf numFmtId="0" fontId="11" fillId="6" borderId="43" xfId="6" applyFont="1" applyFill="1" applyBorder="1" applyAlignment="1">
      <alignment horizontal="center" vertical="center" wrapText="1"/>
    </xf>
    <xf numFmtId="0" fontId="11" fillId="6" borderId="35" xfId="6" applyFont="1" applyFill="1" applyBorder="1" applyAlignment="1">
      <alignment horizontal="center" vertical="center" wrapText="1"/>
    </xf>
    <xf numFmtId="0" fontId="11" fillId="6" borderId="34" xfId="6" applyFont="1" applyFill="1" applyBorder="1" applyAlignment="1">
      <alignment horizontal="center" vertical="center" wrapText="1"/>
    </xf>
    <xf numFmtId="1" fontId="6" fillId="6" borderId="19" xfId="5" applyFont="1" applyFill="1" applyBorder="1" applyAlignment="1">
      <alignment horizontal="center" vertical="center"/>
    </xf>
    <xf numFmtId="1" fontId="6" fillId="6" borderId="9" xfId="5" applyFont="1" applyFill="1" applyBorder="1" applyAlignment="1">
      <alignment horizontal="center" vertical="center"/>
    </xf>
    <xf numFmtId="1" fontId="6" fillId="6" borderId="11" xfId="5" applyFont="1" applyFill="1" applyBorder="1" applyAlignment="1">
      <alignment horizontal="center" vertical="center"/>
    </xf>
    <xf numFmtId="1" fontId="6" fillId="6" borderId="48" xfId="0" applyNumberFormat="1" applyFont="1" applyFill="1" applyBorder="1" applyAlignment="1">
      <alignment horizontal="center" vertical="center"/>
    </xf>
    <xf numFmtId="1" fontId="6" fillId="6" borderId="50" xfId="0" applyNumberFormat="1" applyFont="1" applyFill="1" applyBorder="1" applyAlignment="1">
      <alignment horizontal="center" vertical="center"/>
    </xf>
    <xf numFmtId="1" fontId="6" fillId="6" borderId="49" xfId="0" applyNumberFormat="1" applyFont="1" applyFill="1" applyBorder="1" applyAlignment="1">
      <alignment horizontal="center" vertical="center"/>
    </xf>
    <xf numFmtId="1" fontId="6" fillId="6" borderId="14" xfId="0" applyNumberFormat="1" applyFont="1" applyFill="1" applyBorder="1" applyAlignment="1">
      <alignment horizontal="center" vertical="center"/>
    </xf>
    <xf numFmtId="166" fontId="4" fillId="0" borderId="7" xfId="0" applyNumberFormat="1" applyFont="1" applyBorder="1" applyAlignment="1">
      <alignment horizontal="right" vertical="center" readingOrder="2"/>
    </xf>
    <xf numFmtId="0" fontId="6" fillId="5" borderId="19" xfId="34" applyFont="1" applyFill="1" applyBorder="1" applyAlignment="1">
      <alignment horizontal="right" vertical="center" wrapText="1" readingOrder="2"/>
    </xf>
    <xf numFmtId="0" fontId="11" fillId="5" borderId="38" xfId="36" applyFont="1" applyFill="1" applyBorder="1">
      <alignment horizontal="left" vertical="center" wrapText="1" indent="1"/>
    </xf>
    <xf numFmtId="0" fontId="11" fillId="5" borderId="39" xfId="36" applyFont="1" applyFill="1" applyBorder="1">
      <alignment horizontal="left" vertical="center" wrapText="1" indent="1"/>
    </xf>
    <xf numFmtId="0" fontId="11" fillId="5" borderId="48" xfId="30" applyFont="1" applyFill="1" applyBorder="1" applyAlignment="1">
      <alignment horizontal="center" vertical="center"/>
    </xf>
    <xf numFmtId="0" fontId="11" fillId="5" borderId="49" xfId="30" applyFont="1" applyFill="1" applyBorder="1" applyAlignment="1">
      <alignment horizontal="center" vertical="center"/>
    </xf>
    <xf numFmtId="0" fontId="11" fillId="6" borderId="36" xfId="36" applyFont="1" applyFill="1" applyBorder="1">
      <alignment horizontal="left" vertical="center" wrapText="1" indent="1"/>
    </xf>
    <xf numFmtId="0" fontId="11" fillId="6" borderId="37" xfId="36" applyFont="1" applyFill="1" applyBorder="1">
      <alignment horizontal="left" vertical="center" wrapText="1" indent="1"/>
    </xf>
    <xf numFmtId="0" fontId="11" fillId="5" borderId="36" xfId="36" applyFont="1" applyFill="1" applyBorder="1">
      <alignment horizontal="left" vertical="center" wrapText="1" indent="1"/>
    </xf>
    <xf numFmtId="0" fontId="11" fillId="5" borderId="37" xfId="36" applyFont="1" applyFill="1" applyBorder="1">
      <alignment horizontal="left" vertical="center" wrapText="1" indent="1"/>
    </xf>
    <xf numFmtId="0" fontId="6" fillId="6" borderId="13" xfId="34" applyFont="1" applyFill="1" applyBorder="1" applyAlignment="1">
      <alignment horizontal="right" vertical="center" wrapText="1" readingOrder="2"/>
    </xf>
    <xf numFmtId="0" fontId="11" fillId="6" borderId="40" xfId="36" applyFont="1" applyFill="1" applyBorder="1">
      <alignment horizontal="left" vertical="center" wrapText="1" indent="1"/>
    </xf>
    <xf numFmtId="0" fontId="11" fillId="6" borderId="41" xfId="36" applyFont="1" applyFill="1" applyBorder="1">
      <alignment horizontal="left" vertical="center" wrapText="1" indent="1"/>
    </xf>
    <xf numFmtId="0" fontId="6" fillId="6" borderId="22" xfId="3" applyFont="1" applyFill="1" applyBorder="1">
      <alignment horizontal="right" vertical="center" wrapText="1"/>
    </xf>
    <xf numFmtId="0" fontId="6" fillId="6" borderId="31" xfId="3" applyFont="1" applyFill="1" applyBorder="1">
      <alignment horizontal="right" vertical="center" wrapText="1"/>
    </xf>
    <xf numFmtId="0" fontId="6" fillId="6" borderId="23" xfId="3" applyFont="1" applyFill="1" applyBorder="1">
      <alignment horizontal="right" vertical="center" wrapText="1"/>
    </xf>
    <xf numFmtId="1" fontId="11" fillId="6" borderId="20" xfId="4" applyFont="1" applyFill="1" applyBorder="1">
      <alignment horizontal="left" vertical="center" wrapText="1"/>
    </xf>
    <xf numFmtId="1" fontId="11" fillId="6" borderId="30" xfId="4" applyFont="1" applyFill="1" applyBorder="1">
      <alignment horizontal="left" vertical="center" wrapText="1"/>
    </xf>
    <xf numFmtId="1" fontId="11" fillId="6" borderId="21" xfId="4" applyFont="1" applyFill="1" applyBorder="1">
      <alignment horizontal="left" vertical="center" wrapText="1"/>
    </xf>
    <xf numFmtId="0" fontId="7" fillId="0" borderId="0" xfId="1" applyFont="1" applyAlignment="1">
      <alignment horizontal="center" vertical="center" readingOrder="1"/>
    </xf>
    <xf numFmtId="0" fontId="6" fillId="6" borderId="51" xfId="3" applyFont="1" applyFill="1" applyBorder="1">
      <alignment horizontal="right" vertical="center" wrapText="1"/>
    </xf>
    <xf numFmtId="0" fontId="20" fillId="0" borderId="0" xfId="1" applyFont="1" applyAlignment="1">
      <alignment horizontal="center" vertical="center" readingOrder="2"/>
    </xf>
    <xf numFmtId="0" fontId="20" fillId="0" borderId="0" xfId="12" applyFont="1" applyBorder="1" applyAlignment="1">
      <alignment horizontal="center" vertical="center" wrapText="1" readingOrder="2"/>
    </xf>
    <xf numFmtId="0" fontId="11" fillId="6" borderId="15" xfId="6" applyFont="1" applyFill="1" applyBorder="1" applyAlignment="1">
      <alignment horizontal="center" vertical="center" wrapText="1"/>
    </xf>
    <xf numFmtId="0" fontId="11" fillId="6" borderId="10" xfId="6" applyFont="1" applyFill="1" applyBorder="1" applyAlignment="1">
      <alignment horizontal="center" vertical="center" wrapText="1"/>
    </xf>
    <xf numFmtId="0" fontId="11" fillId="6" borderId="16" xfId="6" applyFont="1" applyFill="1" applyBorder="1" applyAlignment="1">
      <alignment horizontal="center" vertical="center" wrapText="1"/>
    </xf>
    <xf numFmtId="0" fontId="4" fillId="6" borderId="36" xfId="34" applyFont="1" applyFill="1" applyBorder="1" applyAlignment="1">
      <alignment horizontal="center" vertical="center" wrapText="1" readingOrder="2"/>
    </xf>
    <xf numFmtId="0" fontId="4" fillId="6" borderId="37" xfId="34" applyFont="1" applyFill="1" applyBorder="1" applyAlignment="1">
      <alignment horizontal="center" vertical="center" wrapText="1" readingOrder="2"/>
    </xf>
    <xf numFmtId="0" fontId="4" fillId="5" borderId="54" xfId="34" applyFont="1" applyFill="1" applyBorder="1" applyAlignment="1">
      <alignment horizontal="center" vertical="center" wrapText="1" readingOrder="2"/>
    </xf>
    <xf numFmtId="0" fontId="4" fillId="5" borderId="55" xfId="34" applyFont="1" applyFill="1" applyBorder="1" applyAlignment="1">
      <alignment horizontal="center" vertical="center" wrapText="1" readingOrder="2"/>
    </xf>
    <xf numFmtId="0" fontId="6" fillId="5" borderId="48" xfId="34" applyFont="1" applyFill="1" applyBorder="1" applyAlignment="1">
      <alignment horizontal="center" vertical="center" wrapText="1" readingOrder="2"/>
    </xf>
    <xf numFmtId="0" fontId="6" fillId="5" borderId="49" xfId="34" applyFont="1" applyFill="1" applyBorder="1" applyAlignment="1">
      <alignment horizontal="center" vertical="center" wrapText="1" readingOrder="2"/>
    </xf>
    <xf numFmtId="0" fontId="4" fillId="5" borderId="36" xfId="34" applyFont="1" applyFill="1" applyBorder="1" applyAlignment="1">
      <alignment horizontal="center" vertical="center" wrapText="1" readingOrder="2"/>
    </xf>
    <xf numFmtId="0" fontId="4" fillId="5" borderId="37" xfId="34" applyFont="1" applyFill="1" applyBorder="1" applyAlignment="1">
      <alignment horizontal="center" vertical="center" wrapText="1" readingOrder="2"/>
    </xf>
    <xf numFmtId="0" fontId="4" fillId="5" borderId="52" xfId="34" applyFont="1" applyFill="1" applyBorder="1" applyAlignment="1">
      <alignment horizontal="center" vertical="center" wrapText="1" readingOrder="2"/>
    </xf>
    <xf numFmtId="0" fontId="4" fillId="5" borderId="53" xfId="34" applyFont="1" applyFill="1" applyBorder="1" applyAlignment="1">
      <alignment horizontal="center" vertical="center" wrapText="1" readingOrder="2"/>
    </xf>
    <xf numFmtId="166" fontId="4" fillId="0" borderId="7" xfId="0" applyNumberFormat="1" applyFont="1" applyBorder="1" applyAlignment="1">
      <alignment horizontal="center" vertical="center" wrapText="1" readingOrder="2"/>
    </xf>
    <xf numFmtId="166" fontId="4" fillId="0" borderId="7" xfId="0" applyNumberFormat="1" applyFont="1" applyBorder="1" applyAlignment="1">
      <alignment horizontal="center" vertical="center" wrapText="1"/>
    </xf>
    <xf numFmtId="0" fontId="17" fillId="0" borderId="0" xfId="2" applyFont="1" applyAlignment="1">
      <alignment horizontal="center" vertical="center"/>
    </xf>
    <xf numFmtId="0" fontId="18" fillId="6" borderId="15" xfId="6" applyFont="1" applyFill="1" applyBorder="1" applyAlignment="1">
      <alignment horizontal="center" vertical="center" wrapText="1"/>
    </xf>
    <xf numFmtId="0" fontId="18" fillId="6" borderId="10" xfId="6" applyFont="1" applyFill="1" applyBorder="1" applyAlignment="1">
      <alignment horizontal="center" vertical="center" wrapText="1"/>
    </xf>
    <xf numFmtId="0" fontId="18" fillId="6" borderId="16" xfId="6" applyFont="1" applyFill="1" applyBorder="1" applyAlignment="1">
      <alignment horizontal="center" vertical="center" wrapText="1"/>
    </xf>
    <xf numFmtId="0" fontId="6" fillId="6" borderId="15" xfId="6" applyFont="1" applyFill="1" applyBorder="1" applyAlignment="1">
      <alignment horizontal="center" wrapText="1"/>
    </xf>
    <xf numFmtId="0" fontId="6" fillId="6" borderId="10" xfId="6" applyFont="1" applyFill="1" applyBorder="1" applyAlignment="1">
      <alignment horizontal="center" wrapText="1"/>
    </xf>
    <xf numFmtId="0" fontId="31" fillId="0" borderId="0" xfId="13" applyFont="1" applyAlignment="1">
      <alignment horizontal="center" vertical="center" wrapText="1" readingOrder="1"/>
    </xf>
    <xf numFmtId="0" fontId="17" fillId="0" borderId="0" xfId="13" applyFont="1" applyAlignment="1">
      <alignment horizontal="center" vertical="center" wrapText="1" readingOrder="1"/>
    </xf>
    <xf numFmtId="1" fontId="11" fillId="6" borderId="44" xfId="4" applyFont="1" applyFill="1" applyBorder="1">
      <alignment horizontal="left" vertical="center" wrapText="1"/>
    </xf>
    <xf numFmtId="1" fontId="11" fillId="6" borderId="45" xfId="4" applyFont="1" applyFill="1" applyBorder="1">
      <alignment horizontal="left" vertical="center" wrapText="1"/>
    </xf>
    <xf numFmtId="1" fontId="11" fillId="6" borderId="46" xfId="4" applyFont="1" applyFill="1" applyBorder="1">
      <alignment horizontal="left" vertical="center" wrapText="1"/>
    </xf>
    <xf numFmtId="166" fontId="7" fillId="0" borderId="0" xfId="0" applyNumberFormat="1" applyFont="1" applyAlignment="1">
      <alignment horizontal="center" vertical="center"/>
    </xf>
    <xf numFmtId="0" fontId="20" fillId="5" borderId="0" xfId="1" applyFont="1" applyFill="1" applyAlignment="1">
      <alignment horizontal="center" vertical="center"/>
    </xf>
    <xf numFmtId="0" fontId="11" fillId="6" borderId="13" xfId="36" applyFont="1" applyFill="1" applyBorder="1">
      <alignment horizontal="left" vertical="center" wrapText="1" indent="1"/>
    </xf>
    <xf numFmtId="0" fontId="11" fillId="5" borderId="14" xfId="30" applyFont="1" applyFill="1" applyBorder="1" applyAlignment="1">
      <alignment horizontal="center" vertical="center" readingOrder="2"/>
    </xf>
    <xf numFmtId="0" fontId="18" fillId="6" borderId="19" xfId="6" applyFont="1" applyFill="1" applyBorder="1">
      <alignment horizontal="center" vertical="center" wrapText="1"/>
    </xf>
    <xf numFmtId="0" fontId="18" fillId="6" borderId="9" xfId="6" applyFont="1" applyFill="1" applyBorder="1">
      <alignment horizontal="center" vertical="center" wrapText="1"/>
    </xf>
    <xf numFmtId="0" fontId="18" fillId="6" borderId="11" xfId="6" applyFont="1" applyFill="1" applyBorder="1">
      <alignment horizontal="center" vertical="center" wrapText="1"/>
    </xf>
    <xf numFmtId="166" fontId="17" fillId="0" borderId="0" xfId="0" applyNumberFormat="1" applyFont="1" applyAlignment="1">
      <alignment horizontal="center" vertical="center"/>
    </xf>
    <xf numFmtId="0" fontId="11" fillId="6" borderId="8" xfId="6" applyFont="1" applyFill="1" applyBorder="1" applyAlignment="1">
      <alignment horizontal="center" vertical="top" wrapText="1"/>
    </xf>
    <xf numFmtId="0" fontId="11" fillId="6" borderId="34" xfId="6" applyFont="1" applyFill="1" applyBorder="1" applyAlignment="1">
      <alignment horizontal="center" vertical="top" wrapText="1"/>
    </xf>
    <xf numFmtId="1" fontId="6" fillId="6" borderId="33" xfId="5" applyFont="1" applyFill="1" applyBorder="1" applyAlignment="1">
      <alignment horizontal="center" vertical="center"/>
    </xf>
    <xf numFmtId="1" fontId="6" fillId="6" borderId="32" xfId="5" applyFont="1" applyFill="1" applyBorder="1" applyAlignment="1">
      <alignment horizontal="center" vertical="center"/>
    </xf>
    <xf numFmtId="1" fontId="6" fillId="6" borderId="42" xfId="5" applyFont="1" applyFill="1" applyBorder="1" applyAlignment="1">
      <alignment horizontal="center" vertical="center"/>
    </xf>
    <xf numFmtId="1" fontId="6" fillId="6" borderId="43" xfId="5" applyFont="1" applyFill="1" applyBorder="1" applyAlignment="1">
      <alignment horizontal="center" vertical="center"/>
    </xf>
    <xf numFmtId="1" fontId="6" fillId="6" borderId="35" xfId="5" applyFont="1" applyFill="1" applyBorder="1" applyAlignment="1">
      <alignment horizontal="center" vertical="center"/>
    </xf>
    <xf numFmtId="1" fontId="6" fillId="6" borderId="34" xfId="5" applyFont="1" applyFill="1" applyBorder="1" applyAlignment="1">
      <alignment horizontal="center" vertical="center"/>
    </xf>
    <xf numFmtId="0" fontId="18" fillId="6" borderId="33" xfId="6" applyFont="1" applyFill="1" applyBorder="1" applyAlignment="1">
      <alignment horizontal="center" vertical="center" wrapText="1"/>
    </xf>
    <xf numFmtId="0" fontId="18" fillId="6" borderId="32" xfId="6" applyFont="1" applyFill="1" applyBorder="1" applyAlignment="1">
      <alignment horizontal="center" vertical="center" wrapText="1"/>
    </xf>
    <xf numFmtId="0" fontId="18" fillId="6" borderId="42" xfId="6" applyFont="1" applyFill="1" applyBorder="1" applyAlignment="1">
      <alignment horizontal="center" vertical="center" wrapText="1"/>
    </xf>
    <xf numFmtId="0" fontId="18" fillId="6" borderId="43" xfId="6" applyFont="1" applyFill="1" applyBorder="1" applyAlignment="1">
      <alignment horizontal="center" vertical="center" wrapText="1"/>
    </xf>
    <xf numFmtId="0" fontId="18" fillId="6" borderId="35" xfId="6" applyFont="1" applyFill="1" applyBorder="1" applyAlignment="1">
      <alignment horizontal="center" vertical="center" wrapText="1"/>
    </xf>
    <xf numFmtId="0" fontId="18" fillId="6" borderId="34" xfId="6" applyFont="1" applyFill="1" applyBorder="1" applyAlignment="1">
      <alignment horizontal="center" vertical="center" wrapText="1"/>
    </xf>
    <xf numFmtId="2" fontId="6" fillId="6" borderId="15" xfId="6" applyNumberFormat="1" applyFont="1" applyFill="1" applyBorder="1" applyAlignment="1">
      <alignment horizontal="center" vertical="center" wrapText="1" readingOrder="1"/>
    </xf>
    <xf numFmtId="2" fontId="6" fillId="6" borderId="10" xfId="6" applyNumberFormat="1" applyFont="1" applyFill="1" applyBorder="1" applyAlignment="1">
      <alignment horizontal="center" vertical="center" wrapText="1" readingOrder="1"/>
    </xf>
    <xf numFmtId="166" fontId="20" fillId="0" borderId="0" xfId="13" applyNumberFormat="1" applyFont="1" applyAlignment="1">
      <alignment horizontal="center" vertical="center"/>
    </xf>
    <xf numFmtId="166" fontId="7" fillId="0" borderId="0" xfId="13" applyNumberFormat="1" applyFont="1" applyAlignment="1">
      <alignment horizontal="center" vertical="center"/>
    </xf>
    <xf numFmtId="1" fontId="7" fillId="5" borderId="0" xfId="13" applyNumberFormat="1" applyFont="1" applyFill="1" applyAlignment="1">
      <alignment horizontal="center" vertical="center"/>
    </xf>
    <xf numFmtId="1" fontId="6" fillId="6" borderId="48" xfId="13" applyNumberFormat="1" applyFont="1" applyFill="1" applyBorder="1" applyAlignment="1">
      <alignment horizontal="center" vertical="center"/>
    </xf>
    <xf numFmtId="1" fontId="6" fillId="6" borderId="50" xfId="13" applyNumberFormat="1" applyFont="1" applyFill="1" applyBorder="1" applyAlignment="1">
      <alignment horizontal="center" vertical="center"/>
    </xf>
    <xf numFmtId="1" fontId="6" fillId="6" borderId="49" xfId="13" applyNumberFormat="1" applyFont="1" applyFill="1" applyBorder="1" applyAlignment="1">
      <alignment horizontal="center" vertical="center"/>
    </xf>
    <xf numFmtId="0" fontId="6" fillId="6" borderId="33" xfId="6" applyFont="1" applyFill="1" applyBorder="1" applyAlignment="1">
      <alignment horizontal="center" wrapText="1"/>
    </xf>
    <xf numFmtId="0" fontId="6" fillId="6" borderId="7" xfId="6" applyFont="1" applyFill="1" applyBorder="1" applyAlignment="1">
      <alignment horizontal="center" wrapText="1"/>
    </xf>
    <xf numFmtId="0" fontId="6" fillId="6" borderId="32" xfId="6" applyFont="1" applyFill="1" applyBorder="1" applyAlignment="1">
      <alignment horizontal="center" wrapText="1"/>
    </xf>
    <xf numFmtId="0" fontId="11" fillId="6" borderId="35" xfId="6" applyFont="1" applyFill="1" applyBorder="1" applyAlignment="1">
      <alignment horizontal="center" vertical="top" wrapText="1"/>
    </xf>
    <xf numFmtId="0" fontId="6" fillId="5" borderId="40" xfId="34" applyFont="1" applyFill="1" applyBorder="1" applyAlignment="1">
      <alignment horizontal="right" vertical="center" wrapText="1" readingOrder="2"/>
    </xf>
    <xf numFmtId="0" fontId="6" fillId="5" borderId="41" xfId="34" applyFont="1" applyFill="1" applyBorder="1" applyAlignment="1">
      <alignment horizontal="right" vertical="center" wrapText="1" readingOrder="2"/>
    </xf>
    <xf numFmtId="0" fontId="11" fillId="5" borderId="40" xfId="36" applyFont="1" applyFill="1" applyBorder="1">
      <alignment horizontal="left" vertical="center" wrapText="1" indent="1"/>
    </xf>
    <xf numFmtId="0" fontId="11" fillId="5" borderId="41" xfId="36" applyFont="1" applyFill="1" applyBorder="1">
      <alignment horizontal="left" vertical="center" wrapText="1" indent="1"/>
    </xf>
    <xf numFmtId="0" fontId="6" fillId="6" borderId="36" xfId="34" applyFont="1" applyFill="1" applyBorder="1" applyAlignment="1">
      <alignment horizontal="right" vertical="center" wrapText="1" readingOrder="2"/>
    </xf>
    <xf numFmtId="0" fontId="6" fillId="6" borderId="37" xfId="34" applyFont="1" applyFill="1" applyBorder="1" applyAlignment="1">
      <alignment horizontal="right" vertical="center" wrapText="1" readingOrder="2"/>
    </xf>
    <xf numFmtId="0" fontId="6" fillId="5" borderId="36" xfId="34" applyFont="1" applyFill="1" applyBorder="1" applyAlignment="1">
      <alignment horizontal="right" vertical="center" wrapText="1" readingOrder="2"/>
    </xf>
    <xf numFmtId="0" fontId="6" fillId="5" borderId="37" xfId="34" applyFont="1" applyFill="1" applyBorder="1" applyAlignment="1">
      <alignment horizontal="right" vertical="center" wrapText="1" readingOrder="2"/>
    </xf>
    <xf numFmtId="0" fontId="6" fillId="5" borderId="38" xfId="34" applyFont="1" applyFill="1" applyBorder="1" applyAlignment="1">
      <alignment horizontal="right" vertical="center" wrapText="1" readingOrder="2"/>
    </xf>
    <xf numFmtId="0" fontId="6" fillId="5" borderId="39" xfId="34" applyFont="1" applyFill="1" applyBorder="1" applyAlignment="1">
      <alignment horizontal="right" vertical="center" wrapText="1" readingOrder="2"/>
    </xf>
    <xf numFmtId="1" fontId="7" fillId="0" borderId="0" xfId="13" applyNumberFormat="1" applyFont="1" applyBorder="1" applyAlignment="1">
      <alignment horizontal="center" vertical="center"/>
    </xf>
    <xf numFmtId="0" fontId="4" fillId="6" borderId="0" xfId="13" applyFont="1" applyFill="1" applyBorder="1" applyAlignment="1"/>
    <xf numFmtId="0" fontId="47" fillId="6" borderId="10" xfId="6" applyFont="1" applyFill="1" applyBorder="1" applyAlignment="1">
      <alignment horizontal="center" vertical="top" wrapText="1"/>
    </xf>
    <xf numFmtId="0" fontId="47" fillId="6" borderId="16" xfId="6" applyFont="1" applyFill="1" applyBorder="1" applyAlignment="1">
      <alignment horizontal="center" vertical="top" wrapText="1"/>
    </xf>
    <xf numFmtId="0" fontId="6" fillId="6" borderId="0" xfId="6" applyFont="1" applyFill="1" applyBorder="1" applyAlignment="1">
      <alignment horizontal="center" wrapText="1"/>
    </xf>
    <xf numFmtId="1" fontId="6" fillId="6" borderId="36" xfId="5" applyFont="1" applyFill="1" applyBorder="1">
      <alignment horizontal="center" vertical="center"/>
    </xf>
    <xf numFmtId="0" fontId="11" fillId="6" borderId="7" xfId="6" applyFont="1" applyFill="1" applyBorder="1">
      <alignment horizontal="center" vertical="center" wrapText="1"/>
    </xf>
    <xf numFmtId="0" fontId="11" fillId="6" borderId="32" xfId="6" applyFont="1" applyFill="1" applyBorder="1">
      <alignment horizontal="center" vertical="center" wrapText="1"/>
    </xf>
    <xf numFmtId="0" fontId="11" fillId="6" borderId="42" xfId="6" applyFont="1" applyFill="1" applyBorder="1">
      <alignment horizontal="center" vertical="center" wrapText="1"/>
    </xf>
    <xf numFmtId="0" fontId="11" fillId="6" borderId="43" xfId="6" applyFont="1" applyFill="1" applyBorder="1">
      <alignment horizontal="center" vertical="center" wrapText="1"/>
    </xf>
    <xf numFmtId="0" fontId="11" fillId="6" borderId="35" xfId="6" applyFont="1" applyFill="1" applyBorder="1">
      <alignment horizontal="center" vertical="center" wrapText="1"/>
    </xf>
    <xf numFmtId="0" fontId="11" fillId="6" borderId="34" xfId="6" applyFont="1" applyFill="1" applyBorder="1">
      <alignment horizontal="center" vertical="center" wrapText="1"/>
    </xf>
    <xf numFmtId="0" fontId="6" fillId="6" borderId="50" xfId="6" applyFont="1" applyFill="1" applyBorder="1" applyAlignment="1">
      <alignment horizontal="center" vertical="center" wrapText="1"/>
    </xf>
    <xf numFmtId="0" fontId="6" fillId="5" borderId="11" xfId="34" applyFont="1" applyFill="1" applyBorder="1" applyAlignment="1">
      <alignment horizontal="right" vertical="center" wrapText="1" readingOrder="2"/>
    </xf>
    <xf numFmtId="0" fontId="4" fillId="6" borderId="43" xfId="13" applyFont="1" applyFill="1" applyBorder="1" applyAlignment="1"/>
  </cellXfs>
  <cellStyles count="49">
    <cellStyle name="Comma" xfId="42" builtinId="3"/>
    <cellStyle name="Comma 2" xfId="45" xr:uid="{00000000-0005-0000-0000-000001000000}"/>
    <cellStyle name="H1" xfId="1" xr:uid="{00000000-0005-0000-0000-000002000000}"/>
    <cellStyle name="H2" xfId="2" xr:uid="{00000000-0005-0000-0000-000003000000}"/>
    <cellStyle name="had" xfId="3" xr:uid="{00000000-0005-0000-0000-000004000000}"/>
    <cellStyle name="had0" xfId="4" xr:uid="{00000000-0005-0000-0000-000005000000}"/>
    <cellStyle name="Had1" xfId="5" xr:uid="{00000000-0005-0000-0000-000006000000}"/>
    <cellStyle name="Had2" xfId="6" xr:uid="{00000000-0005-0000-0000-000007000000}"/>
    <cellStyle name="Had3" xfId="7" xr:uid="{00000000-0005-0000-0000-000008000000}"/>
    <cellStyle name="Had3 2" xfId="8" xr:uid="{00000000-0005-0000-0000-000009000000}"/>
    <cellStyle name="Had3 3" xfId="9" xr:uid="{00000000-0005-0000-0000-00000A000000}"/>
    <cellStyle name="inxa" xfId="10" xr:uid="{00000000-0005-0000-0000-00000B000000}"/>
    <cellStyle name="inxe" xfId="11" xr:uid="{00000000-0005-0000-0000-00000C000000}"/>
    <cellStyle name="Normal" xfId="0" builtinId="0"/>
    <cellStyle name="Normal 2" xfId="12" xr:uid="{00000000-0005-0000-0000-00000E000000}"/>
    <cellStyle name="Normal 2 2" xfId="13" xr:uid="{00000000-0005-0000-0000-00000F000000}"/>
    <cellStyle name="Normal 2 3" xfId="14" xr:uid="{00000000-0005-0000-0000-000010000000}"/>
    <cellStyle name="Normal 2 4" xfId="48" xr:uid="{00000000-0005-0000-0000-000011000000}"/>
    <cellStyle name="Normal 3" xfId="15" xr:uid="{00000000-0005-0000-0000-000012000000}"/>
    <cellStyle name="Normal 3 2" xfId="16" xr:uid="{00000000-0005-0000-0000-000013000000}"/>
    <cellStyle name="Normal 3 3" xfId="17" xr:uid="{00000000-0005-0000-0000-000014000000}"/>
    <cellStyle name="Normal 4" xfId="18" xr:uid="{00000000-0005-0000-0000-000015000000}"/>
    <cellStyle name="Normal 5" xfId="19" xr:uid="{00000000-0005-0000-0000-000016000000}"/>
    <cellStyle name="Normal 5 2" xfId="43" xr:uid="{00000000-0005-0000-0000-000017000000}"/>
    <cellStyle name="Normal 5 3" xfId="46" xr:uid="{00000000-0005-0000-0000-000018000000}"/>
    <cellStyle name="Normal 5 3 2" xfId="47" xr:uid="{00000000-0005-0000-0000-000019000000}"/>
    <cellStyle name="Normal 6" xfId="20" xr:uid="{00000000-0005-0000-0000-00001A000000}"/>
    <cellStyle name="Normal 7" xfId="21" xr:uid="{00000000-0005-0000-0000-00001B000000}"/>
    <cellStyle name="Normal 9" xfId="44" xr:uid="{00000000-0005-0000-0000-00001C000000}"/>
    <cellStyle name="NotA" xfId="22" xr:uid="{00000000-0005-0000-0000-00001D000000}"/>
    <cellStyle name="Note" xfId="23" builtinId="10" customBuiltin="1"/>
    <cellStyle name="Note 2" xfId="24" xr:uid="{00000000-0005-0000-0000-00001F000000}"/>
    <cellStyle name="Note 3" xfId="25" xr:uid="{00000000-0005-0000-0000-000020000000}"/>
    <cellStyle name="Percent 2" xfId="26" xr:uid="{00000000-0005-0000-0000-000021000000}"/>
    <cellStyle name="Percent 3" xfId="27" xr:uid="{00000000-0005-0000-0000-000022000000}"/>
    <cellStyle name="T1" xfId="28" xr:uid="{00000000-0005-0000-0000-000023000000}"/>
    <cellStyle name="T2" xfId="29" xr:uid="{00000000-0005-0000-0000-000024000000}"/>
    <cellStyle name="Total" xfId="30" builtinId="25" customBuiltin="1"/>
    <cellStyle name="Total 2" xfId="31" xr:uid="{00000000-0005-0000-0000-000026000000}"/>
    <cellStyle name="Total 3" xfId="32" xr:uid="{00000000-0005-0000-0000-000027000000}"/>
    <cellStyle name="Total1" xfId="33" xr:uid="{00000000-0005-0000-0000-000028000000}"/>
    <cellStyle name="TXT1" xfId="34" xr:uid="{00000000-0005-0000-0000-000029000000}"/>
    <cellStyle name="TXT2" xfId="35" xr:uid="{00000000-0005-0000-0000-00002A000000}"/>
    <cellStyle name="TXT3" xfId="36" xr:uid="{00000000-0005-0000-0000-00002B000000}"/>
    <cellStyle name="TXT4" xfId="37" xr:uid="{00000000-0005-0000-0000-00002C000000}"/>
    <cellStyle name="TXT5" xfId="38" xr:uid="{00000000-0005-0000-0000-00002D000000}"/>
    <cellStyle name="عادي_الفصل الأول الإحصاءات الزراعية" xfId="39" xr:uid="{00000000-0005-0000-0000-00002E000000}"/>
    <cellStyle name="عملة [0]_الفصل الأول الإحصاءات الزراعية" xfId="40" xr:uid="{00000000-0005-0000-0000-00002F000000}"/>
    <cellStyle name="عملة_الفصل الأول الإحصاءات الزراعية" xfId="41" xr:uid="{00000000-0005-0000-0000-00003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90451707235237E-2"/>
          <c:y val="3.5024020100953179E-2"/>
          <c:w val="0.90796677812533699"/>
          <c:h val="0.85423565540635871"/>
        </c:manualLayout>
      </c:layout>
      <c:barChart>
        <c:barDir val="col"/>
        <c:grouping val="clustered"/>
        <c:varyColors val="0"/>
        <c:ser>
          <c:idx val="0"/>
          <c:order val="0"/>
          <c:invertIfNegative val="0"/>
          <c:dLbls>
            <c:numFmt formatCode="#,##0.0" sourceLinked="0"/>
            <c:spPr>
              <a:noFill/>
              <a:ln>
                <a:noFill/>
              </a:ln>
              <a:effectLst/>
            </c:spPr>
            <c:txPr>
              <a:bodyPr/>
              <a:lstStyle/>
              <a:p>
                <a:pPr>
                  <a:defRPr sz="1000" b="1">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GR_1!$L$9:$L$13</c:f>
              <c:strCache>
                <c:ptCount val="5"/>
                <c:pt idx="0">
                  <c:v>طماطم 
Tomatoes</c:v>
                </c:pt>
                <c:pt idx="1">
                  <c:v>فلفل حلو
Sweet Pepper</c:v>
                </c:pt>
                <c:pt idx="2">
                  <c:v>شمام 
Melon</c:v>
                </c:pt>
                <c:pt idx="3">
                  <c:v>خيار
Cucumber</c:v>
                </c:pt>
                <c:pt idx="4">
                  <c:v>فاصوليا
Beans</c:v>
                </c:pt>
              </c:strCache>
            </c:strRef>
          </c:cat>
          <c:val>
            <c:numRef>
              <c:f>GR_1!$M$9:$M$13</c:f>
              <c:numCache>
                <c:formatCode>General</c:formatCode>
                <c:ptCount val="5"/>
                <c:pt idx="0" formatCode="0.0">
                  <c:v>191.5</c:v>
                </c:pt>
                <c:pt idx="1">
                  <c:v>78.099999999999994</c:v>
                </c:pt>
                <c:pt idx="2" formatCode="0.0">
                  <c:v>9.6999999999999993</c:v>
                </c:pt>
                <c:pt idx="3">
                  <c:v>181.8</c:v>
                </c:pt>
                <c:pt idx="4" formatCode="0.0">
                  <c:v>40.4</c:v>
                </c:pt>
              </c:numCache>
            </c:numRef>
          </c:val>
          <c:extLst>
            <c:ext xmlns:c16="http://schemas.microsoft.com/office/drawing/2014/chart" uri="{C3380CC4-5D6E-409C-BE32-E72D297353CC}">
              <c16:uniqueId val="{00000000-D4B0-4228-B16F-061431CFC622}"/>
            </c:ext>
          </c:extLst>
        </c:ser>
        <c:dLbls>
          <c:showLegendKey val="0"/>
          <c:showVal val="0"/>
          <c:showCatName val="0"/>
          <c:showSerName val="0"/>
          <c:showPercent val="0"/>
          <c:showBubbleSize val="0"/>
        </c:dLbls>
        <c:gapWidth val="150"/>
        <c:axId val="106576512"/>
        <c:axId val="106606976"/>
      </c:barChart>
      <c:catAx>
        <c:axId val="106576512"/>
        <c:scaling>
          <c:orientation val="minMax"/>
        </c:scaling>
        <c:delete val="0"/>
        <c:axPos val="b"/>
        <c:numFmt formatCode="General" sourceLinked="0"/>
        <c:majorTickMark val="out"/>
        <c:minorTickMark val="none"/>
        <c:tickLblPos val="nextTo"/>
        <c:txPr>
          <a:bodyPr/>
          <a:lstStyle/>
          <a:p>
            <a:pPr>
              <a:defRPr lang="ar-QA" sz="1000" b="1">
                <a:latin typeface="Arial" panose="020B0604020202020204" pitchFamily="34" charset="0"/>
                <a:cs typeface="Arial" panose="020B0604020202020204" pitchFamily="34" charset="0"/>
              </a:defRPr>
            </a:pPr>
            <a:endParaRPr lang="en-US"/>
          </a:p>
        </c:txPr>
        <c:crossAx val="106606976"/>
        <c:crosses val="autoZero"/>
        <c:auto val="1"/>
        <c:lblAlgn val="ctr"/>
        <c:lblOffset val="100"/>
        <c:noMultiLvlLbl val="0"/>
      </c:catAx>
      <c:valAx>
        <c:axId val="106606976"/>
        <c:scaling>
          <c:orientation val="minMax"/>
        </c:scaling>
        <c:delete val="0"/>
        <c:axPos val="l"/>
        <c:numFmt formatCode="0.0" sourceLinked="1"/>
        <c:majorTickMark val="out"/>
        <c:minorTickMark val="none"/>
        <c:tickLblPos val="nextTo"/>
        <c:txPr>
          <a:bodyPr/>
          <a:lstStyle/>
          <a:p>
            <a:pPr>
              <a:defRPr lang="ar-QA" b="1">
                <a:latin typeface="Arial" panose="020B0604020202020204" pitchFamily="34" charset="0"/>
                <a:cs typeface="Arial" panose="020B0604020202020204" pitchFamily="34" charset="0"/>
              </a:defRPr>
            </a:pPr>
            <a:endParaRPr lang="en-US"/>
          </a:p>
        </c:txPr>
        <c:crossAx val="106576512"/>
        <c:crosses val="autoZero"/>
        <c:crossBetween val="between"/>
      </c:valAx>
      <c:spPr>
        <a:noFill/>
      </c:spPr>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'9-8'!$A$23:$A$27</c:f>
              <c:strCache>
                <c:ptCount val="5"/>
                <c:pt idx="0">
                  <c:v>أبقــــــــار</c:v>
                </c:pt>
                <c:pt idx="1">
                  <c:v>أغـنــــام</c:v>
                </c:pt>
                <c:pt idx="2">
                  <c:v>ماعــــــز</c:v>
                </c:pt>
                <c:pt idx="3">
                  <c:v>جمـــــال</c:v>
                </c:pt>
                <c:pt idx="4">
                  <c:v>خيـــــــــول</c:v>
                </c:pt>
              </c:strCache>
            </c:strRef>
          </c:cat>
          <c:val>
            <c:numRef>
              <c:f>'9-8'!#REF!</c:f>
              <c:numCache>
                <c:formatCode>General</c:formatCode>
                <c:ptCount val="1"/>
                <c:pt idx="0">
                  <c:v>1</c:v>
                </c:pt>
              </c:numCache>
            </c:numRef>
          </c:val>
          <c:extLst>
            <c:ext xmlns:c16="http://schemas.microsoft.com/office/drawing/2014/chart" uri="{C3380CC4-5D6E-409C-BE32-E72D297353CC}">
              <c16:uniqueId val="{00000000-FA4C-419B-AB6B-D080B60835FB}"/>
            </c:ext>
          </c:extLst>
        </c:ser>
        <c:dLbls>
          <c:showLegendKey val="0"/>
          <c:showVal val="0"/>
          <c:showCatName val="0"/>
          <c:showSerName val="0"/>
          <c:showPercent val="0"/>
          <c:showBubbleSize val="0"/>
        </c:dLbls>
        <c:gapWidth val="75"/>
        <c:shape val="cylinder"/>
        <c:axId val="108470656"/>
        <c:axId val="108472192"/>
        <c:axId val="0"/>
      </c:bar3DChart>
      <c:catAx>
        <c:axId val="108470656"/>
        <c:scaling>
          <c:orientation val="minMax"/>
        </c:scaling>
        <c:delete val="0"/>
        <c:axPos val="b"/>
        <c:numFmt formatCode="General" sourceLinked="0"/>
        <c:majorTickMark val="none"/>
        <c:minorTickMark val="none"/>
        <c:tickLblPos val="nextTo"/>
        <c:txPr>
          <a:bodyPr/>
          <a:lstStyle/>
          <a:p>
            <a:pPr>
              <a:defRPr lang="ar-QA"/>
            </a:pPr>
            <a:endParaRPr lang="en-US"/>
          </a:p>
        </c:txPr>
        <c:crossAx val="108472192"/>
        <c:crosses val="autoZero"/>
        <c:auto val="1"/>
        <c:lblAlgn val="ctr"/>
        <c:lblOffset val="100"/>
        <c:noMultiLvlLbl val="0"/>
      </c:catAx>
      <c:valAx>
        <c:axId val="108472192"/>
        <c:scaling>
          <c:orientation val="minMax"/>
        </c:scaling>
        <c:delete val="0"/>
        <c:axPos val="l"/>
        <c:majorGridlines/>
        <c:numFmt formatCode="General" sourceLinked="1"/>
        <c:majorTickMark val="none"/>
        <c:minorTickMark val="none"/>
        <c:tickLblPos val="nextTo"/>
        <c:spPr>
          <a:ln w="9525">
            <a:noFill/>
          </a:ln>
        </c:spPr>
        <c:txPr>
          <a:bodyPr/>
          <a:lstStyle/>
          <a:p>
            <a:pPr>
              <a:defRPr lang="ar-QA"/>
            </a:pPr>
            <a:endParaRPr lang="en-US"/>
          </a:p>
        </c:txPr>
        <c:crossAx val="108470656"/>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90451707235237E-2"/>
          <c:y val="3.0278348560692957E-2"/>
          <c:w val="0.90796677812533699"/>
          <c:h val="0.85423565540635871"/>
        </c:manualLayout>
      </c:layout>
      <c:barChart>
        <c:barDir val="col"/>
        <c:grouping val="clustered"/>
        <c:varyColors val="0"/>
        <c:ser>
          <c:idx val="0"/>
          <c:order val="0"/>
          <c:invertIfNegative val="0"/>
          <c:dLbls>
            <c:spPr>
              <a:noFill/>
              <a:ln>
                <a:noFill/>
              </a:ln>
              <a:effectLst/>
            </c:spPr>
            <c:txPr>
              <a:bodyPr/>
              <a:lstStyle/>
              <a:p>
                <a:pPr>
                  <a:defRPr sz="1000" b="1">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GR_2!$L$9:$L$13</c:f>
              <c:strCache>
                <c:ptCount val="5"/>
                <c:pt idx="0">
                  <c:v>أبقــــــــار
Cows</c:v>
                </c:pt>
                <c:pt idx="1">
                  <c:v>أغـنــــام
Sheeps</c:v>
                </c:pt>
                <c:pt idx="2">
                  <c:v>ماعــــــز
Goats</c:v>
                </c:pt>
                <c:pt idx="3">
                  <c:v>جمـــــال
Camels</c:v>
                </c:pt>
                <c:pt idx="4">
                  <c:v>خيـــــــــول
Horses</c:v>
                </c:pt>
              </c:strCache>
            </c:strRef>
          </c:cat>
          <c:val>
            <c:numRef>
              <c:f>GR_2!$M$9:$M$13</c:f>
              <c:numCache>
                <c:formatCode>0</c:formatCode>
                <c:ptCount val="5"/>
                <c:pt idx="0" formatCode="General">
                  <c:v>46594</c:v>
                </c:pt>
                <c:pt idx="1">
                  <c:v>1155578</c:v>
                </c:pt>
                <c:pt idx="2">
                  <c:v>476902</c:v>
                </c:pt>
                <c:pt idx="3">
                  <c:v>150565</c:v>
                </c:pt>
                <c:pt idx="4">
                  <c:v>12467</c:v>
                </c:pt>
              </c:numCache>
            </c:numRef>
          </c:val>
          <c:extLst>
            <c:ext xmlns:c16="http://schemas.microsoft.com/office/drawing/2014/chart" uri="{C3380CC4-5D6E-409C-BE32-E72D297353CC}">
              <c16:uniqueId val="{00000005-98CF-4D21-AAE1-1BA8A8959C70}"/>
            </c:ext>
          </c:extLst>
        </c:ser>
        <c:dLbls>
          <c:showLegendKey val="0"/>
          <c:showVal val="0"/>
          <c:showCatName val="0"/>
          <c:showSerName val="0"/>
          <c:showPercent val="0"/>
          <c:showBubbleSize val="0"/>
        </c:dLbls>
        <c:gapWidth val="150"/>
        <c:axId val="106560896"/>
        <c:axId val="107705472"/>
      </c:barChart>
      <c:catAx>
        <c:axId val="106560896"/>
        <c:scaling>
          <c:orientation val="minMax"/>
        </c:scaling>
        <c:delete val="0"/>
        <c:axPos val="b"/>
        <c:numFmt formatCode="General" sourceLinked="0"/>
        <c:majorTickMark val="out"/>
        <c:minorTickMark val="none"/>
        <c:tickLblPos val="nextTo"/>
        <c:txPr>
          <a:bodyPr/>
          <a:lstStyle/>
          <a:p>
            <a:pPr>
              <a:defRPr lang="ar-QA" sz="1000" b="1">
                <a:latin typeface="Arial" panose="020B0604020202020204" pitchFamily="34" charset="0"/>
                <a:cs typeface="Arial" panose="020B0604020202020204" pitchFamily="34" charset="0"/>
              </a:defRPr>
            </a:pPr>
            <a:endParaRPr lang="en-US"/>
          </a:p>
        </c:txPr>
        <c:crossAx val="107705472"/>
        <c:crosses val="autoZero"/>
        <c:auto val="1"/>
        <c:lblAlgn val="ctr"/>
        <c:lblOffset val="100"/>
        <c:noMultiLvlLbl val="0"/>
      </c:catAx>
      <c:valAx>
        <c:axId val="107705472"/>
        <c:scaling>
          <c:orientation val="minMax"/>
        </c:scaling>
        <c:delete val="0"/>
        <c:axPos val="l"/>
        <c:numFmt formatCode="General" sourceLinked="1"/>
        <c:majorTickMark val="out"/>
        <c:minorTickMark val="none"/>
        <c:tickLblPos val="nextTo"/>
        <c:txPr>
          <a:bodyPr/>
          <a:lstStyle/>
          <a:p>
            <a:pPr>
              <a:defRPr lang="ar-QA" b="1">
                <a:latin typeface="Arial" panose="020B0604020202020204" pitchFamily="34" charset="0"/>
                <a:cs typeface="Arial" panose="020B0604020202020204" pitchFamily="34" charset="0"/>
              </a:defRPr>
            </a:pPr>
            <a:endParaRPr lang="en-US"/>
          </a:p>
        </c:txPr>
        <c:crossAx val="106560896"/>
        <c:crosses val="autoZero"/>
        <c:crossBetween val="between"/>
      </c:valAx>
      <c:spPr>
        <a:noFill/>
      </c:spPr>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'9-8'!$A$23:$A$27</c:f>
              <c:strCache>
                <c:ptCount val="5"/>
                <c:pt idx="0">
                  <c:v>أبقــــــــار</c:v>
                </c:pt>
                <c:pt idx="1">
                  <c:v>أغـنــــام</c:v>
                </c:pt>
                <c:pt idx="2">
                  <c:v>ماعــــــز</c:v>
                </c:pt>
                <c:pt idx="3">
                  <c:v>جمـــــال</c:v>
                </c:pt>
                <c:pt idx="4">
                  <c:v>خيـــــــــول</c:v>
                </c:pt>
              </c:strCache>
            </c:strRef>
          </c:cat>
          <c:val>
            <c:numRef>
              <c:f>'9-8'!#REF!</c:f>
              <c:numCache>
                <c:formatCode>General</c:formatCode>
                <c:ptCount val="1"/>
                <c:pt idx="0">
                  <c:v>1</c:v>
                </c:pt>
              </c:numCache>
            </c:numRef>
          </c:val>
          <c:extLst>
            <c:ext xmlns:c16="http://schemas.microsoft.com/office/drawing/2014/chart" uri="{C3380CC4-5D6E-409C-BE32-E72D297353CC}">
              <c16:uniqueId val="{00000000-E2AD-4E2A-82B6-75F0EFE2AB33}"/>
            </c:ext>
          </c:extLst>
        </c:ser>
        <c:dLbls>
          <c:showLegendKey val="0"/>
          <c:showVal val="0"/>
          <c:showCatName val="0"/>
          <c:showSerName val="0"/>
          <c:showPercent val="0"/>
          <c:showBubbleSize val="0"/>
        </c:dLbls>
        <c:gapWidth val="75"/>
        <c:shape val="cylinder"/>
        <c:axId val="107889792"/>
        <c:axId val="107891328"/>
        <c:axId val="0"/>
      </c:bar3DChart>
      <c:catAx>
        <c:axId val="107889792"/>
        <c:scaling>
          <c:orientation val="minMax"/>
        </c:scaling>
        <c:delete val="0"/>
        <c:axPos val="b"/>
        <c:numFmt formatCode="General" sourceLinked="0"/>
        <c:majorTickMark val="none"/>
        <c:minorTickMark val="none"/>
        <c:tickLblPos val="nextTo"/>
        <c:txPr>
          <a:bodyPr/>
          <a:lstStyle/>
          <a:p>
            <a:pPr>
              <a:defRPr lang="ar-QA"/>
            </a:pPr>
            <a:endParaRPr lang="en-US"/>
          </a:p>
        </c:txPr>
        <c:crossAx val="107891328"/>
        <c:crosses val="autoZero"/>
        <c:auto val="1"/>
        <c:lblAlgn val="ctr"/>
        <c:lblOffset val="100"/>
        <c:noMultiLvlLbl val="0"/>
      </c:catAx>
      <c:valAx>
        <c:axId val="107891328"/>
        <c:scaling>
          <c:orientation val="minMax"/>
        </c:scaling>
        <c:delete val="0"/>
        <c:axPos val="l"/>
        <c:majorGridlines/>
        <c:numFmt formatCode="General" sourceLinked="1"/>
        <c:majorTickMark val="none"/>
        <c:minorTickMark val="none"/>
        <c:tickLblPos val="nextTo"/>
        <c:spPr>
          <a:ln w="9525">
            <a:noFill/>
          </a:ln>
        </c:spPr>
        <c:txPr>
          <a:bodyPr/>
          <a:lstStyle/>
          <a:p>
            <a:pPr>
              <a:defRPr lang="ar-QA"/>
            </a:pPr>
            <a:endParaRPr lang="en-US"/>
          </a:p>
        </c:txPr>
        <c:crossAx val="107889792"/>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66675</xdr:rowOff>
    </xdr:from>
    <xdr:to>
      <xdr:col>1</xdr:col>
      <xdr:colOff>0</xdr:colOff>
      <xdr:row>3</xdr:row>
      <xdr:rowOff>923925</xdr:rowOff>
    </xdr:to>
    <xdr:sp macro="" textlink="">
      <xdr:nvSpPr>
        <xdr:cNvPr id="2" name="Text Box 2">
          <a:extLst>
            <a:ext uri="{FF2B5EF4-FFF2-40B4-BE49-F238E27FC236}">
              <a16:creationId xmlns:a16="http://schemas.microsoft.com/office/drawing/2014/main" id="{00000000-0008-0000-0200-000002000000}"/>
            </a:ext>
          </a:extLst>
        </xdr:cNvPr>
        <xdr:cNvSpPr txBox="1">
          <a:spLocks noChangeArrowheads="1"/>
        </xdr:cNvSpPr>
      </xdr:nvSpPr>
      <xdr:spPr bwMode="auto">
        <a:xfrm>
          <a:off x="9987076800" y="66675"/>
          <a:ext cx="4705350" cy="2619375"/>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algn="ctr" rtl="1">
            <a:lnSpc>
              <a:spcPct val="100000"/>
            </a:lnSpc>
            <a:spcBef>
              <a:spcPts val="0"/>
            </a:spcBef>
            <a:spcAft>
              <a:spcPts val="0"/>
            </a:spcAft>
          </a:pPr>
          <a:r>
            <a:rPr lang="en-US" sz="4800" b="1">
              <a:solidFill>
                <a:sysClr val="windowText" lastClr="000000"/>
              </a:solidFill>
              <a:effectLst/>
              <a:latin typeface="AGA Arabesque Desktop" panose="05000000000000000000" pitchFamily="2" charset="2"/>
              <a:ea typeface="Calibri"/>
              <a:cs typeface="+mn-cs"/>
            </a:rPr>
            <a:t>!+</a:t>
          </a:r>
          <a:r>
            <a:rPr lang="en-US" sz="2800" b="1">
              <a:solidFill>
                <a:sysClr val="windowText" lastClr="000000"/>
              </a:solidFill>
              <a:effectLst/>
              <a:latin typeface="+mn-lt"/>
              <a:ea typeface="Calibri"/>
              <a:cs typeface="+mn-cs"/>
            </a:rPr>
            <a:t>     </a:t>
          </a:r>
        </a:p>
        <a:p>
          <a:pPr algn="ctr" rtl="1">
            <a:lnSpc>
              <a:spcPct val="100000"/>
            </a:lnSpc>
            <a:spcBef>
              <a:spcPts val="0"/>
            </a:spcBef>
            <a:spcAft>
              <a:spcPts val="0"/>
            </a:spcAft>
          </a:pPr>
          <a:r>
            <a:rPr lang="ar-QA" sz="2800" b="1">
              <a:solidFill>
                <a:sysClr val="windowText" lastClr="000000"/>
              </a:solidFill>
              <a:effectLst/>
              <a:latin typeface="+mn-lt"/>
              <a:ea typeface="Calibri"/>
              <a:cs typeface="Sultan bold" pitchFamily="2" charset="-78"/>
            </a:rPr>
            <a:t>الاحصاءات الزراعية</a:t>
          </a:r>
          <a:endParaRPr lang="en-US" sz="2800" b="1">
            <a:solidFill>
              <a:sysClr val="windowText" lastClr="000000"/>
            </a:solidFill>
            <a:effectLst/>
            <a:latin typeface="+mn-lt"/>
            <a:ea typeface="Calibri"/>
            <a:cs typeface="Sultan bold" pitchFamily="2" charset="-78"/>
          </a:endParaRPr>
        </a:p>
        <a:p>
          <a:pPr algn="ctr" rtl="1">
            <a:lnSpc>
              <a:spcPct val="100000"/>
            </a:lnSpc>
            <a:spcBef>
              <a:spcPts val="0"/>
            </a:spcBef>
            <a:spcAft>
              <a:spcPts val="0"/>
            </a:spcAft>
          </a:pPr>
          <a:endParaRPr lang="ar-QA" sz="1800" b="1">
            <a:solidFill>
              <a:sysClr val="windowText" lastClr="000000"/>
            </a:solidFill>
            <a:effectLst/>
            <a:latin typeface="Arial Rounded MT Bold" pitchFamily="34" charset="0"/>
            <a:ea typeface="+mn-ea"/>
            <a:cs typeface="+mn-cs"/>
          </a:endParaRPr>
        </a:p>
        <a:p>
          <a:pPr algn="ctr" rtl="1">
            <a:lnSpc>
              <a:spcPct val="100000"/>
            </a:lnSpc>
            <a:spcBef>
              <a:spcPts val="0"/>
            </a:spcBef>
            <a:spcAft>
              <a:spcPts val="0"/>
            </a:spcAft>
          </a:pPr>
          <a:r>
            <a:rPr lang="en-US" sz="1800" b="1">
              <a:solidFill>
                <a:sysClr val="windowText" lastClr="000000"/>
              </a:solidFill>
              <a:effectLst/>
              <a:latin typeface="Arial Rounded MT Bold" pitchFamily="34" charset="0"/>
              <a:ea typeface="+mn-ea"/>
              <a:cs typeface="+mn-cs"/>
            </a:rPr>
            <a:t> </a:t>
          </a:r>
          <a:r>
            <a:rPr lang="en-US" sz="1800" b="1">
              <a:solidFill>
                <a:sysClr val="windowText" lastClr="000000"/>
              </a:solidFill>
              <a:effectLst/>
              <a:latin typeface="Bernard MT Condensed" panose="02050806060905020404" pitchFamily="18" charset="0"/>
              <a:ea typeface="+mn-ea"/>
              <a:cs typeface="+mn-cs"/>
            </a:rPr>
            <a:t>CHAPTER 1</a:t>
          </a:r>
        </a:p>
        <a:p>
          <a:pPr algn="ctr" rtl="1">
            <a:lnSpc>
              <a:spcPct val="100000"/>
            </a:lnSpc>
            <a:spcBef>
              <a:spcPts val="0"/>
            </a:spcBef>
            <a:spcAft>
              <a:spcPts val="0"/>
            </a:spcAft>
          </a:pPr>
          <a:r>
            <a:rPr lang="en-US" sz="2400" b="1">
              <a:solidFill>
                <a:sysClr val="windowText" lastClr="000000"/>
              </a:solidFill>
              <a:effectLst/>
              <a:latin typeface="Bernard MT Condensed" panose="02050806060905020404" pitchFamily="18" charset="0"/>
              <a:ea typeface="+mn-ea"/>
              <a:cs typeface="+mn-cs"/>
            </a:rPr>
            <a:t>AGRICULTURAL STATISTICS</a:t>
          </a:r>
          <a:endParaRPr lang="en-US" sz="2400">
            <a:solidFill>
              <a:sysClr val="windowText" lastClr="000000"/>
            </a:solidFill>
            <a:effectLst/>
            <a:latin typeface="Bernard MT Condensed" panose="02050806060905020404" pitchFamily="18" charset="0"/>
            <a:ea typeface="+mn-ea"/>
            <a:cs typeface="+mn-cs"/>
          </a:endParaRPr>
        </a:p>
      </xdr:txBody>
    </xdr:sp>
    <xdr:clientData/>
  </xdr:twoCellAnchor>
  <xdr:twoCellAnchor editAs="oneCell">
    <xdr:from>
      <xdr:col>0</xdr:col>
      <xdr:colOff>30480</xdr:colOff>
      <xdr:row>0</xdr:row>
      <xdr:rowOff>0</xdr:rowOff>
    </xdr:from>
    <xdr:to>
      <xdr:col>1</xdr:col>
      <xdr:colOff>1</xdr:colOff>
      <xdr:row>5</xdr:row>
      <xdr:rowOff>152399</xdr:rowOff>
    </xdr:to>
    <xdr:pic>
      <xdr:nvPicPr>
        <xdr:cNvPr id="374980" name="Picture 5" descr="ORNA430.WMF">
          <a:extLst>
            <a:ext uri="{FF2B5EF4-FFF2-40B4-BE49-F238E27FC236}">
              <a16:creationId xmlns:a16="http://schemas.microsoft.com/office/drawing/2014/main" id="{00000000-0008-0000-0200-0000C4B80500}"/>
            </a:ext>
          </a:extLst>
        </xdr:cNvPr>
        <xdr:cNvPicPr>
          <a:picLocks noChangeAspect="1"/>
        </xdr:cNvPicPr>
      </xdr:nvPicPr>
      <xdr:blipFill>
        <a:blip xmlns:r="http://schemas.openxmlformats.org/officeDocument/2006/relationships" r:embed="rId1"/>
        <a:srcRect/>
        <a:stretch>
          <a:fillRect/>
        </a:stretch>
      </xdr:blipFill>
      <xdr:spPr bwMode="auto">
        <a:xfrm rot="-5400000">
          <a:off x="10237725270" y="-971551"/>
          <a:ext cx="2941319" cy="4884421"/>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693420</xdr:colOff>
      <xdr:row>0</xdr:row>
      <xdr:rowOff>0</xdr:rowOff>
    </xdr:from>
    <xdr:to>
      <xdr:col>7</xdr:col>
      <xdr:colOff>3720</xdr:colOff>
      <xdr:row>2</xdr:row>
      <xdr:rowOff>225120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0106940" y="0"/>
          <a:ext cx="720000" cy="712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57150</xdr:colOff>
      <xdr:row>2</xdr:row>
      <xdr:rowOff>86591</xdr:rowOff>
    </xdr:from>
    <xdr:to>
      <xdr:col>9</xdr:col>
      <xdr:colOff>771525</xdr:colOff>
      <xdr:row>25</xdr:row>
      <xdr:rowOff>85725</xdr:rowOff>
    </xdr:to>
    <xdr:graphicFrame macro="">
      <xdr:nvGraphicFramePr>
        <xdr:cNvPr id="44442" name="Chart 2">
          <a:extLst>
            <a:ext uri="{FF2B5EF4-FFF2-40B4-BE49-F238E27FC236}">
              <a16:creationId xmlns:a16="http://schemas.microsoft.com/office/drawing/2014/main" id="{00000000-0008-0000-0C00-00009AA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585354</xdr:colOff>
      <xdr:row>23</xdr:row>
      <xdr:rowOff>29812</xdr:rowOff>
    </xdr:from>
    <xdr:to>
      <xdr:col>81</xdr:col>
      <xdr:colOff>135082</xdr:colOff>
      <xdr:row>32</xdr:row>
      <xdr:rowOff>39213</xdr:rowOff>
    </xdr:to>
    <xdr:graphicFrame macro="">
      <xdr:nvGraphicFramePr>
        <xdr:cNvPr id="2" name="Chart 2">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137160</xdr:colOff>
      <xdr:row>0</xdr:row>
      <xdr:rowOff>0</xdr:rowOff>
    </xdr:from>
    <xdr:to>
      <xdr:col>9</xdr:col>
      <xdr:colOff>847635</xdr:colOff>
      <xdr:row>1</xdr:row>
      <xdr:rowOff>194640</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77920000" y="0"/>
          <a:ext cx="720000" cy="712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1577340</xdr:colOff>
      <xdr:row>1</xdr:row>
      <xdr:rowOff>0</xdr:rowOff>
    </xdr:from>
    <xdr:to>
      <xdr:col>6</xdr:col>
      <xdr:colOff>2174456</xdr:colOff>
      <xdr:row>3</xdr:row>
      <xdr:rowOff>190500</xdr:rowOff>
    </xdr:to>
    <xdr:pic>
      <xdr:nvPicPr>
        <xdr:cNvPr id="2" name="Picture 1">
          <a:extLst>
            <a:ext uri="{FF2B5EF4-FFF2-40B4-BE49-F238E27FC236}">
              <a16:creationId xmlns:a16="http://schemas.microsoft.com/office/drawing/2014/main" id="{CF2AE5D7-EA4E-49DE-8F45-8E0084520D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8630819" y="161925"/>
          <a:ext cx="597116" cy="6286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693420</xdr:colOff>
      <xdr:row>0</xdr:row>
      <xdr:rowOff>0</xdr:rowOff>
    </xdr:from>
    <xdr:to>
      <xdr:col>7</xdr:col>
      <xdr:colOff>3720</xdr:colOff>
      <xdr:row>3</xdr:row>
      <xdr:rowOff>34620</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0106940" y="0"/>
          <a:ext cx="720000" cy="712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937260</xdr:colOff>
      <xdr:row>0</xdr:row>
      <xdr:rowOff>0</xdr:rowOff>
    </xdr:from>
    <xdr:to>
      <xdr:col>8</xdr:col>
      <xdr:colOff>239940</xdr:colOff>
      <xdr:row>2</xdr:row>
      <xdr:rowOff>179400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8651520" y="0"/>
          <a:ext cx="720000" cy="712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1082040</xdr:colOff>
      <xdr:row>0</xdr:row>
      <xdr:rowOff>0</xdr:rowOff>
    </xdr:from>
    <xdr:to>
      <xdr:col>8</xdr:col>
      <xdr:colOff>247560</xdr:colOff>
      <xdr:row>3</xdr:row>
      <xdr:rowOff>2235</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8643900" y="0"/>
          <a:ext cx="720000" cy="712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14</xdr:col>
      <xdr:colOff>1630680</xdr:colOff>
      <xdr:row>0</xdr:row>
      <xdr:rowOff>0</xdr:rowOff>
    </xdr:from>
    <xdr:to>
      <xdr:col>15</xdr:col>
      <xdr:colOff>247560</xdr:colOff>
      <xdr:row>2</xdr:row>
      <xdr:rowOff>141300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3523260" y="0"/>
          <a:ext cx="720000" cy="712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1043940</xdr:colOff>
      <xdr:row>0</xdr:row>
      <xdr:rowOff>0</xdr:rowOff>
    </xdr:from>
    <xdr:to>
      <xdr:col>11</xdr:col>
      <xdr:colOff>209460</xdr:colOff>
      <xdr:row>3</xdr:row>
      <xdr:rowOff>11760</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6464580" y="0"/>
          <a:ext cx="720000" cy="712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1036320</xdr:colOff>
      <xdr:row>0</xdr:row>
      <xdr:rowOff>0</xdr:rowOff>
    </xdr:from>
    <xdr:to>
      <xdr:col>7</xdr:col>
      <xdr:colOff>3720</xdr:colOff>
      <xdr:row>3</xdr:row>
      <xdr:rowOff>34620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0122180" y="0"/>
          <a:ext cx="720000" cy="71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8403" name="Picture 8" descr="logo">
          <a:extLst>
            <a:ext uri="{FF2B5EF4-FFF2-40B4-BE49-F238E27FC236}">
              <a16:creationId xmlns:a16="http://schemas.microsoft.com/office/drawing/2014/main" id="{00000000-0008-0000-0300-0000039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5012350" y="9525"/>
          <a:ext cx="9525" cy="171450"/>
        </a:xfrm>
        <a:prstGeom prst="rect">
          <a:avLst/>
        </a:prstGeom>
        <a:noFill/>
        <a:ln w="9525">
          <a:noFill/>
          <a:miter lim="800000"/>
          <a:headEnd/>
          <a:tailEnd/>
        </a:ln>
      </xdr:spPr>
    </xdr:pic>
    <xdr:clientData/>
  </xdr:twoCellAnchor>
  <xdr:twoCellAnchor editAs="oneCell">
    <xdr:from>
      <xdr:col>0</xdr:col>
      <xdr:colOff>2956560</xdr:colOff>
      <xdr:row>0</xdr:row>
      <xdr:rowOff>0</xdr:rowOff>
    </xdr:from>
    <xdr:to>
      <xdr:col>2</xdr:col>
      <xdr:colOff>224700</xdr:colOff>
      <xdr:row>1</xdr:row>
      <xdr:rowOff>42240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85524760" y="0"/>
          <a:ext cx="720000" cy="71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358140</xdr:colOff>
      <xdr:row>0</xdr:row>
      <xdr:rowOff>0</xdr:rowOff>
    </xdr:from>
    <xdr:to>
      <xdr:col>11</xdr:col>
      <xdr:colOff>3720</xdr:colOff>
      <xdr:row>2</xdr:row>
      <xdr:rowOff>225120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7173240" y="0"/>
          <a:ext cx="720000" cy="71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1438275</xdr:colOff>
      <xdr:row>0</xdr:row>
      <xdr:rowOff>57150</xdr:rowOff>
    </xdr:from>
    <xdr:to>
      <xdr:col>5</xdr:col>
      <xdr:colOff>213270</xdr:colOff>
      <xdr:row>3</xdr:row>
      <xdr:rowOff>51765</xdr:rowOff>
    </xdr:to>
    <xdr:pic>
      <xdr:nvPicPr>
        <xdr:cNvPr id="2" name="Picture 1">
          <a:extLst>
            <a:ext uri="{FF2B5EF4-FFF2-40B4-BE49-F238E27FC236}">
              <a16:creationId xmlns:a16="http://schemas.microsoft.com/office/drawing/2014/main" id="{1A43CD9D-CB60-4A54-8994-53D1B7FD43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0820605" y="57150"/>
          <a:ext cx="508545" cy="7089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1127760</xdr:colOff>
      <xdr:row>0</xdr:row>
      <xdr:rowOff>0</xdr:rowOff>
    </xdr:from>
    <xdr:to>
      <xdr:col>5</xdr:col>
      <xdr:colOff>156120</xdr:colOff>
      <xdr:row>2</xdr:row>
      <xdr:rowOff>49860</xdr:rowOff>
    </xdr:to>
    <xdr:pic>
      <xdr:nvPicPr>
        <xdr:cNvPr id="2" name="Picture 1">
          <a:extLst>
            <a:ext uri="{FF2B5EF4-FFF2-40B4-BE49-F238E27FC236}">
              <a16:creationId xmlns:a16="http://schemas.microsoft.com/office/drawing/2014/main" id="{9F857C6A-F2F6-4560-B598-07C2179212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0772980" y="0"/>
          <a:ext cx="676185" cy="6975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2</xdr:row>
      <xdr:rowOff>86591</xdr:rowOff>
    </xdr:from>
    <xdr:to>
      <xdr:col>9</xdr:col>
      <xdr:colOff>771525</xdr:colOff>
      <xdr:row>25</xdr:row>
      <xdr:rowOff>85725</xdr:rowOff>
    </xdr:to>
    <xdr:graphicFrame macro="">
      <xdr:nvGraphicFramePr>
        <xdr:cNvPr id="2" name="Chart 2">
          <a:extLst>
            <a:ext uri="{FF2B5EF4-FFF2-40B4-BE49-F238E27FC236}">
              <a16:creationId xmlns:a16="http://schemas.microsoft.com/office/drawing/2014/main" id="{2AE2D57E-B099-49DA-AB39-C1E135E9D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72</xdr:col>
      <xdr:colOff>585354</xdr:colOff>
      <xdr:row>23</xdr:row>
      <xdr:rowOff>29812</xdr:rowOff>
    </xdr:from>
    <xdr:to>
      <xdr:col>79</xdr:col>
      <xdr:colOff>135082</xdr:colOff>
      <xdr:row>32</xdr:row>
      <xdr:rowOff>39213</xdr:rowOff>
    </xdr:to>
    <xdr:graphicFrame macro="">
      <xdr:nvGraphicFramePr>
        <xdr:cNvPr id="3" name="Chart 2">
          <a:extLst>
            <a:ext uri="{FF2B5EF4-FFF2-40B4-BE49-F238E27FC236}">
              <a16:creationId xmlns:a16="http://schemas.microsoft.com/office/drawing/2014/main" id="{DA42761C-A3A4-4560-82F6-047CBC2AE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137160</xdr:colOff>
      <xdr:row>0</xdr:row>
      <xdr:rowOff>0</xdr:rowOff>
    </xdr:from>
    <xdr:to>
      <xdr:col>9</xdr:col>
      <xdr:colOff>847635</xdr:colOff>
      <xdr:row>1</xdr:row>
      <xdr:rowOff>194640</xdr:rowOff>
    </xdr:to>
    <xdr:pic>
      <xdr:nvPicPr>
        <xdr:cNvPr id="4" name="Picture 3">
          <a:extLst>
            <a:ext uri="{FF2B5EF4-FFF2-40B4-BE49-F238E27FC236}">
              <a16:creationId xmlns:a16="http://schemas.microsoft.com/office/drawing/2014/main" id="{B9AC3647-1892-46A5-BD6D-ED2F773845A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97176340" y="0"/>
          <a:ext cx="710475" cy="7089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1127760</xdr:colOff>
      <xdr:row>0</xdr:row>
      <xdr:rowOff>0</xdr:rowOff>
    </xdr:from>
    <xdr:to>
      <xdr:col>4</xdr:col>
      <xdr:colOff>156120</xdr:colOff>
      <xdr:row>2</xdr:row>
      <xdr:rowOff>49860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1592840" y="0"/>
          <a:ext cx="720000" cy="71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739140</xdr:colOff>
      <xdr:row>0</xdr:row>
      <xdr:rowOff>0</xdr:rowOff>
    </xdr:from>
    <xdr:to>
      <xdr:col>13</xdr:col>
      <xdr:colOff>3720</xdr:colOff>
      <xdr:row>3</xdr:row>
      <xdr:rowOff>72720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5717820" y="0"/>
          <a:ext cx="720000" cy="712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701040</xdr:colOff>
      <xdr:row>0</xdr:row>
      <xdr:rowOff>0</xdr:rowOff>
    </xdr:from>
    <xdr:to>
      <xdr:col>7</xdr:col>
      <xdr:colOff>3720</xdr:colOff>
      <xdr:row>2</xdr:row>
      <xdr:rowOff>225120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80099320" y="0"/>
          <a:ext cx="720000" cy="7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A5"/>
  <sheetViews>
    <sheetView showGridLines="0" rightToLeft="1" tabSelected="1" view="pageBreakPreview" zoomScaleSheetLayoutView="100" workbookViewId="0">
      <selection activeCell="F21" sqref="F21"/>
    </sheetView>
  </sheetViews>
  <sheetFormatPr defaultColWidth="9.140625" defaultRowHeight="12.75"/>
  <cols>
    <col min="1" max="1" width="71.7109375" style="19" customWidth="1"/>
    <col min="2" max="16384" width="9.140625" style="19"/>
  </cols>
  <sheetData>
    <row r="1" spans="1:1" ht="21" customHeight="1"/>
    <row r="2" spans="1:1" s="42" customFormat="1" ht="69" customHeight="1">
      <c r="A2" s="41"/>
    </row>
    <row r="3" spans="1:1" s="81" customFormat="1" ht="48.75" customHeight="1">
      <c r="A3" s="80"/>
    </row>
    <row r="4" spans="1:1" s="42" customFormat="1" ht="75" customHeight="1">
      <c r="A4" s="43"/>
    </row>
    <row r="5" spans="1:1" s="20" customFormat="1" ht="6" customHeight="1">
      <c r="A5" s="21"/>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6"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39997558519241921"/>
  </sheetPr>
  <dimension ref="A1:Q31"/>
  <sheetViews>
    <sheetView showGridLines="0" rightToLeft="1" tabSelected="1" view="pageBreakPreview" topLeftCell="A10" zoomScaleSheetLayoutView="100" workbookViewId="0">
      <selection activeCell="F21" sqref="F21"/>
    </sheetView>
  </sheetViews>
  <sheetFormatPr defaultColWidth="10.7109375" defaultRowHeight="14.25"/>
  <cols>
    <col min="1" max="1" width="20.7109375" style="95" customWidth="1"/>
    <col min="2" max="3" width="11.42578125" style="98" customWidth="1"/>
    <col min="4" max="4" width="11.7109375" style="98" customWidth="1"/>
    <col min="5" max="5" width="9.7109375" style="98" customWidth="1"/>
    <col min="6" max="6" width="10.7109375" style="98" customWidth="1"/>
    <col min="7" max="7" width="20.7109375" style="95" customWidth="1"/>
    <col min="8" max="16384" width="10.7109375" style="5"/>
  </cols>
  <sheetData>
    <row r="1" spans="1:17" s="92" customFormat="1" ht="18">
      <c r="A1" s="384"/>
      <c r="B1" s="385"/>
      <c r="C1" s="385"/>
      <c r="D1" s="385"/>
      <c r="E1" s="385"/>
      <c r="F1" s="385"/>
      <c r="G1" s="385"/>
      <c r="H1" s="113"/>
      <c r="I1" s="113"/>
      <c r="J1" s="113"/>
      <c r="K1" s="113"/>
      <c r="L1" s="113"/>
      <c r="M1" s="113"/>
      <c r="N1" s="113"/>
      <c r="O1" s="113"/>
      <c r="P1" s="113"/>
      <c r="Q1" s="113"/>
    </row>
    <row r="2" spans="1:17" s="56" customFormat="1" ht="20.25">
      <c r="A2" s="366" t="s">
        <v>105</v>
      </c>
      <c r="B2" s="366"/>
      <c r="C2" s="366"/>
      <c r="D2" s="366"/>
      <c r="E2" s="366"/>
      <c r="F2" s="366"/>
      <c r="G2" s="366"/>
    </row>
    <row r="3" spans="1:17" ht="20.25">
      <c r="A3" s="354"/>
      <c r="B3" s="354"/>
      <c r="C3" s="354"/>
      <c r="D3" s="354" t="s">
        <v>499</v>
      </c>
      <c r="E3" s="354"/>
      <c r="F3" s="354"/>
      <c r="G3" s="354"/>
    </row>
    <row r="4" spans="1:17" ht="15.75">
      <c r="A4" s="367" t="s">
        <v>106</v>
      </c>
      <c r="B4" s="367"/>
      <c r="C4" s="367"/>
      <c r="D4" s="367"/>
      <c r="E4" s="367"/>
      <c r="F4" s="367"/>
      <c r="G4" s="367"/>
    </row>
    <row r="5" spans="1:17" ht="15.75">
      <c r="A5" s="452" t="s">
        <v>499</v>
      </c>
      <c r="B5" s="452"/>
      <c r="C5" s="452"/>
      <c r="D5" s="452"/>
      <c r="E5" s="452"/>
      <c r="F5" s="452"/>
      <c r="G5" s="452"/>
    </row>
    <row r="6" spans="1:17" s="2" customFormat="1" ht="15.75">
      <c r="A6" s="18" t="s">
        <v>335</v>
      </c>
      <c r="B6" s="31"/>
      <c r="C6" s="31"/>
      <c r="D6" s="31"/>
      <c r="E6" s="31"/>
      <c r="F6" s="31"/>
      <c r="G6" s="44" t="s">
        <v>336</v>
      </c>
    </row>
    <row r="7" spans="1:17" s="3" customFormat="1" ht="17.25" customHeight="1" thickBot="1">
      <c r="A7" s="453" t="s">
        <v>150</v>
      </c>
      <c r="B7" s="400">
        <v>2017</v>
      </c>
      <c r="C7" s="400">
        <v>2018</v>
      </c>
      <c r="D7" s="400">
        <v>2019</v>
      </c>
      <c r="E7" s="400">
        <v>2020</v>
      </c>
      <c r="F7" s="400">
        <v>2021</v>
      </c>
      <c r="G7" s="449" t="s">
        <v>151</v>
      </c>
    </row>
    <row r="8" spans="1:17" s="3" customFormat="1" ht="17.25" customHeight="1" thickTop="1" thickBot="1">
      <c r="A8" s="447"/>
      <c r="B8" s="401"/>
      <c r="C8" s="401"/>
      <c r="D8" s="401"/>
      <c r="E8" s="401"/>
      <c r="F8" s="401"/>
      <c r="G8" s="450"/>
    </row>
    <row r="9" spans="1:17" s="4" customFormat="1" ht="17.25" customHeight="1" thickTop="1">
      <c r="A9" s="448"/>
      <c r="B9" s="402"/>
      <c r="C9" s="402"/>
      <c r="D9" s="402"/>
      <c r="E9" s="402"/>
      <c r="F9" s="402"/>
      <c r="G9" s="451"/>
    </row>
    <row r="10" spans="1:17" ht="33.950000000000003" customHeight="1">
      <c r="A10" s="69" t="s">
        <v>107</v>
      </c>
      <c r="B10" s="157">
        <v>56146</v>
      </c>
      <c r="C10" s="157">
        <v>226408</v>
      </c>
      <c r="D10" s="157">
        <v>199926</v>
      </c>
      <c r="E10" s="157">
        <v>206683</v>
      </c>
      <c r="F10" s="157">
        <v>194710</v>
      </c>
      <c r="G10" s="70" t="s">
        <v>108</v>
      </c>
    </row>
    <row r="11" spans="1:17" ht="9.75" customHeight="1">
      <c r="A11" s="111"/>
      <c r="B11" s="111"/>
      <c r="C11" s="111"/>
      <c r="D11" s="111"/>
      <c r="E11" s="111"/>
      <c r="F11" s="111"/>
      <c r="G11" s="111"/>
    </row>
    <row r="15" spans="1:17" ht="20.25">
      <c r="A15" s="454" t="s">
        <v>109</v>
      </c>
      <c r="B15" s="454"/>
      <c r="C15" s="454"/>
      <c r="D15" s="454"/>
      <c r="E15" s="454"/>
      <c r="F15" s="454"/>
      <c r="G15" s="454"/>
    </row>
    <row r="16" spans="1:17" ht="20.25">
      <c r="A16" s="354"/>
      <c r="B16" s="354"/>
      <c r="C16" s="354"/>
      <c r="D16" s="354" t="s">
        <v>499</v>
      </c>
      <c r="E16" s="354"/>
      <c r="F16" s="354"/>
      <c r="G16" s="354"/>
    </row>
    <row r="17" spans="1:10" ht="15.75">
      <c r="A17" s="367" t="s">
        <v>110</v>
      </c>
      <c r="B17" s="367"/>
      <c r="C17" s="367"/>
      <c r="D17" s="367"/>
      <c r="E17" s="367"/>
      <c r="F17" s="367"/>
      <c r="G17" s="367"/>
    </row>
    <row r="18" spans="1:10" ht="15.75">
      <c r="A18" s="452" t="s">
        <v>499</v>
      </c>
      <c r="B18" s="452"/>
      <c r="C18" s="452"/>
      <c r="D18" s="452"/>
      <c r="E18" s="452"/>
      <c r="F18" s="452"/>
      <c r="G18" s="452"/>
    </row>
    <row r="19" spans="1:10" s="2" customFormat="1" ht="20.100000000000001" customHeight="1">
      <c r="A19" s="18" t="s">
        <v>337</v>
      </c>
      <c r="B19" s="31"/>
      <c r="C19" s="31"/>
      <c r="D19" s="31"/>
      <c r="E19" s="31"/>
      <c r="F19" s="31"/>
      <c r="G19" s="44" t="s">
        <v>338</v>
      </c>
    </row>
    <row r="20" spans="1:10" s="3" customFormat="1" ht="17.25" customHeight="1" thickBot="1">
      <c r="A20" s="446" t="s">
        <v>150</v>
      </c>
      <c r="B20" s="400">
        <v>2017</v>
      </c>
      <c r="C20" s="400">
        <v>2018</v>
      </c>
      <c r="D20" s="400">
        <v>2019</v>
      </c>
      <c r="E20" s="400">
        <v>2020</v>
      </c>
      <c r="F20" s="400">
        <v>2021</v>
      </c>
      <c r="G20" s="449" t="s">
        <v>151</v>
      </c>
    </row>
    <row r="21" spans="1:10" s="3" customFormat="1" ht="17.25" customHeight="1" thickTop="1" thickBot="1">
      <c r="A21" s="447"/>
      <c r="B21" s="401"/>
      <c r="C21" s="401"/>
      <c r="D21" s="401"/>
      <c r="E21" s="401"/>
      <c r="F21" s="401"/>
      <c r="G21" s="450"/>
    </row>
    <row r="22" spans="1:10" s="4" customFormat="1" ht="17.25" customHeight="1" thickTop="1">
      <c r="A22" s="448"/>
      <c r="B22" s="402"/>
      <c r="C22" s="402"/>
      <c r="D22" s="402"/>
      <c r="E22" s="402"/>
      <c r="F22" s="402"/>
      <c r="G22" s="451"/>
    </row>
    <row r="23" spans="1:10" ht="33.950000000000003" customHeight="1" thickBot="1">
      <c r="A23" s="67" t="s">
        <v>111</v>
      </c>
      <c r="B23" s="153">
        <v>24958</v>
      </c>
      <c r="C23" s="153">
        <v>38165</v>
      </c>
      <c r="D23" s="153">
        <v>43061</v>
      </c>
      <c r="E23" s="153">
        <v>45958</v>
      </c>
      <c r="F23" s="153">
        <v>46594</v>
      </c>
      <c r="G23" s="68" t="s">
        <v>112</v>
      </c>
      <c r="J23" s="36"/>
    </row>
    <row r="24" spans="1:10" ht="36" customHeight="1" thickTop="1" thickBot="1">
      <c r="A24" s="63" t="s">
        <v>113</v>
      </c>
      <c r="B24" s="137">
        <v>932472</v>
      </c>
      <c r="C24" s="137">
        <v>994858</v>
      </c>
      <c r="D24" s="137">
        <v>1009006</v>
      </c>
      <c r="E24" s="137">
        <v>1115293</v>
      </c>
      <c r="F24" s="137">
        <v>1155578</v>
      </c>
      <c r="G24" s="64" t="s">
        <v>114</v>
      </c>
      <c r="J24" s="36"/>
    </row>
    <row r="25" spans="1:10" ht="33.950000000000003" customHeight="1" thickTop="1" thickBot="1">
      <c r="A25" s="61" t="s">
        <v>115</v>
      </c>
      <c r="B25" s="138">
        <v>382423</v>
      </c>
      <c r="C25" s="138">
        <v>409840</v>
      </c>
      <c r="D25" s="138">
        <v>441279</v>
      </c>
      <c r="E25" s="138">
        <v>464980</v>
      </c>
      <c r="F25" s="138">
        <v>476902</v>
      </c>
      <c r="G25" s="62" t="s">
        <v>116</v>
      </c>
      <c r="J25" s="36"/>
    </row>
    <row r="26" spans="1:10" ht="33.950000000000003" customHeight="1" thickTop="1" thickBot="1">
      <c r="A26" s="63" t="s">
        <v>117</v>
      </c>
      <c r="B26" s="137">
        <v>105387</v>
      </c>
      <c r="C26" s="137">
        <v>126029</v>
      </c>
      <c r="D26" s="137">
        <v>131080</v>
      </c>
      <c r="E26" s="137">
        <v>135385</v>
      </c>
      <c r="F26" s="137">
        <v>150565</v>
      </c>
      <c r="G26" s="64" t="s">
        <v>118</v>
      </c>
      <c r="J26" s="36"/>
    </row>
    <row r="27" spans="1:10" ht="33.950000000000003" customHeight="1" thickTop="1" thickBot="1">
      <c r="A27" s="76" t="s">
        <v>119</v>
      </c>
      <c r="B27" s="169">
        <v>7333</v>
      </c>
      <c r="C27" s="169">
        <v>8325</v>
      </c>
      <c r="D27" s="169">
        <v>9731</v>
      </c>
      <c r="E27" s="169"/>
      <c r="F27" s="169">
        <v>12467</v>
      </c>
      <c r="G27" s="77" t="s">
        <v>120</v>
      </c>
      <c r="J27" s="36"/>
    </row>
    <row r="28" spans="1:10" ht="33.950000000000003" customHeight="1" thickTop="1" thickBot="1">
      <c r="A28" s="63" t="s">
        <v>455</v>
      </c>
      <c r="B28" s="137">
        <v>10524315</v>
      </c>
      <c r="C28" s="137">
        <v>10651577</v>
      </c>
      <c r="D28" s="137">
        <v>654939</v>
      </c>
      <c r="E28" s="137">
        <v>644246</v>
      </c>
      <c r="F28" s="137">
        <v>25927616</v>
      </c>
      <c r="G28" s="64" t="s">
        <v>457</v>
      </c>
      <c r="J28" s="36"/>
    </row>
    <row r="29" spans="1:10" ht="33.950000000000003" customHeight="1" thickTop="1">
      <c r="A29" s="76" t="s">
        <v>456</v>
      </c>
      <c r="B29" s="169">
        <v>26893</v>
      </c>
      <c r="C29" s="169">
        <v>45402</v>
      </c>
      <c r="D29" s="169">
        <v>28426</v>
      </c>
      <c r="E29" s="169">
        <v>36602</v>
      </c>
      <c r="F29" s="169">
        <v>46851</v>
      </c>
      <c r="G29" s="77" t="s">
        <v>458</v>
      </c>
      <c r="J29" s="36"/>
    </row>
    <row r="30" spans="1:10" s="106" customFormat="1" ht="34.5" customHeight="1">
      <c r="A30" s="188"/>
      <c r="B30" s="114"/>
      <c r="C30" s="114"/>
      <c r="D30" s="114"/>
      <c r="E30" s="114"/>
      <c r="F30" s="114"/>
      <c r="G30" s="146"/>
    </row>
    <row r="31" spans="1:10" s="106" customFormat="1" ht="45.75" customHeight="1">
      <c r="A31" s="132"/>
      <c r="B31" s="115"/>
      <c r="C31" s="115"/>
      <c r="D31" s="115"/>
      <c r="E31" s="115"/>
      <c r="F31" s="115"/>
      <c r="G31" s="49"/>
    </row>
  </sheetData>
  <mergeCells count="21">
    <mergeCell ref="A15:G15"/>
    <mergeCell ref="A17:G17"/>
    <mergeCell ref="G20:G22"/>
    <mergeCell ref="A18:G18"/>
    <mergeCell ref="A20:A22"/>
    <mergeCell ref="B20:B22"/>
    <mergeCell ref="C20:C22"/>
    <mergeCell ref="D20:D22"/>
    <mergeCell ref="E20:E22"/>
    <mergeCell ref="F20:F22"/>
    <mergeCell ref="A1:G1"/>
    <mergeCell ref="A5:G5"/>
    <mergeCell ref="A7:A9"/>
    <mergeCell ref="B7:B9"/>
    <mergeCell ref="G7:G9"/>
    <mergeCell ref="C7:C9"/>
    <mergeCell ref="D7:D9"/>
    <mergeCell ref="A2:G2"/>
    <mergeCell ref="A4:G4"/>
    <mergeCell ref="E7:E9"/>
    <mergeCell ref="F7:F9"/>
  </mergeCells>
  <phoneticPr fontId="0" type="noConversion"/>
  <printOptions horizontalCentered="1"/>
  <pageMargins left="0.31496062992125984" right="0.31496062992125984" top="0.98425196850393704" bottom="0.39370078740157483" header="0.55118110236220474" footer="0.51181102362204722"/>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39997558519241921"/>
  </sheetPr>
  <dimension ref="A1:T35"/>
  <sheetViews>
    <sheetView showGridLines="0" rightToLeft="1" tabSelected="1" view="pageBreakPreview" zoomScaleSheetLayoutView="100" workbookViewId="0">
      <selection activeCell="F21" sqref="F21"/>
    </sheetView>
  </sheetViews>
  <sheetFormatPr defaultColWidth="10.7109375" defaultRowHeight="14.25"/>
  <cols>
    <col min="1" max="1" width="12.7109375" style="6" customWidth="1"/>
    <col min="2" max="9" width="12.7109375" style="7" customWidth="1"/>
    <col min="10" max="10" width="12.7109375" style="6" customWidth="1"/>
    <col min="11" max="16384" width="10.7109375" style="1"/>
  </cols>
  <sheetData>
    <row r="1" spans="1:20" s="23" customFormat="1" ht="40.9" customHeight="1">
      <c r="A1" s="455" t="s">
        <v>514</v>
      </c>
      <c r="B1" s="455"/>
      <c r="C1" s="455"/>
      <c r="D1" s="455"/>
      <c r="E1" s="455"/>
      <c r="F1" s="455"/>
      <c r="G1" s="455"/>
      <c r="H1" s="455"/>
      <c r="I1" s="455"/>
      <c r="J1" s="455"/>
      <c r="K1" s="22"/>
      <c r="L1" s="22"/>
      <c r="M1" s="22"/>
      <c r="N1" s="22"/>
      <c r="O1" s="22"/>
      <c r="P1" s="22"/>
      <c r="Q1" s="22"/>
      <c r="R1" s="22"/>
      <c r="S1" s="22"/>
      <c r="T1" s="22"/>
    </row>
    <row r="2" spans="1:20" s="5" customFormat="1" ht="31.9" customHeight="1">
      <c r="A2" s="416" t="s">
        <v>503</v>
      </c>
      <c r="B2" s="417"/>
      <c r="C2" s="417"/>
      <c r="D2" s="417"/>
      <c r="E2" s="417"/>
      <c r="F2" s="417"/>
      <c r="G2" s="417"/>
      <c r="H2" s="417"/>
      <c r="I2" s="417"/>
      <c r="J2" s="417"/>
    </row>
    <row r="3" spans="1:20" s="5" customFormat="1" ht="20.25">
      <c r="A3" s="418"/>
      <c r="B3" s="418"/>
      <c r="C3" s="418"/>
      <c r="D3" s="418"/>
      <c r="E3" s="418"/>
      <c r="F3" s="418"/>
      <c r="G3" s="418"/>
      <c r="H3" s="418"/>
      <c r="I3" s="418"/>
      <c r="J3" s="418"/>
    </row>
    <row r="4" spans="1:20" s="5" customFormat="1" ht="15.75">
      <c r="A4" s="57"/>
      <c r="B4" s="71"/>
      <c r="C4" s="71"/>
      <c r="D4" s="71"/>
      <c r="E4" s="71"/>
      <c r="F4" s="71"/>
      <c r="G4" s="71"/>
      <c r="H4" s="71"/>
      <c r="I4" s="71"/>
      <c r="J4" s="181"/>
    </row>
    <row r="5" spans="1:20" s="5" customFormat="1" ht="15.75">
      <c r="A5" s="57"/>
      <c r="B5" s="71"/>
      <c r="C5" s="71"/>
      <c r="D5" s="71"/>
      <c r="E5" s="71"/>
      <c r="F5" s="71"/>
      <c r="G5" s="71"/>
      <c r="H5" s="71"/>
      <c r="I5" s="71"/>
      <c r="J5" s="181"/>
    </row>
    <row r="6" spans="1:20" s="5" customFormat="1" ht="15.75">
      <c r="A6" s="57"/>
      <c r="B6" s="71"/>
      <c r="C6" s="71"/>
      <c r="D6" s="71"/>
      <c r="E6" s="71"/>
      <c r="F6" s="71"/>
      <c r="G6" s="71"/>
      <c r="H6" s="71"/>
      <c r="I6" s="71"/>
      <c r="J6" s="181"/>
    </row>
    <row r="7" spans="1:20" s="5" customFormat="1" ht="15.75">
      <c r="A7" s="57"/>
      <c r="B7" s="71"/>
      <c r="C7" s="71"/>
      <c r="D7" s="71"/>
      <c r="E7" s="71"/>
      <c r="F7" s="71"/>
      <c r="G7" s="71"/>
      <c r="H7" s="71"/>
      <c r="I7" s="71"/>
      <c r="J7" s="181"/>
    </row>
    <row r="8" spans="1:20" s="5" customFormat="1" ht="15.75">
      <c r="A8" s="57"/>
      <c r="B8" s="71"/>
      <c r="C8" s="71"/>
      <c r="D8" s="71"/>
      <c r="E8" s="71"/>
      <c r="F8" s="71"/>
      <c r="G8" s="71"/>
      <c r="H8" s="71"/>
      <c r="I8" s="71"/>
      <c r="J8" s="181"/>
    </row>
    <row r="9" spans="1:20" s="5" customFormat="1" ht="26.25" thickBot="1">
      <c r="A9" s="57"/>
      <c r="B9" s="71"/>
      <c r="C9" s="71"/>
      <c r="D9" s="71"/>
      <c r="E9" s="71"/>
      <c r="F9" s="71"/>
      <c r="G9" s="71"/>
      <c r="H9" s="71"/>
      <c r="I9" s="71"/>
      <c r="J9" s="181"/>
      <c r="L9" s="36" t="s">
        <v>316</v>
      </c>
      <c r="M9" s="153">
        <v>46594</v>
      </c>
    </row>
    <row r="10" spans="1:20" s="5" customFormat="1" ht="27" thickTop="1" thickBot="1">
      <c r="A10" s="57"/>
      <c r="B10" s="71"/>
      <c r="C10" s="71"/>
      <c r="D10" s="71"/>
      <c r="E10" s="71"/>
      <c r="F10" s="71"/>
      <c r="G10" s="71"/>
      <c r="H10" s="71"/>
      <c r="I10" s="71"/>
      <c r="J10" s="181"/>
      <c r="L10" s="36" t="s">
        <v>317</v>
      </c>
      <c r="M10" s="137">
        <v>1155578</v>
      </c>
    </row>
    <row r="11" spans="1:20" s="5" customFormat="1" ht="27" thickTop="1" thickBot="1">
      <c r="A11" s="57"/>
      <c r="B11" s="71"/>
      <c r="C11" s="71"/>
      <c r="D11" s="71"/>
      <c r="E11" s="71"/>
      <c r="F11" s="71"/>
      <c r="G11" s="71"/>
      <c r="H11" s="71"/>
      <c r="I11" s="71"/>
      <c r="J11" s="181"/>
      <c r="L11" s="36" t="s">
        <v>318</v>
      </c>
      <c r="M11" s="138">
        <v>476902</v>
      </c>
    </row>
    <row r="12" spans="1:20" s="5" customFormat="1" ht="27" thickTop="1" thickBot="1">
      <c r="A12" s="57"/>
      <c r="B12" s="71"/>
      <c r="C12" s="71"/>
      <c r="D12" s="71"/>
      <c r="E12" s="71"/>
      <c r="F12" s="71"/>
      <c r="G12" s="71"/>
      <c r="H12" s="71"/>
      <c r="I12" s="71"/>
      <c r="J12" s="181"/>
      <c r="L12" s="36" t="s">
        <v>319</v>
      </c>
      <c r="M12" s="137">
        <v>150565</v>
      </c>
    </row>
    <row r="13" spans="1:20" s="5" customFormat="1" ht="26.25" thickTop="1">
      <c r="A13" s="57"/>
      <c r="B13" s="71"/>
      <c r="C13" s="71"/>
      <c r="D13" s="71"/>
      <c r="E13" s="71"/>
      <c r="F13" s="71"/>
      <c r="G13" s="71"/>
      <c r="H13" s="71"/>
      <c r="I13" s="71"/>
      <c r="J13" s="181"/>
      <c r="L13" s="36" t="s">
        <v>320</v>
      </c>
      <c r="M13" s="169">
        <v>12467</v>
      </c>
    </row>
    <row r="14" spans="1:20" s="5" customFormat="1" ht="15.75">
      <c r="A14" s="57"/>
      <c r="B14" s="71"/>
      <c r="C14" s="71"/>
      <c r="D14" s="71"/>
      <c r="E14" s="71"/>
      <c r="F14" s="71"/>
      <c r="G14" s="71"/>
      <c r="H14" s="71"/>
      <c r="I14" s="71"/>
      <c r="J14" s="181"/>
    </row>
    <row r="15" spans="1:20" s="5" customFormat="1" ht="15.75">
      <c r="A15" s="57"/>
      <c r="B15" s="71"/>
      <c r="C15" s="71"/>
      <c r="D15" s="71"/>
      <c r="E15" s="71"/>
      <c r="F15" s="71"/>
      <c r="G15" s="71"/>
      <c r="H15" s="71"/>
      <c r="I15" s="71"/>
      <c r="J15" s="181"/>
    </row>
    <row r="16" spans="1:20" s="5" customFormat="1" ht="15.75">
      <c r="A16" s="57"/>
      <c r="B16" s="71"/>
      <c r="C16" s="71"/>
      <c r="D16" s="71"/>
      <c r="E16" s="71"/>
      <c r="F16" s="71"/>
      <c r="G16" s="71"/>
      <c r="H16" s="71"/>
      <c r="I16" s="71"/>
      <c r="J16" s="181"/>
    </row>
    <row r="17" spans="1:10" s="5" customFormat="1" ht="15.75">
      <c r="A17" s="57"/>
      <c r="B17" s="71"/>
      <c r="C17" s="71"/>
      <c r="D17" s="71"/>
      <c r="E17" s="71"/>
      <c r="F17" s="71"/>
      <c r="G17" s="71"/>
      <c r="H17" s="71"/>
      <c r="I17" s="71"/>
      <c r="J17" s="181"/>
    </row>
    <row r="18" spans="1:10" s="5" customFormat="1" ht="15.75">
      <c r="A18" s="57"/>
      <c r="B18" s="71"/>
      <c r="C18" s="71"/>
      <c r="D18" s="71"/>
      <c r="E18" s="71"/>
      <c r="F18" s="71"/>
      <c r="G18" s="71"/>
      <c r="H18" s="71"/>
      <c r="I18" s="71"/>
      <c r="J18" s="181"/>
    </row>
    <row r="19" spans="1:10" s="5" customFormat="1" ht="15.75">
      <c r="A19" s="57"/>
      <c r="B19" s="71"/>
      <c r="C19" s="71"/>
      <c r="D19" s="71"/>
      <c r="E19" s="71"/>
      <c r="F19" s="71"/>
      <c r="G19" s="71"/>
      <c r="H19" s="71"/>
      <c r="I19" s="71"/>
      <c r="J19" s="181"/>
    </row>
    <row r="20" spans="1:10" s="5" customFormat="1" ht="15.75">
      <c r="A20" s="57"/>
      <c r="B20" s="71"/>
      <c r="C20" s="71"/>
      <c r="D20" s="71"/>
      <c r="E20" s="71"/>
      <c r="F20" s="71"/>
      <c r="G20" s="71"/>
      <c r="H20" s="71"/>
      <c r="I20" s="71"/>
      <c r="J20" s="181"/>
    </row>
    <row r="21" spans="1:10" s="5" customFormat="1" ht="15.75">
      <c r="A21" s="57"/>
      <c r="B21" s="71"/>
      <c r="C21" s="71"/>
      <c r="D21" s="71"/>
      <c r="E21" s="71"/>
      <c r="F21" s="71"/>
      <c r="G21" s="71"/>
      <c r="H21" s="71"/>
      <c r="I21" s="71"/>
      <c r="J21" s="181"/>
    </row>
    <row r="22" spans="1:10" s="5" customFormat="1" ht="15.75">
      <c r="A22" s="57"/>
      <c r="B22" s="71"/>
      <c r="C22" s="71"/>
      <c r="D22" s="71"/>
      <c r="E22" s="71"/>
      <c r="F22" s="71"/>
      <c r="G22" s="71"/>
      <c r="H22" s="71"/>
      <c r="I22" s="71"/>
      <c r="J22" s="181"/>
    </row>
    <row r="23" spans="1:10" s="5" customFormat="1" ht="15.75">
      <c r="A23" s="57"/>
      <c r="B23" s="71"/>
      <c r="C23" s="71"/>
      <c r="D23" s="71"/>
      <c r="E23" s="71"/>
      <c r="F23" s="71"/>
      <c r="G23" s="71"/>
      <c r="H23" s="71"/>
      <c r="I23" s="71"/>
      <c r="J23" s="181"/>
    </row>
    <row r="24" spans="1:10" s="5" customFormat="1" ht="15.75">
      <c r="A24" s="57"/>
      <c r="B24" s="71"/>
      <c r="C24" s="71"/>
      <c r="D24" s="71"/>
      <c r="E24" s="71"/>
      <c r="F24" s="71"/>
      <c r="G24" s="71"/>
      <c r="H24" s="71"/>
      <c r="I24" s="71"/>
      <c r="J24" s="181"/>
    </row>
    <row r="25" spans="1:10" s="5" customFormat="1" ht="15.75">
      <c r="A25" s="57"/>
      <c r="B25" s="71"/>
      <c r="C25" s="71"/>
      <c r="D25" s="71"/>
      <c r="E25" s="71"/>
      <c r="F25" s="71"/>
      <c r="G25" s="71"/>
      <c r="H25" s="71"/>
      <c r="I25" s="71"/>
      <c r="J25" s="181"/>
    </row>
    <row r="26" spans="1:10" s="5" customFormat="1" ht="15.75">
      <c r="A26" s="57"/>
      <c r="B26" s="71"/>
      <c r="C26" s="71"/>
      <c r="D26" s="71"/>
      <c r="E26" s="71"/>
      <c r="F26" s="71"/>
      <c r="G26" s="71"/>
      <c r="H26" s="71"/>
      <c r="I26" s="71"/>
      <c r="J26" s="181"/>
    </row>
    <row r="27" spans="1:10" s="5" customFormat="1" ht="13.9" customHeight="1">
      <c r="A27" s="419" t="s">
        <v>332</v>
      </c>
      <c r="B27" s="419"/>
      <c r="C27" s="419"/>
      <c r="D27" s="419"/>
      <c r="E27" s="419"/>
      <c r="F27" s="419"/>
      <c r="G27" s="419"/>
      <c r="H27" s="419"/>
      <c r="I27" s="419"/>
      <c r="J27" s="419"/>
    </row>
    <row r="28" spans="1:10" s="5" customFormat="1" ht="15.75">
      <c r="A28" s="25"/>
      <c r="B28" s="27"/>
      <c r="C28" s="27"/>
      <c r="D28" s="27"/>
      <c r="E28" s="27"/>
      <c r="F28" s="27"/>
      <c r="G28" s="27"/>
      <c r="H28" s="27"/>
      <c r="I28" s="27"/>
      <c r="J28" s="28"/>
    </row>
    <row r="29" spans="1:10" s="5" customFormat="1" ht="33.950000000000003" customHeight="1">
      <c r="H29" s="36"/>
    </row>
    <row r="30" spans="1:10" s="5" customFormat="1" ht="33.950000000000003" customHeight="1">
      <c r="H30" s="36"/>
    </row>
    <row r="31" spans="1:10" s="5" customFormat="1" ht="33.950000000000003" customHeight="1">
      <c r="H31" s="36"/>
    </row>
    <row r="32" spans="1:10" s="5" customFormat="1" ht="33.950000000000003" customHeight="1">
      <c r="H32" s="36"/>
    </row>
    <row r="33" spans="1:8" s="5" customFormat="1" ht="33.950000000000003" customHeight="1">
      <c r="H33" s="36"/>
    </row>
    <row r="34" spans="1:8" s="5" customFormat="1" ht="33.950000000000003" customHeight="1">
      <c r="H34" s="36"/>
    </row>
    <row r="35" spans="1:8" s="15" customFormat="1" ht="45.75" customHeight="1">
      <c r="A35" s="35"/>
      <c r="B35" s="35"/>
      <c r="C35" s="35"/>
      <c r="D35" s="35"/>
      <c r="E35" s="35"/>
      <c r="F35" s="35"/>
      <c r="G35" s="35"/>
      <c r="H35" s="34"/>
    </row>
  </sheetData>
  <mergeCells count="4">
    <mergeCell ref="A1:J1"/>
    <mergeCell ref="A3:J3"/>
    <mergeCell ref="A27:J27"/>
    <mergeCell ref="A2:J2"/>
  </mergeCells>
  <phoneticPr fontId="0" type="noConversion"/>
  <printOptions horizontalCentered="1"/>
  <pageMargins left="0.31496062992125984" right="0.31496062992125984" top="0.98425196850393704" bottom="0.39370078740157483" header="0.55118110236220474" footer="0.51181102362204722"/>
  <pageSetup paperSize="9" scale="97"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pageSetUpPr autoPageBreaks="0"/>
  </sheetPr>
  <dimension ref="A2:O26"/>
  <sheetViews>
    <sheetView showGridLines="0" rightToLeft="1" tabSelected="1" view="pageBreakPreview" zoomScaleSheetLayoutView="100" workbookViewId="0">
      <selection activeCell="F21" sqref="F21"/>
    </sheetView>
  </sheetViews>
  <sheetFormatPr defaultColWidth="10.7109375" defaultRowHeight="12.75"/>
  <cols>
    <col min="1" max="1" width="4.7109375" style="95" customWidth="1"/>
    <col min="2" max="2" width="16.140625" style="95" customWidth="1"/>
    <col min="3" max="3" width="15" style="126" customWidth="1"/>
    <col min="4" max="4" width="13" style="126" customWidth="1"/>
    <col min="5" max="5" width="13.140625" style="126" customWidth="1"/>
    <col min="6" max="6" width="9.7109375" style="126" customWidth="1"/>
    <col min="7" max="7" width="33" style="5" customWidth="1"/>
    <col min="8" max="16384" width="10.7109375" style="5"/>
  </cols>
  <sheetData>
    <row r="2" spans="1:15" ht="17.25" customHeight="1">
      <c r="A2" s="366"/>
      <c r="B2" s="366"/>
      <c r="C2" s="366"/>
      <c r="D2" s="366"/>
      <c r="E2" s="366"/>
      <c r="F2" s="366"/>
      <c r="G2" s="366"/>
    </row>
    <row r="3" spans="1:15" ht="17.25" customHeight="1">
      <c r="A3" s="366" t="s">
        <v>515</v>
      </c>
      <c r="B3" s="366"/>
      <c r="C3" s="366"/>
      <c r="D3" s="366"/>
      <c r="E3" s="366"/>
      <c r="F3" s="366"/>
      <c r="G3" s="366"/>
    </row>
    <row r="4" spans="1:15" ht="17.25" customHeight="1">
      <c r="A4" s="349"/>
      <c r="B4" s="349"/>
      <c r="C4" s="349"/>
      <c r="D4" s="366">
        <v>2021</v>
      </c>
      <c r="E4" s="366"/>
      <c r="F4" s="349"/>
      <c r="G4" s="349"/>
    </row>
    <row r="5" spans="1:15" ht="17.25" customHeight="1">
      <c r="A5" s="471" t="s">
        <v>492</v>
      </c>
      <c r="B5" s="471"/>
      <c r="C5" s="471"/>
      <c r="D5" s="471"/>
      <c r="E5" s="471"/>
      <c r="F5" s="471"/>
      <c r="G5" s="471"/>
    </row>
    <row r="6" spans="1:15" ht="17.25" customHeight="1">
      <c r="A6" s="367">
        <v>2021</v>
      </c>
      <c r="B6" s="367"/>
      <c r="C6" s="367"/>
      <c r="D6" s="367"/>
      <c r="E6" s="367"/>
      <c r="F6" s="367"/>
      <c r="G6" s="367"/>
    </row>
    <row r="7" spans="1:15" s="2" customFormat="1" ht="17.25" customHeight="1">
      <c r="A7" s="18" t="s">
        <v>483</v>
      </c>
      <c r="B7" s="29"/>
      <c r="C7" s="131"/>
      <c r="D7" s="131"/>
      <c r="E7" s="131"/>
      <c r="F7" s="131"/>
      <c r="G7" s="72" t="s">
        <v>484</v>
      </c>
    </row>
    <row r="8" spans="1:15" s="3" customFormat="1" ht="23.25" customHeight="1" thickBot="1">
      <c r="A8" s="426" t="s">
        <v>431</v>
      </c>
      <c r="B8" s="426"/>
      <c r="C8" s="456" t="s">
        <v>507</v>
      </c>
      <c r="D8" s="456" t="s">
        <v>508</v>
      </c>
      <c r="E8" s="472" t="s">
        <v>434</v>
      </c>
      <c r="F8" s="475" t="s">
        <v>518</v>
      </c>
      <c r="G8" s="420" t="s">
        <v>435</v>
      </c>
    </row>
    <row r="9" spans="1:15" s="3" customFormat="1" ht="14.25" thickTop="1" thickBot="1">
      <c r="A9" s="427"/>
      <c r="B9" s="427"/>
      <c r="C9" s="457" t="s">
        <v>432</v>
      </c>
      <c r="D9" s="457" t="s">
        <v>432</v>
      </c>
      <c r="E9" s="473"/>
      <c r="F9" s="476"/>
      <c r="G9" s="422"/>
    </row>
    <row r="10" spans="1:15" s="4" customFormat="1" ht="23.25" customHeight="1" thickTop="1" thickBot="1">
      <c r="A10" s="427"/>
      <c r="B10" s="427"/>
      <c r="C10" s="457"/>
      <c r="D10" s="457"/>
      <c r="E10" s="473"/>
      <c r="F10" s="265"/>
      <c r="G10" s="422"/>
    </row>
    <row r="11" spans="1:15" s="4" customFormat="1" ht="13.5" thickTop="1">
      <c r="A11" s="428"/>
      <c r="B11" s="428"/>
      <c r="C11" s="458" t="s">
        <v>433</v>
      </c>
      <c r="D11" s="458" t="s">
        <v>433</v>
      </c>
      <c r="E11" s="474"/>
      <c r="F11" s="59" t="s">
        <v>519</v>
      </c>
      <c r="G11" s="424"/>
    </row>
    <row r="12" spans="1:15" s="130" customFormat="1" ht="31.9" customHeight="1" thickBot="1">
      <c r="A12" s="467" t="s">
        <v>436</v>
      </c>
      <c r="B12" s="468"/>
      <c r="C12" s="359">
        <v>0</v>
      </c>
      <c r="D12" s="141">
        <v>20</v>
      </c>
      <c r="E12" s="141">
        <v>0</v>
      </c>
      <c r="F12" s="141">
        <v>0</v>
      </c>
      <c r="G12" s="246" t="s">
        <v>441</v>
      </c>
    </row>
    <row r="13" spans="1:15" s="133" customFormat="1" ht="31.9" customHeight="1" thickTop="1" thickBot="1">
      <c r="A13" s="459" t="s">
        <v>437</v>
      </c>
      <c r="B13" s="460"/>
      <c r="C13" s="360">
        <v>0</v>
      </c>
      <c r="D13" s="355">
        <v>55520</v>
      </c>
      <c r="E13" s="355">
        <v>59664</v>
      </c>
      <c r="F13" s="355">
        <v>17</v>
      </c>
      <c r="G13" s="54" t="s">
        <v>442</v>
      </c>
    </row>
    <row r="14" spans="1:15" s="130" customFormat="1" ht="31.9" customHeight="1" thickTop="1" thickBot="1">
      <c r="A14" s="465" t="s">
        <v>438</v>
      </c>
      <c r="B14" s="466"/>
      <c r="C14" s="359">
        <v>0</v>
      </c>
      <c r="D14" s="356">
        <v>60777</v>
      </c>
      <c r="E14" s="356">
        <v>107746</v>
      </c>
      <c r="F14" s="356">
        <v>100</v>
      </c>
      <c r="G14" s="52" t="s">
        <v>443</v>
      </c>
    </row>
    <row r="15" spans="1:15" s="130" customFormat="1" ht="31.9" customHeight="1" thickTop="1" thickBot="1">
      <c r="A15" s="459" t="s">
        <v>439</v>
      </c>
      <c r="B15" s="460"/>
      <c r="C15" s="360">
        <v>0</v>
      </c>
      <c r="D15" s="355">
        <v>84186</v>
      </c>
      <c r="E15" s="355">
        <v>181317</v>
      </c>
      <c r="F15" s="355">
        <v>895</v>
      </c>
      <c r="G15" s="54" t="s">
        <v>444</v>
      </c>
    </row>
    <row r="16" spans="1:15" s="133" customFormat="1" ht="31.9" customHeight="1" thickTop="1" thickBot="1">
      <c r="A16" s="465" t="s">
        <v>509</v>
      </c>
      <c r="B16" s="466"/>
      <c r="C16" s="356">
        <v>21082000</v>
      </c>
      <c r="D16" s="356">
        <v>513641</v>
      </c>
      <c r="E16" s="356">
        <v>1335419</v>
      </c>
      <c r="F16" s="356">
        <v>3654</v>
      </c>
      <c r="G16" s="52" t="s">
        <v>510</v>
      </c>
      <c r="O16" s="130"/>
    </row>
    <row r="17" spans="1:15" s="130" customFormat="1" ht="31.9" customHeight="1" thickTop="1" thickBot="1">
      <c r="A17" s="459" t="s">
        <v>440</v>
      </c>
      <c r="B17" s="460"/>
      <c r="C17" s="355">
        <v>380000</v>
      </c>
      <c r="D17" s="355">
        <v>107106</v>
      </c>
      <c r="E17" s="355">
        <v>447668</v>
      </c>
      <c r="F17" s="355">
        <v>524</v>
      </c>
      <c r="G17" s="54" t="s">
        <v>445</v>
      </c>
    </row>
    <row r="18" spans="1:15" s="133" customFormat="1" ht="31.9" customHeight="1" thickTop="1" thickBot="1">
      <c r="A18" s="461" t="s">
        <v>511</v>
      </c>
      <c r="B18" s="462"/>
      <c r="C18" s="141">
        <v>0</v>
      </c>
      <c r="D18" s="357">
        <v>86252</v>
      </c>
      <c r="E18" s="357">
        <v>72482</v>
      </c>
      <c r="F18" s="357">
        <v>553</v>
      </c>
      <c r="G18" s="55" t="s">
        <v>446</v>
      </c>
      <c r="O18" s="130"/>
    </row>
    <row r="19" spans="1:15" s="130" customFormat="1" ht="31.9" customHeight="1" thickTop="1" thickBot="1">
      <c r="A19" s="459" t="s">
        <v>504</v>
      </c>
      <c r="B19" s="460"/>
      <c r="C19" s="355">
        <v>560000</v>
      </c>
      <c r="D19" s="355">
        <v>248864</v>
      </c>
      <c r="E19" s="355">
        <v>532089</v>
      </c>
      <c r="F19" s="355">
        <v>1570</v>
      </c>
      <c r="G19" s="54" t="s">
        <v>445</v>
      </c>
    </row>
    <row r="20" spans="1:15" s="126" customFormat="1" ht="31.9" customHeight="1" thickTop="1">
      <c r="A20" s="463" t="s">
        <v>8</v>
      </c>
      <c r="B20" s="464"/>
      <c r="C20" s="358">
        <f>SUM(C12:C19)</f>
        <v>22022000</v>
      </c>
      <c r="D20" s="358">
        <f>SUM(D12:D19)</f>
        <v>1156366</v>
      </c>
      <c r="E20" s="358">
        <f>SUM(E12:E19)</f>
        <v>2736385</v>
      </c>
      <c r="F20" s="358">
        <f>SUM(F12:F19)</f>
        <v>7313</v>
      </c>
      <c r="G20" s="348" t="s">
        <v>121</v>
      </c>
      <c r="O20" s="130"/>
    </row>
    <row r="21" spans="1:15" ht="26.25" customHeight="1">
      <c r="A21" s="469" t="s">
        <v>517</v>
      </c>
      <c r="B21" s="469"/>
      <c r="C21" s="469"/>
      <c r="D21" s="469"/>
      <c r="E21" s="470" t="s">
        <v>516</v>
      </c>
      <c r="F21" s="470"/>
      <c r="G21" s="470"/>
    </row>
    <row r="22" spans="1:15" ht="12.75" customHeight="1">
      <c r="A22" s="104" t="s">
        <v>262</v>
      </c>
      <c r="B22" s="104"/>
    </row>
    <row r="23" spans="1:15" ht="17.25" customHeight="1">
      <c r="A23" s="366"/>
      <c r="B23" s="366"/>
      <c r="C23" s="366"/>
      <c r="D23" s="366"/>
      <c r="E23" s="366"/>
      <c r="F23" s="366"/>
      <c r="G23" s="366"/>
    </row>
    <row r="24" spans="1:15" ht="17.25" customHeight="1">
      <c r="A24" s="367"/>
      <c r="B24" s="367"/>
      <c r="C24" s="367"/>
      <c r="D24" s="367"/>
      <c r="E24" s="367"/>
      <c r="F24" s="367"/>
      <c r="G24" s="367"/>
    </row>
    <row r="25" spans="1:15" ht="17.25" customHeight="1">
      <c r="A25" s="367"/>
      <c r="B25" s="367"/>
      <c r="C25" s="367"/>
      <c r="D25" s="367"/>
      <c r="E25" s="367"/>
      <c r="F25" s="367"/>
      <c r="G25" s="367"/>
    </row>
    <row r="26" spans="1:15" s="2" customFormat="1" ht="17.25" customHeight="1">
      <c r="A26" s="18"/>
      <c r="B26" s="29"/>
      <c r="C26" s="131"/>
      <c r="D26" s="131"/>
      <c r="E26" s="131"/>
      <c r="F26" s="131"/>
    </row>
  </sheetData>
  <mergeCells count="25">
    <mergeCell ref="D4:E4"/>
    <mergeCell ref="A2:G2"/>
    <mergeCell ref="A5:G5"/>
    <mergeCell ref="A6:G6"/>
    <mergeCell ref="A8:B11"/>
    <mergeCell ref="G8:G11"/>
    <mergeCell ref="A3:G3"/>
    <mergeCell ref="E8:E11"/>
    <mergeCell ref="F8:F9"/>
    <mergeCell ref="A23:G23"/>
    <mergeCell ref="A24:G24"/>
    <mergeCell ref="A25:G25"/>
    <mergeCell ref="C8:C11"/>
    <mergeCell ref="D8:D11"/>
    <mergeCell ref="A17:B17"/>
    <mergeCell ref="A18:B18"/>
    <mergeCell ref="A20:B20"/>
    <mergeCell ref="A13:B13"/>
    <mergeCell ref="A14:B14"/>
    <mergeCell ref="A15:B15"/>
    <mergeCell ref="A16:B16"/>
    <mergeCell ref="A12:B12"/>
    <mergeCell ref="A19:B19"/>
    <mergeCell ref="A21:D21"/>
    <mergeCell ref="E21:G21"/>
  </mergeCells>
  <printOptions horizontalCentered="1" verticalCentered="1"/>
  <pageMargins left="0" right="0" top="0" bottom="0" header="0.51181102362204722" footer="0.51181102362204722"/>
  <pageSetup paperSize="9" orientation="landscape" r:id="rId1"/>
  <headerFooter alignWithMargins="0"/>
  <rowBreaks count="1" manualBreakCount="1">
    <brk id="21" max="1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R35"/>
  <sheetViews>
    <sheetView showGridLines="0" rightToLeft="1" tabSelected="1" view="pageBreakPreview" zoomScaleSheetLayoutView="100" workbookViewId="0">
      <selection activeCell="F21" sqref="F21"/>
    </sheetView>
  </sheetViews>
  <sheetFormatPr defaultColWidth="10.7109375" defaultRowHeight="14.25"/>
  <cols>
    <col min="1" max="1" width="20.7109375" style="95" customWidth="1"/>
    <col min="2" max="6" width="8.28515625" style="98" customWidth="1"/>
    <col min="7" max="7" width="20.7109375" style="95" customWidth="1"/>
    <col min="8" max="16384" width="10.7109375" style="5"/>
  </cols>
  <sheetData>
    <row r="1" spans="1:18" s="117" customFormat="1" ht="18">
      <c r="A1" s="477"/>
      <c r="B1" s="478"/>
      <c r="C1" s="478"/>
      <c r="D1" s="478"/>
      <c r="E1" s="478"/>
      <c r="F1" s="478"/>
      <c r="G1" s="478"/>
      <c r="H1" s="116"/>
      <c r="I1" s="116"/>
      <c r="J1" s="116"/>
      <c r="K1" s="116"/>
      <c r="L1" s="116"/>
      <c r="M1" s="116"/>
      <c r="N1" s="116"/>
      <c r="O1" s="116"/>
      <c r="P1" s="116"/>
      <c r="Q1" s="116"/>
      <c r="R1" s="116"/>
    </row>
    <row r="2" spans="1:18" s="130" customFormat="1" ht="20.25">
      <c r="A2" s="483" t="s">
        <v>493</v>
      </c>
      <c r="B2" s="483"/>
      <c r="C2" s="483"/>
      <c r="D2" s="483"/>
      <c r="E2" s="483"/>
      <c r="F2" s="483"/>
      <c r="G2" s="483"/>
    </row>
    <row r="3" spans="1:18" ht="15.6" customHeight="1">
      <c r="A3" s="482" t="s">
        <v>499</v>
      </c>
      <c r="B3" s="482"/>
      <c r="C3" s="482"/>
      <c r="D3" s="482"/>
      <c r="E3" s="482"/>
      <c r="F3" s="482"/>
      <c r="G3" s="482"/>
    </row>
    <row r="4" spans="1:18" ht="15.75">
      <c r="A4" s="367" t="s">
        <v>494</v>
      </c>
      <c r="B4" s="367"/>
      <c r="C4" s="367"/>
      <c r="D4" s="367"/>
      <c r="E4" s="367"/>
      <c r="F4" s="367"/>
      <c r="G4" s="367"/>
    </row>
    <row r="5" spans="1:18" ht="15.6" customHeight="1">
      <c r="A5" s="482" t="s">
        <v>499</v>
      </c>
      <c r="B5" s="482"/>
      <c r="C5" s="482"/>
      <c r="D5" s="482"/>
      <c r="E5" s="482"/>
      <c r="F5" s="482"/>
      <c r="G5" s="482"/>
    </row>
    <row r="6" spans="1:18" s="2" customFormat="1" ht="15.75">
      <c r="A6" s="18" t="s">
        <v>481</v>
      </c>
      <c r="B6" s="31"/>
      <c r="C6" s="31"/>
      <c r="D6" s="31"/>
      <c r="E6" s="31"/>
      <c r="F6" s="31"/>
      <c r="G6" s="44" t="s">
        <v>482</v>
      </c>
    </row>
    <row r="7" spans="1:18" s="3" customFormat="1" ht="17.25" customHeight="1" thickBot="1">
      <c r="A7" s="446" t="s">
        <v>300</v>
      </c>
      <c r="B7" s="400">
        <v>2017</v>
      </c>
      <c r="C7" s="400">
        <v>2018</v>
      </c>
      <c r="D7" s="400">
        <v>2019</v>
      </c>
      <c r="E7" s="400">
        <v>2020</v>
      </c>
      <c r="F7" s="400">
        <v>2021</v>
      </c>
      <c r="G7" s="479" t="s">
        <v>257</v>
      </c>
    </row>
    <row r="8" spans="1:18" s="3" customFormat="1" ht="17.25" customHeight="1" thickTop="1" thickBot="1">
      <c r="A8" s="447"/>
      <c r="B8" s="401"/>
      <c r="C8" s="401"/>
      <c r="D8" s="401"/>
      <c r="E8" s="401"/>
      <c r="F8" s="401"/>
      <c r="G8" s="480"/>
    </row>
    <row r="9" spans="1:18" s="4" customFormat="1" ht="17.25" customHeight="1" thickTop="1">
      <c r="A9" s="448"/>
      <c r="B9" s="402"/>
      <c r="C9" s="402"/>
      <c r="D9" s="402"/>
      <c r="E9" s="402"/>
      <c r="F9" s="402"/>
      <c r="G9" s="481"/>
    </row>
    <row r="10" spans="1:18" ht="21.75" customHeight="1" thickBot="1">
      <c r="A10" s="329" t="s">
        <v>299</v>
      </c>
      <c r="B10" s="208">
        <v>717.3</v>
      </c>
      <c r="C10" s="208">
        <v>673.6</v>
      </c>
      <c r="D10" s="208">
        <v>1099.5</v>
      </c>
      <c r="E10" s="208">
        <v>863.7</v>
      </c>
      <c r="F10" s="208">
        <v>1377.7</v>
      </c>
      <c r="G10" s="68" t="s">
        <v>298</v>
      </c>
    </row>
    <row r="11" spans="1:18" ht="21.75" customHeight="1" thickTop="1" thickBot="1">
      <c r="A11" s="330" t="s">
        <v>297</v>
      </c>
      <c r="B11" s="209">
        <v>2506.6</v>
      </c>
      <c r="C11" s="209">
        <v>2101.8000000000002</v>
      </c>
      <c r="D11" s="209">
        <v>2665.2</v>
      </c>
      <c r="E11" s="209">
        <v>2056.1999999999998</v>
      </c>
      <c r="F11" s="209">
        <v>1576.2</v>
      </c>
      <c r="G11" s="136" t="s">
        <v>296</v>
      </c>
    </row>
    <row r="12" spans="1:18" ht="21.75" customHeight="1" thickTop="1" thickBot="1">
      <c r="A12" s="331" t="s">
        <v>295</v>
      </c>
      <c r="B12" s="208">
        <v>1710.8</v>
      </c>
      <c r="C12" s="208">
        <v>1903.4</v>
      </c>
      <c r="D12" s="208">
        <v>1905.3</v>
      </c>
      <c r="E12" s="208">
        <v>2506.6999999999998</v>
      </c>
      <c r="F12" s="208">
        <v>2598.1</v>
      </c>
      <c r="G12" s="68" t="s">
        <v>294</v>
      </c>
    </row>
    <row r="13" spans="1:18" ht="21.75" customHeight="1" thickTop="1" thickBot="1">
      <c r="A13" s="330" t="s">
        <v>293</v>
      </c>
      <c r="B13" s="209">
        <v>719.9</v>
      </c>
      <c r="C13" s="209">
        <v>986.5</v>
      </c>
      <c r="D13" s="209">
        <v>1159</v>
      </c>
      <c r="E13" s="209">
        <v>928.7</v>
      </c>
      <c r="F13" s="209">
        <v>1065.5999999999999</v>
      </c>
      <c r="G13" s="136" t="s">
        <v>292</v>
      </c>
    </row>
    <row r="14" spans="1:18" ht="21.75" customHeight="1" thickTop="1" thickBot="1">
      <c r="A14" s="331" t="s">
        <v>344</v>
      </c>
      <c r="B14" s="208">
        <v>781.7</v>
      </c>
      <c r="C14" s="208">
        <v>647.4</v>
      </c>
      <c r="D14" s="208">
        <v>882.7</v>
      </c>
      <c r="E14" s="208">
        <v>544.70000000000005</v>
      </c>
      <c r="F14" s="208">
        <v>585.79999999999995</v>
      </c>
      <c r="G14" s="68" t="s">
        <v>345</v>
      </c>
    </row>
    <row r="15" spans="1:18" ht="21.75" customHeight="1" thickTop="1">
      <c r="A15" s="332" t="s">
        <v>346</v>
      </c>
      <c r="B15" s="250">
        <v>32</v>
      </c>
      <c r="C15" s="250">
        <v>41.1</v>
      </c>
      <c r="D15" s="250">
        <v>67.8</v>
      </c>
      <c r="E15" s="250">
        <v>74.7</v>
      </c>
      <c r="F15" s="250">
        <v>87.9</v>
      </c>
      <c r="G15" s="251" t="s">
        <v>347</v>
      </c>
    </row>
    <row r="16" spans="1:18" ht="21.75" customHeight="1" thickBot="1">
      <c r="A16" s="331" t="s">
        <v>350</v>
      </c>
      <c r="B16" s="208">
        <v>355.2</v>
      </c>
      <c r="C16" s="208">
        <v>398.7</v>
      </c>
      <c r="D16" s="208">
        <v>612.29999999999995</v>
      </c>
      <c r="E16" s="208">
        <v>438.7</v>
      </c>
      <c r="F16" s="208">
        <v>688.8</v>
      </c>
      <c r="G16" s="68" t="s">
        <v>351</v>
      </c>
    </row>
    <row r="17" spans="1:14" ht="21.75" customHeight="1" thickTop="1">
      <c r="A17" s="332" t="s">
        <v>348</v>
      </c>
      <c r="B17" s="250">
        <v>1.7</v>
      </c>
      <c r="C17" s="250">
        <v>0.9</v>
      </c>
      <c r="D17" s="250">
        <v>11.5</v>
      </c>
      <c r="E17" s="250">
        <v>42.1</v>
      </c>
      <c r="F17" s="250">
        <v>0</v>
      </c>
      <c r="G17" s="251" t="s">
        <v>349</v>
      </c>
    </row>
    <row r="18" spans="1:14" ht="21.75" customHeight="1" thickBot="1">
      <c r="A18" s="331" t="s">
        <v>352</v>
      </c>
      <c r="B18" s="208">
        <v>256.7</v>
      </c>
      <c r="C18" s="208">
        <v>124.5</v>
      </c>
      <c r="D18" s="208">
        <v>225.3</v>
      </c>
      <c r="E18" s="208">
        <v>124.8</v>
      </c>
      <c r="F18" s="208">
        <v>242.4</v>
      </c>
      <c r="G18" s="68" t="s">
        <v>353</v>
      </c>
    </row>
    <row r="19" spans="1:14" ht="21.75" customHeight="1" thickTop="1">
      <c r="A19" s="332" t="s">
        <v>354</v>
      </c>
      <c r="B19" s="250">
        <v>178.4</v>
      </c>
      <c r="C19" s="250">
        <v>202</v>
      </c>
      <c r="D19" s="250">
        <v>382.3</v>
      </c>
      <c r="E19" s="250">
        <v>240.9</v>
      </c>
      <c r="F19" s="250">
        <v>380.6</v>
      </c>
      <c r="G19" s="251" t="s">
        <v>355</v>
      </c>
    </row>
    <row r="20" spans="1:14" ht="21.75" customHeight="1" thickBot="1">
      <c r="A20" s="331" t="s">
        <v>358</v>
      </c>
      <c r="B20" s="208">
        <v>52.1</v>
      </c>
      <c r="C20" s="208">
        <v>53.6</v>
      </c>
      <c r="D20" s="208">
        <v>45.5</v>
      </c>
      <c r="E20" s="208">
        <v>35.299999999999997</v>
      </c>
      <c r="F20" s="208">
        <v>46.7</v>
      </c>
      <c r="G20" s="68" t="s">
        <v>359</v>
      </c>
    </row>
    <row r="21" spans="1:14" ht="21.75" customHeight="1" thickTop="1">
      <c r="A21" s="332" t="s">
        <v>357</v>
      </c>
      <c r="B21" s="250">
        <v>433</v>
      </c>
      <c r="C21" s="250">
        <v>532.6</v>
      </c>
      <c r="D21" s="250">
        <v>597.70000000000005</v>
      </c>
      <c r="E21" s="250">
        <v>549.6</v>
      </c>
      <c r="F21" s="250">
        <v>563.6</v>
      </c>
      <c r="G21" s="251" t="s">
        <v>356</v>
      </c>
    </row>
    <row r="22" spans="1:14" ht="21.75" customHeight="1" thickBot="1">
      <c r="A22" s="331" t="s">
        <v>362</v>
      </c>
      <c r="B22" s="208">
        <v>202.5</v>
      </c>
      <c r="C22" s="208">
        <v>262.10000000000002</v>
      </c>
      <c r="D22" s="208">
        <v>237</v>
      </c>
      <c r="E22" s="208">
        <v>215.6</v>
      </c>
      <c r="F22" s="208">
        <v>229</v>
      </c>
      <c r="G22" s="68" t="s">
        <v>363</v>
      </c>
    </row>
    <row r="23" spans="1:14" ht="21.75" customHeight="1" thickTop="1">
      <c r="A23" s="332" t="s">
        <v>360</v>
      </c>
      <c r="B23" s="250">
        <v>67.7</v>
      </c>
      <c r="C23" s="250">
        <v>56.7</v>
      </c>
      <c r="D23" s="250">
        <v>47.1</v>
      </c>
      <c r="E23" s="250">
        <v>64.7</v>
      </c>
      <c r="F23" s="250">
        <v>72.8</v>
      </c>
      <c r="G23" s="251" t="s">
        <v>361</v>
      </c>
    </row>
    <row r="24" spans="1:14" ht="21.75" customHeight="1" thickBot="1">
      <c r="A24" s="331" t="s">
        <v>366</v>
      </c>
      <c r="B24" s="208">
        <v>236.3</v>
      </c>
      <c r="C24" s="208">
        <v>126.7</v>
      </c>
      <c r="D24" s="208">
        <v>161.5</v>
      </c>
      <c r="E24" s="208">
        <v>194.4</v>
      </c>
      <c r="F24" s="208">
        <v>258.10000000000002</v>
      </c>
      <c r="G24" s="68" t="s">
        <v>367</v>
      </c>
    </row>
    <row r="25" spans="1:14" ht="21.75" customHeight="1" thickTop="1">
      <c r="A25" s="332" t="s">
        <v>364</v>
      </c>
      <c r="B25" s="250">
        <v>80.400000000000006</v>
      </c>
      <c r="C25" s="250">
        <v>125</v>
      </c>
      <c r="D25" s="250">
        <v>160.1</v>
      </c>
      <c r="E25" s="250">
        <v>102.9</v>
      </c>
      <c r="F25" s="250">
        <v>71.3</v>
      </c>
      <c r="G25" s="251" t="s">
        <v>365</v>
      </c>
    </row>
    <row r="26" spans="1:14" ht="21.75" customHeight="1" thickBot="1">
      <c r="A26" s="331" t="s">
        <v>368</v>
      </c>
      <c r="B26" s="208">
        <v>672.2</v>
      </c>
      <c r="C26" s="208">
        <v>640</v>
      </c>
      <c r="D26" s="208">
        <v>961.2</v>
      </c>
      <c r="E26" s="208">
        <v>397</v>
      </c>
      <c r="F26" s="208">
        <v>340.9</v>
      </c>
      <c r="G26" s="68" t="s">
        <v>369</v>
      </c>
      <c r="N26" s="106"/>
    </row>
    <row r="27" spans="1:14" ht="21.75" customHeight="1" thickTop="1">
      <c r="A27" s="332" t="s">
        <v>370</v>
      </c>
      <c r="B27" s="250">
        <v>149</v>
      </c>
      <c r="C27" s="250">
        <v>124.7</v>
      </c>
      <c r="D27" s="250">
        <v>124.9</v>
      </c>
      <c r="E27" s="250"/>
      <c r="F27" s="250">
        <v>40</v>
      </c>
      <c r="G27" s="251" t="s">
        <v>371</v>
      </c>
    </row>
    <row r="28" spans="1:14" ht="21.75" customHeight="1" thickBot="1">
      <c r="A28" s="331" t="s">
        <v>372</v>
      </c>
      <c r="B28" s="208">
        <v>272.5</v>
      </c>
      <c r="C28" s="208">
        <v>244.6</v>
      </c>
      <c r="D28" s="208">
        <v>235.5</v>
      </c>
      <c r="E28" s="208">
        <v>393.2</v>
      </c>
      <c r="F28" s="208">
        <v>329.4</v>
      </c>
      <c r="G28" s="68" t="s">
        <v>373</v>
      </c>
    </row>
    <row r="29" spans="1:14" ht="21.75" customHeight="1" thickTop="1">
      <c r="A29" s="332" t="s">
        <v>377</v>
      </c>
      <c r="B29" s="250">
        <v>16.5</v>
      </c>
      <c r="C29" s="250">
        <v>8.5</v>
      </c>
      <c r="D29" s="250">
        <v>20.399999999999999</v>
      </c>
      <c r="E29" s="250">
        <v>18.100000000000001</v>
      </c>
      <c r="F29" s="250">
        <v>4.4000000000000004</v>
      </c>
      <c r="G29" s="251" t="s">
        <v>376</v>
      </c>
    </row>
    <row r="30" spans="1:14" ht="21.75" customHeight="1" thickBot="1">
      <c r="A30" s="331" t="s">
        <v>378</v>
      </c>
      <c r="B30" s="208">
        <v>469.6</v>
      </c>
      <c r="C30" s="208">
        <v>494.6</v>
      </c>
      <c r="D30" s="208">
        <v>437.6</v>
      </c>
      <c r="E30" s="208">
        <v>427.5</v>
      </c>
      <c r="F30" s="208">
        <v>826.6</v>
      </c>
      <c r="G30" s="68" t="s">
        <v>379</v>
      </c>
    </row>
    <row r="31" spans="1:14" ht="21.75" customHeight="1" thickTop="1">
      <c r="A31" s="332" t="s">
        <v>380</v>
      </c>
      <c r="B31" s="250">
        <v>80.400000000000006</v>
      </c>
      <c r="C31" s="250">
        <v>98.1</v>
      </c>
      <c r="D31" s="250">
        <v>39.700000000000003</v>
      </c>
      <c r="E31" s="250">
        <v>225.2</v>
      </c>
      <c r="F31" s="250">
        <v>212.9</v>
      </c>
      <c r="G31" s="251" t="s">
        <v>381</v>
      </c>
    </row>
    <row r="32" spans="1:14" ht="21.75" customHeight="1" thickBot="1">
      <c r="A32" s="331" t="s">
        <v>374</v>
      </c>
      <c r="B32" s="208">
        <v>152.1</v>
      </c>
      <c r="C32" s="208">
        <v>330.3</v>
      </c>
      <c r="D32" s="208">
        <v>287.60000000000002</v>
      </c>
      <c r="E32" s="208">
        <v>125.7</v>
      </c>
      <c r="F32" s="208">
        <v>84.2</v>
      </c>
      <c r="G32" s="68" t="s">
        <v>375</v>
      </c>
    </row>
    <row r="33" spans="1:11" ht="21.75" customHeight="1" thickTop="1">
      <c r="A33" s="332" t="s">
        <v>291</v>
      </c>
      <c r="B33" s="250">
        <v>688.4</v>
      </c>
      <c r="C33" s="250">
        <v>387.7</v>
      </c>
      <c r="D33" s="250">
        <v>452.3</v>
      </c>
      <c r="E33" s="250">
        <v>346.1</v>
      </c>
      <c r="F33" s="250">
        <v>425.9</v>
      </c>
      <c r="G33" s="251" t="s">
        <v>290</v>
      </c>
    </row>
    <row r="34" spans="1:11" ht="21.75" customHeight="1">
      <c r="A34" s="333" t="s">
        <v>63</v>
      </c>
      <c r="B34" s="210">
        <v>4525</v>
      </c>
      <c r="C34" s="210">
        <v>4099.8999999999996</v>
      </c>
      <c r="D34" s="210">
        <v>4311</v>
      </c>
      <c r="E34" s="210">
        <v>4095.7</v>
      </c>
      <c r="F34" s="210">
        <v>3458.5</v>
      </c>
      <c r="G34" s="90" t="s">
        <v>289</v>
      </c>
    </row>
    <row r="35" spans="1:11" ht="37.5" customHeight="1">
      <c r="A35" s="89" t="s">
        <v>8</v>
      </c>
      <c r="B35" s="211">
        <f>SUM(B10:B34)</f>
        <v>15357.999999999998</v>
      </c>
      <c r="C35" s="211">
        <f>SUM(C10:C34)</f>
        <v>14665.000000000002</v>
      </c>
      <c r="D35" s="211">
        <f>SUM(D10:D34)</f>
        <v>17130</v>
      </c>
      <c r="E35" s="211">
        <f>SUM(E10:E34)</f>
        <v>15012.2</v>
      </c>
      <c r="F35" s="211">
        <f t="shared" ref="F35" si="0">SUM(F10:F34)</f>
        <v>15567.4</v>
      </c>
      <c r="G35" s="88" t="s">
        <v>121</v>
      </c>
      <c r="I35" s="134"/>
      <c r="J35" s="134"/>
      <c r="K35" s="134"/>
    </row>
  </sheetData>
  <mergeCells count="12">
    <mergeCell ref="A1:G1"/>
    <mergeCell ref="A7:A9"/>
    <mergeCell ref="G7:G9"/>
    <mergeCell ref="B7:B9"/>
    <mergeCell ref="C7:C9"/>
    <mergeCell ref="A5:G5"/>
    <mergeCell ref="D7:D9"/>
    <mergeCell ref="A2:G2"/>
    <mergeCell ref="A4:G4"/>
    <mergeCell ref="F7:F9"/>
    <mergeCell ref="E7:E9"/>
    <mergeCell ref="A3:G3"/>
  </mergeCells>
  <printOptions horizontalCentered="1"/>
  <pageMargins left="0" right="0" top="0.59055118110236227" bottom="0" header="0.51181102362204722" footer="0.51181102362204722"/>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K28"/>
  <sheetViews>
    <sheetView showGridLines="0" rightToLeft="1" tabSelected="1" view="pageBreakPreview" zoomScaleSheetLayoutView="100" workbookViewId="0">
      <selection activeCell="F21" sqref="F21"/>
    </sheetView>
  </sheetViews>
  <sheetFormatPr defaultColWidth="10.7109375" defaultRowHeight="14.25"/>
  <cols>
    <col min="1" max="1" width="3.7109375" style="95" customWidth="1"/>
    <col min="2" max="2" width="20.7109375" style="95" customWidth="1"/>
    <col min="3" max="7" width="10" style="98" customWidth="1"/>
    <col min="8" max="8" width="20.7109375" style="95" customWidth="1"/>
    <col min="9" max="9" width="3.7109375" style="95" customWidth="1"/>
    <col min="10" max="16384" width="10.7109375" style="5"/>
  </cols>
  <sheetData>
    <row r="1" spans="1:11" ht="20.25">
      <c r="A1" s="366" t="s">
        <v>180</v>
      </c>
      <c r="B1" s="366"/>
      <c r="C1" s="366"/>
      <c r="D1" s="366"/>
      <c r="E1" s="366"/>
      <c r="F1" s="366"/>
      <c r="G1" s="366"/>
      <c r="H1" s="366"/>
      <c r="I1" s="366"/>
    </row>
    <row r="2" spans="1:11" ht="20.25">
      <c r="A2" s="351"/>
      <c r="B2" s="351"/>
      <c r="C2" s="351"/>
      <c r="D2" s="351"/>
      <c r="E2" s="351" t="s">
        <v>499</v>
      </c>
      <c r="F2" s="351"/>
      <c r="G2" s="351"/>
      <c r="H2" s="351"/>
      <c r="I2" s="351"/>
    </row>
    <row r="3" spans="1:11" ht="15.75">
      <c r="A3" s="367" t="s">
        <v>201</v>
      </c>
      <c r="B3" s="367"/>
      <c r="C3" s="367"/>
      <c r="D3" s="367"/>
      <c r="E3" s="367"/>
      <c r="F3" s="367"/>
      <c r="G3" s="367"/>
      <c r="H3" s="367"/>
      <c r="I3" s="367"/>
    </row>
    <row r="4" spans="1:11" ht="15.75">
      <c r="A4" s="367" t="s">
        <v>499</v>
      </c>
      <c r="B4" s="367"/>
      <c r="C4" s="367"/>
      <c r="D4" s="367"/>
      <c r="E4" s="367"/>
      <c r="F4" s="367"/>
      <c r="G4" s="367"/>
      <c r="H4" s="367"/>
      <c r="I4" s="367"/>
    </row>
    <row r="5" spans="1:11" s="2" customFormat="1" ht="15.75">
      <c r="A5" s="18" t="s">
        <v>479</v>
      </c>
      <c r="B5" s="29"/>
      <c r="C5" s="31"/>
      <c r="D5" s="31"/>
      <c r="E5" s="31"/>
      <c r="F5" s="31"/>
      <c r="G5" s="31"/>
      <c r="H5" s="29"/>
      <c r="I5" s="44" t="s">
        <v>480</v>
      </c>
    </row>
    <row r="6" spans="1:11" s="3" customFormat="1" ht="14.25" customHeight="1" thickBot="1">
      <c r="A6" s="376" t="s">
        <v>123</v>
      </c>
      <c r="B6" s="376"/>
      <c r="C6" s="400">
        <v>2017</v>
      </c>
      <c r="D6" s="400">
        <v>2018</v>
      </c>
      <c r="E6" s="400">
        <v>2019</v>
      </c>
      <c r="F6" s="400">
        <v>2020</v>
      </c>
      <c r="G6" s="400">
        <v>2021</v>
      </c>
      <c r="H6" s="486" t="s">
        <v>124</v>
      </c>
      <c r="I6" s="486"/>
    </row>
    <row r="7" spans="1:11" s="3" customFormat="1" ht="14.25" customHeight="1" thickTop="1" thickBot="1">
      <c r="A7" s="377"/>
      <c r="B7" s="377"/>
      <c r="C7" s="401"/>
      <c r="D7" s="401"/>
      <c r="E7" s="401"/>
      <c r="F7" s="401"/>
      <c r="G7" s="401"/>
      <c r="H7" s="487"/>
      <c r="I7" s="487"/>
    </row>
    <row r="8" spans="1:11" s="4" customFormat="1" ht="14.25" customHeight="1" thickTop="1">
      <c r="A8" s="378"/>
      <c r="B8" s="378"/>
      <c r="C8" s="402"/>
      <c r="D8" s="402"/>
      <c r="E8" s="402"/>
      <c r="F8" s="402"/>
      <c r="G8" s="402"/>
      <c r="H8" s="488"/>
      <c r="I8" s="488"/>
    </row>
    <row r="9" spans="1:11" s="106" customFormat="1" ht="24" customHeight="1" thickBot="1">
      <c r="A9" s="393" t="s">
        <v>169</v>
      </c>
      <c r="B9" s="393"/>
      <c r="C9" s="96">
        <f>SUM(C10:C13)</f>
        <v>1378</v>
      </c>
      <c r="D9" s="96">
        <f>SUM(D10:D13)</f>
        <v>2309</v>
      </c>
      <c r="E9" s="96">
        <v>1010.6</v>
      </c>
      <c r="F9" s="96">
        <v>1503</v>
      </c>
      <c r="G9" s="96">
        <f>SUM(G10:G13)</f>
        <v>3305</v>
      </c>
      <c r="H9" s="394" t="s">
        <v>265</v>
      </c>
      <c r="I9" s="394"/>
    </row>
    <row r="10" spans="1:11" ht="24" customHeight="1" thickTop="1" thickBot="1">
      <c r="A10" s="53"/>
      <c r="B10" s="75" t="s">
        <v>12</v>
      </c>
      <c r="C10" s="158">
        <v>17</v>
      </c>
      <c r="D10" s="158">
        <v>15</v>
      </c>
      <c r="E10" s="158">
        <v>1</v>
      </c>
      <c r="F10" s="142">
        <v>2</v>
      </c>
      <c r="G10" s="142">
        <v>252</v>
      </c>
      <c r="H10" s="54" t="s">
        <v>13</v>
      </c>
      <c r="I10" s="54"/>
      <c r="K10" s="196"/>
    </row>
    <row r="11" spans="1:11" ht="24" customHeight="1" thickTop="1" thickBot="1">
      <c r="A11" s="51"/>
      <c r="B11" s="74" t="s">
        <v>14</v>
      </c>
      <c r="C11" s="159">
        <v>593</v>
      </c>
      <c r="D11" s="159">
        <v>237</v>
      </c>
      <c r="E11" s="143">
        <v>228.6</v>
      </c>
      <c r="F11" s="143">
        <v>266</v>
      </c>
      <c r="G11" s="143">
        <v>115</v>
      </c>
      <c r="H11" s="52" t="s">
        <v>15</v>
      </c>
      <c r="I11" s="52"/>
      <c r="K11" s="197"/>
    </row>
    <row r="12" spans="1:11" ht="24" customHeight="1" thickTop="1" thickBot="1">
      <c r="A12" s="53"/>
      <c r="B12" s="75" t="s">
        <v>16</v>
      </c>
      <c r="C12" s="158">
        <v>646</v>
      </c>
      <c r="D12" s="158">
        <v>1867</v>
      </c>
      <c r="E12" s="158">
        <v>619</v>
      </c>
      <c r="F12" s="142">
        <v>947</v>
      </c>
      <c r="G12" s="142">
        <v>2809</v>
      </c>
      <c r="H12" s="54" t="s">
        <v>17</v>
      </c>
      <c r="I12" s="54"/>
      <c r="K12" s="196"/>
    </row>
    <row r="13" spans="1:11" ht="24" customHeight="1" thickTop="1" thickBot="1">
      <c r="A13" s="51"/>
      <c r="B13" s="74" t="s">
        <v>202</v>
      </c>
      <c r="C13" s="159">
        <v>122</v>
      </c>
      <c r="D13" s="159">
        <v>190</v>
      </c>
      <c r="E13" s="159">
        <v>162</v>
      </c>
      <c r="F13" s="143">
        <v>288</v>
      </c>
      <c r="G13" s="143">
        <v>129</v>
      </c>
      <c r="H13" s="52" t="s">
        <v>203</v>
      </c>
      <c r="I13" s="52"/>
    </row>
    <row r="14" spans="1:11" ht="24" customHeight="1" thickTop="1" thickBot="1">
      <c r="A14" s="395" t="s">
        <v>162</v>
      </c>
      <c r="B14" s="395"/>
      <c r="C14" s="152">
        <v>534515</v>
      </c>
      <c r="D14" s="152">
        <v>629878</v>
      </c>
      <c r="E14" s="152">
        <v>619199</v>
      </c>
      <c r="F14" s="152">
        <v>650993</v>
      </c>
      <c r="G14" s="152">
        <v>637706.69999999995</v>
      </c>
      <c r="H14" s="396" t="s">
        <v>161</v>
      </c>
      <c r="I14" s="396"/>
    </row>
    <row r="15" spans="1:11" ht="24" customHeight="1" thickTop="1" thickBot="1">
      <c r="A15" s="403" t="s">
        <v>168</v>
      </c>
      <c r="B15" s="403"/>
      <c r="C15" s="139">
        <f t="shared" ref="C15:D15" si="0">SUM(C16:C17)</f>
        <v>28975</v>
      </c>
      <c r="D15" s="139">
        <f t="shared" si="0"/>
        <v>29277</v>
      </c>
      <c r="E15" s="139">
        <v>26400.7</v>
      </c>
      <c r="F15" s="139">
        <v>26914</v>
      </c>
      <c r="G15" s="139">
        <v>29933.4</v>
      </c>
      <c r="H15" s="404" t="s">
        <v>167</v>
      </c>
      <c r="I15" s="404"/>
    </row>
    <row r="16" spans="1:11" s="106" customFormat="1" ht="24" customHeight="1" thickTop="1" thickBot="1">
      <c r="A16" s="53"/>
      <c r="B16" s="75" t="s">
        <v>125</v>
      </c>
      <c r="C16" s="201">
        <v>28096</v>
      </c>
      <c r="D16" s="201">
        <v>29012</v>
      </c>
      <c r="E16" s="201">
        <v>25843</v>
      </c>
      <c r="F16" s="202">
        <v>26607</v>
      </c>
      <c r="G16" s="202">
        <v>28716.7</v>
      </c>
      <c r="H16" s="54" t="s">
        <v>95</v>
      </c>
      <c r="I16" s="54"/>
    </row>
    <row r="17" spans="1:11" s="106" customFormat="1" ht="24" customHeight="1" thickTop="1" thickBot="1">
      <c r="A17" s="51"/>
      <c r="B17" s="74" t="s">
        <v>91</v>
      </c>
      <c r="C17" s="159">
        <v>879</v>
      </c>
      <c r="D17" s="159">
        <v>265</v>
      </c>
      <c r="E17" s="200">
        <v>557</v>
      </c>
      <c r="F17" s="159">
        <v>307</v>
      </c>
      <c r="G17" s="159">
        <v>1216.7</v>
      </c>
      <c r="H17" s="52" t="s">
        <v>5</v>
      </c>
      <c r="I17" s="52"/>
    </row>
    <row r="18" spans="1:11" ht="24" customHeight="1" thickTop="1" thickBot="1">
      <c r="A18" s="395" t="s">
        <v>154</v>
      </c>
      <c r="B18" s="395"/>
      <c r="C18" s="147">
        <v>65177</v>
      </c>
      <c r="D18" s="147">
        <v>74652</v>
      </c>
      <c r="E18" s="147">
        <v>91470</v>
      </c>
      <c r="F18" s="147">
        <v>103695</v>
      </c>
      <c r="G18" s="147">
        <v>101881</v>
      </c>
      <c r="H18" s="396" t="s">
        <v>160</v>
      </c>
      <c r="I18" s="396"/>
    </row>
    <row r="19" spans="1:11" ht="24" customHeight="1" thickTop="1" thickBot="1">
      <c r="A19" s="403" t="s">
        <v>170</v>
      </c>
      <c r="B19" s="403"/>
      <c r="C19" s="200">
        <f t="shared" ref="C19:F19" si="1">SUM(C20:C21)</f>
        <v>24805</v>
      </c>
      <c r="D19" s="200">
        <f t="shared" si="1"/>
        <v>36036</v>
      </c>
      <c r="E19" s="200">
        <f t="shared" si="1"/>
        <v>36919</v>
      </c>
      <c r="F19" s="200">
        <f t="shared" si="1"/>
        <v>46124</v>
      </c>
      <c r="G19" s="153">
        <f>G20+G21</f>
        <v>38736</v>
      </c>
      <c r="H19" s="404" t="s">
        <v>171</v>
      </c>
      <c r="I19" s="404"/>
    </row>
    <row r="20" spans="1:11" s="106" customFormat="1" ht="24" customHeight="1" thickTop="1" thickBot="1">
      <c r="A20" s="53"/>
      <c r="B20" s="75" t="s">
        <v>98</v>
      </c>
      <c r="C20" s="158">
        <v>9599</v>
      </c>
      <c r="D20" s="158">
        <v>9828</v>
      </c>
      <c r="E20" s="158">
        <v>10093</v>
      </c>
      <c r="F20" s="158">
        <v>10857</v>
      </c>
      <c r="G20" s="154">
        <v>11069</v>
      </c>
      <c r="H20" s="54" t="s">
        <v>99</v>
      </c>
      <c r="I20" s="54"/>
    </row>
    <row r="21" spans="1:11" s="106" customFormat="1" ht="24" customHeight="1" thickTop="1" thickBot="1">
      <c r="A21" s="51"/>
      <c r="B21" s="74" t="s">
        <v>100</v>
      </c>
      <c r="C21" s="159">
        <v>15206</v>
      </c>
      <c r="D21" s="159">
        <v>26208</v>
      </c>
      <c r="E21" s="159">
        <v>26826</v>
      </c>
      <c r="F21" s="159">
        <v>35267</v>
      </c>
      <c r="G21" s="155">
        <v>27667</v>
      </c>
      <c r="H21" s="52" t="s">
        <v>101</v>
      </c>
      <c r="I21" s="52"/>
    </row>
    <row r="22" spans="1:11" ht="24" customHeight="1" thickTop="1" thickBot="1">
      <c r="A22" s="395" t="s">
        <v>155</v>
      </c>
      <c r="B22" s="395"/>
      <c r="C22" s="147">
        <v>56146</v>
      </c>
      <c r="D22" s="147">
        <v>226408</v>
      </c>
      <c r="E22" s="147">
        <v>199926</v>
      </c>
      <c r="F22" s="147">
        <v>206683</v>
      </c>
      <c r="G22" s="147">
        <v>194710</v>
      </c>
      <c r="H22" s="396" t="s">
        <v>163</v>
      </c>
      <c r="I22" s="396"/>
    </row>
    <row r="23" spans="1:11" ht="24" customHeight="1" thickTop="1" thickBot="1">
      <c r="A23" s="403" t="s">
        <v>156</v>
      </c>
      <c r="B23" s="403"/>
      <c r="C23" s="139">
        <v>5753</v>
      </c>
      <c r="D23" s="139">
        <v>8372</v>
      </c>
      <c r="E23" s="139">
        <v>7943</v>
      </c>
      <c r="F23" s="139">
        <v>9358</v>
      </c>
      <c r="G23" s="139">
        <v>11134</v>
      </c>
      <c r="H23" s="404" t="s">
        <v>158</v>
      </c>
      <c r="I23" s="404"/>
    </row>
    <row r="24" spans="1:11" s="106" customFormat="1" ht="24" customHeight="1" thickTop="1">
      <c r="A24" s="443" t="s">
        <v>157</v>
      </c>
      <c r="B24" s="443"/>
      <c r="C24" s="152">
        <v>15358</v>
      </c>
      <c r="D24" s="152">
        <v>14665</v>
      </c>
      <c r="E24" s="152">
        <v>16938</v>
      </c>
      <c r="F24" s="152">
        <v>15087</v>
      </c>
      <c r="G24" s="152">
        <v>16555</v>
      </c>
      <c r="H24" s="484" t="s">
        <v>159</v>
      </c>
      <c r="I24" s="484"/>
    </row>
    <row r="25" spans="1:11" s="106" customFormat="1" ht="24.95" customHeight="1">
      <c r="A25" s="407" t="s">
        <v>3</v>
      </c>
      <c r="B25" s="407"/>
      <c r="C25" s="140">
        <f>C9+C14+C15+C18+C19+C22+C23+C24</f>
        <v>732107</v>
      </c>
      <c r="D25" s="140">
        <f>D9+D14+D15+D18+D19+D22+D23+D24</f>
        <v>1021597</v>
      </c>
      <c r="E25" s="140">
        <f>E24+E23+E22+E19+E18+E15+E14+E9</f>
        <v>999806.29999999993</v>
      </c>
      <c r="F25" s="140">
        <f>F24+F23+F22+F19+F18+F15+F14+F9</f>
        <v>1060357</v>
      </c>
      <c r="G25" s="140">
        <f>G24+G23+G22+G19+G18+G15+G14+G9</f>
        <v>1033961.1</v>
      </c>
      <c r="H25" s="485" t="s">
        <v>126</v>
      </c>
      <c r="I25" s="485"/>
    </row>
    <row r="26" spans="1:11" ht="24.75" customHeight="1">
      <c r="A26" s="469" t="s">
        <v>491</v>
      </c>
      <c r="B26" s="469"/>
      <c r="C26" s="469"/>
      <c r="D26" s="469"/>
      <c r="E26" s="470" t="s">
        <v>470</v>
      </c>
      <c r="F26" s="470"/>
      <c r="G26" s="470"/>
      <c r="H26" s="470"/>
      <c r="I26" s="350"/>
      <c r="J26" s="130"/>
      <c r="K26" s="130"/>
    </row>
    <row r="27" spans="1:11" ht="13.5" customHeight="1"/>
    <row r="28" spans="1:11" ht="16.5" customHeight="1"/>
  </sheetData>
  <mergeCells count="30">
    <mergeCell ref="A26:D26"/>
    <mergeCell ref="E26:H26"/>
    <mergeCell ref="A1:I1"/>
    <mergeCell ref="A3:I3"/>
    <mergeCell ref="A9:B9"/>
    <mergeCell ref="H19:I19"/>
    <mergeCell ref="A18:B18"/>
    <mergeCell ref="A4:I4"/>
    <mergeCell ref="H18:I18"/>
    <mergeCell ref="H9:I9"/>
    <mergeCell ref="H14:I14"/>
    <mergeCell ref="A14:B14"/>
    <mergeCell ref="H15:I15"/>
    <mergeCell ref="H6:I8"/>
    <mergeCell ref="A6:B8"/>
    <mergeCell ref="A19:B19"/>
    <mergeCell ref="A15:B15"/>
    <mergeCell ref="D6:D8"/>
    <mergeCell ref="E6:E8"/>
    <mergeCell ref="H22:I22"/>
    <mergeCell ref="A22:B22"/>
    <mergeCell ref="F6:F8"/>
    <mergeCell ref="G6:G8"/>
    <mergeCell ref="C6:C8"/>
    <mergeCell ref="A24:B24"/>
    <mergeCell ref="A25:B25"/>
    <mergeCell ref="H24:I24"/>
    <mergeCell ref="A23:B23"/>
    <mergeCell ref="H25:I25"/>
    <mergeCell ref="H23:I23"/>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K24"/>
  <sheetViews>
    <sheetView showGridLines="0" rightToLeft="1" tabSelected="1" view="pageBreakPreview" zoomScaleSheetLayoutView="100" workbookViewId="0">
      <selection activeCell="F21" sqref="F21"/>
    </sheetView>
  </sheetViews>
  <sheetFormatPr defaultColWidth="10.7109375" defaultRowHeight="14.25"/>
  <cols>
    <col min="1" max="1" width="3.7109375" style="95" customWidth="1"/>
    <col min="2" max="2" width="22.7109375" style="95" customWidth="1"/>
    <col min="3" max="7" width="9.7109375" style="97" customWidth="1"/>
    <col min="8" max="8" width="22.7109375" style="95" customWidth="1"/>
    <col min="9" max="9" width="3.7109375" style="95" customWidth="1"/>
    <col min="10" max="16384" width="10.7109375" style="5"/>
  </cols>
  <sheetData>
    <row r="1" spans="1:11" s="117" customFormat="1" ht="19.5" customHeight="1">
      <c r="A1" s="477"/>
      <c r="B1" s="478"/>
      <c r="C1" s="478"/>
      <c r="D1" s="478"/>
      <c r="E1" s="478"/>
      <c r="F1" s="478"/>
      <c r="G1" s="478"/>
      <c r="H1" s="478"/>
      <c r="I1" s="478"/>
      <c r="J1" s="116"/>
      <c r="K1" s="116"/>
    </row>
    <row r="2" spans="1:11" ht="20.25">
      <c r="A2" s="366" t="s">
        <v>184</v>
      </c>
      <c r="B2" s="366"/>
      <c r="C2" s="366"/>
      <c r="D2" s="366"/>
      <c r="E2" s="366"/>
      <c r="F2" s="366"/>
      <c r="G2" s="366"/>
      <c r="H2" s="366"/>
      <c r="I2" s="366"/>
    </row>
    <row r="3" spans="1:11" ht="15.75">
      <c r="A3" s="367" t="s">
        <v>499</v>
      </c>
      <c r="B3" s="367"/>
      <c r="C3" s="367"/>
      <c r="D3" s="367"/>
      <c r="E3" s="367"/>
      <c r="F3" s="367"/>
      <c r="G3" s="367"/>
      <c r="H3" s="367"/>
      <c r="I3" s="367"/>
    </row>
    <row r="4" spans="1:11" ht="15.6" customHeight="1">
      <c r="A4" s="489" t="s">
        <v>122</v>
      </c>
      <c r="B4" s="489"/>
      <c r="C4" s="489"/>
      <c r="D4" s="489"/>
      <c r="E4" s="489"/>
      <c r="F4" s="489"/>
      <c r="G4" s="489"/>
      <c r="H4" s="489"/>
      <c r="I4" s="489"/>
    </row>
    <row r="5" spans="1:11" ht="15.75">
      <c r="A5" s="367" t="s">
        <v>499</v>
      </c>
      <c r="B5" s="367"/>
      <c r="C5" s="367"/>
      <c r="D5" s="367"/>
      <c r="E5" s="367"/>
      <c r="F5" s="367"/>
      <c r="G5" s="367"/>
      <c r="H5" s="367"/>
      <c r="I5" s="367"/>
    </row>
    <row r="6" spans="1:11" s="2" customFormat="1" ht="21.95" customHeight="1">
      <c r="A6" s="18" t="s">
        <v>477</v>
      </c>
      <c r="B6" s="29"/>
      <c r="C6" s="31"/>
      <c r="D6" s="31"/>
      <c r="E6" s="31"/>
      <c r="F6" s="31"/>
      <c r="G6" s="31"/>
      <c r="H6" s="29"/>
      <c r="I6" s="44" t="s">
        <v>478</v>
      </c>
    </row>
    <row r="7" spans="1:11" s="3" customFormat="1" ht="14.25" customHeight="1" thickBot="1">
      <c r="A7" s="376" t="s">
        <v>123</v>
      </c>
      <c r="B7" s="376"/>
      <c r="C7" s="400">
        <v>2017</v>
      </c>
      <c r="D7" s="400">
        <v>2018</v>
      </c>
      <c r="E7" s="400">
        <v>2019</v>
      </c>
      <c r="F7" s="400">
        <v>2020</v>
      </c>
      <c r="G7" s="400">
        <v>2021</v>
      </c>
      <c r="H7" s="486" t="s">
        <v>124</v>
      </c>
      <c r="I7" s="486"/>
    </row>
    <row r="8" spans="1:11" s="3" customFormat="1" ht="14.25" customHeight="1" thickTop="1" thickBot="1">
      <c r="A8" s="377"/>
      <c r="B8" s="377"/>
      <c r="C8" s="401"/>
      <c r="D8" s="401"/>
      <c r="E8" s="401"/>
      <c r="F8" s="401"/>
      <c r="G8" s="401"/>
      <c r="H8" s="487"/>
      <c r="I8" s="487"/>
    </row>
    <row r="9" spans="1:11" s="4" customFormat="1" ht="14.25" customHeight="1" thickTop="1">
      <c r="A9" s="378"/>
      <c r="B9" s="378"/>
      <c r="C9" s="402"/>
      <c r="D9" s="402"/>
      <c r="E9" s="402"/>
      <c r="F9" s="402"/>
      <c r="G9" s="402"/>
      <c r="H9" s="488"/>
      <c r="I9" s="488"/>
    </row>
    <row r="10" spans="1:11" s="106" customFormat="1" ht="24" customHeight="1" thickBot="1">
      <c r="A10" s="393" t="s">
        <v>169</v>
      </c>
      <c r="B10" s="393"/>
      <c r="C10" s="235">
        <v>3153</v>
      </c>
      <c r="D10" s="235">
        <v>6664</v>
      </c>
      <c r="E10" s="267">
        <v>3483.6</v>
      </c>
      <c r="F10" s="267">
        <f>F11+F12+F13+F14</f>
        <v>5436.5</v>
      </c>
      <c r="G10" s="267">
        <f>SUM(G11:G14)</f>
        <v>10708</v>
      </c>
      <c r="H10" s="394" t="s">
        <v>11</v>
      </c>
      <c r="I10" s="394"/>
    </row>
    <row r="11" spans="1:11" ht="24" customHeight="1" thickTop="1" thickBot="1">
      <c r="A11" s="53"/>
      <c r="B11" s="75" t="s">
        <v>12</v>
      </c>
      <c r="C11" s="154">
        <v>22</v>
      </c>
      <c r="D11" s="154">
        <v>14</v>
      </c>
      <c r="E11" s="268">
        <v>1.7</v>
      </c>
      <c r="F11" s="268">
        <v>3.5</v>
      </c>
      <c r="G11" s="268">
        <v>400</v>
      </c>
      <c r="H11" s="54" t="s">
        <v>13</v>
      </c>
      <c r="I11" s="54"/>
    </row>
    <row r="12" spans="1:11" ht="24" customHeight="1" thickTop="1" thickBot="1">
      <c r="A12" s="51"/>
      <c r="B12" s="74" t="s">
        <v>14</v>
      </c>
      <c r="C12" s="155">
        <v>533</v>
      </c>
      <c r="D12" s="155">
        <v>205</v>
      </c>
      <c r="E12" s="269">
        <v>251.5</v>
      </c>
      <c r="F12" s="269">
        <v>277</v>
      </c>
      <c r="G12" s="269">
        <v>115</v>
      </c>
      <c r="H12" s="52" t="s">
        <v>15</v>
      </c>
      <c r="I12" s="52"/>
    </row>
    <row r="13" spans="1:11" ht="24" customHeight="1" thickTop="1" thickBot="1">
      <c r="A13" s="53"/>
      <c r="B13" s="75" t="s">
        <v>16</v>
      </c>
      <c r="C13" s="154">
        <v>2196</v>
      </c>
      <c r="D13" s="154">
        <v>6160</v>
      </c>
      <c r="E13" s="268">
        <v>2971.2</v>
      </c>
      <c r="F13" s="268">
        <v>4638</v>
      </c>
      <c r="G13" s="268">
        <v>9831</v>
      </c>
      <c r="H13" s="54" t="s">
        <v>17</v>
      </c>
      <c r="I13" s="54"/>
    </row>
    <row r="14" spans="1:11" ht="24" customHeight="1" thickTop="1" thickBot="1">
      <c r="A14" s="51"/>
      <c r="B14" s="74" t="s">
        <v>179</v>
      </c>
      <c r="C14" s="155">
        <v>401</v>
      </c>
      <c r="D14" s="155">
        <v>285</v>
      </c>
      <c r="E14" s="269">
        <v>259.2</v>
      </c>
      <c r="F14" s="269">
        <v>518</v>
      </c>
      <c r="G14" s="269">
        <v>362</v>
      </c>
      <c r="H14" s="52" t="s">
        <v>204</v>
      </c>
      <c r="I14" s="52"/>
    </row>
    <row r="15" spans="1:11" ht="24" customHeight="1" thickTop="1" thickBot="1">
      <c r="A15" s="395" t="s">
        <v>162</v>
      </c>
      <c r="B15" s="395"/>
      <c r="C15" s="236">
        <v>641418</v>
      </c>
      <c r="D15" s="236">
        <v>371628</v>
      </c>
      <c r="E15" s="236">
        <v>309599.5</v>
      </c>
      <c r="F15" s="236">
        <v>325497</v>
      </c>
      <c r="G15" s="236">
        <v>255083</v>
      </c>
      <c r="H15" s="396" t="s">
        <v>161</v>
      </c>
      <c r="I15" s="396"/>
    </row>
    <row r="16" spans="1:11" ht="24" customHeight="1" thickTop="1" thickBot="1">
      <c r="A16" s="403" t="s">
        <v>168</v>
      </c>
      <c r="B16" s="403"/>
      <c r="C16" s="237">
        <v>106860</v>
      </c>
      <c r="D16" s="237">
        <v>99693</v>
      </c>
      <c r="E16" s="270">
        <v>74229.600000000006</v>
      </c>
      <c r="F16" s="270">
        <f>F17+F18</f>
        <v>80848</v>
      </c>
      <c r="G16" s="270">
        <f>G17+G18</f>
        <v>85185</v>
      </c>
      <c r="H16" s="404" t="s">
        <v>167</v>
      </c>
      <c r="I16" s="404"/>
    </row>
    <row r="17" spans="1:9" s="106" customFormat="1" ht="24" customHeight="1" thickTop="1" thickBot="1">
      <c r="A17" s="53"/>
      <c r="B17" s="75" t="s">
        <v>125</v>
      </c>
      <c r="C17" s="154">
        <v>101144</v>
      </c>
      <c r="D17" s="154">
        <v>98642</v>
      </c>
      <c r="E17" s="268">
        <v>72361.5</v>
      </c>
      <c r="F17" s="268">
        <v>79822</v>
      </c>
      <c r="G17" s="268">
        <v>80407</v>
      </c>
      <c r="H17" s="54" t="s">
        <v>95</v>
      </c>
      <c r="I17" s="54"/>
    </row>
    <row r="18" spans="1:9" s="106" customFormat="1" ht="24" customHeight="1" thickTop="1" thickBot="1">
      <c r="A18" s="51"/>
      <c r="B18" s="74" t="s">
        <v>91</v>
      </c>
      <c r="C18" s="248">
        <v>5716</v>
      </c>
      <c r="D18" s="248">
        <v>1051</v>
      </c>
      <c r="E18" s="271">
        <v>1868</v>
      </c>
      <c r="F18" s="271">
        <v>1026</v>
      </c>
      <c r="G18" s="271">
        <v>4778</v>
      </c>
      <c r="H18" s="52" t="s">
        <v>5</v>
      </c>
      <c r="I18" s="52"/>
    </row>
    <row r="19" spans="1:9" ht="24" customHeight="1" thickTop="1" thickBot="1">
      <c r="A19" s="395" t="s">
        <v>154</v>
      </c>
      <c r="B19" s="395"/>
      <c r="C19" s="238">
        <v>181393</v>
      </c>
      <c r="D19" s="238">
        <v>343204</v>
      </c>
      <c r="E19" s="238">
        <v>282386</v>
      </c>
      <c r="F19" s="238">
        <v>308288</v>
      </c>
      <c r="G19" s="238">
        <v>104341</v>
      </c>
      <c r="H19" s="396" t="s">
        <v>160</v>
      </c>
      <c r="I19" s="396"/>
    </row>
    <row r="20" spans="1:9" ht="24" customHeight="1" thickTop="1" thickBot="1">
      <c r="A20" s="403" t="s">
        <v>170</v>
      </c>
      <c r="B20" s="403"/>
      <c r="C20" s="237">
        <v>487396</v>
      </c>
      <c r="D20" s="237">
        <v>683898</v>
      </c>
      <c r="E20" s="237">
        <v>682688</v>
      </c>
      <c r="F20" s="237">
        <v>841546</v>
      </c>
      <c r="G20" s="237">
        <v>813456</v>
      </c>
      <c r="H20" s="404" t="s">
        <v>171</v>
      </c>
      <c r="I20" s="404"/>
    </row>
    <row r="21" spans="1:9" ht="24" customHeight="1" thickTop="1" thickBot="1">
      <c r="A21" s="395" t="s">
        <v>155</v>
      </c>
      <c r="B21" s="395"/>
      <c r="C21" s="239">
        <v>207742</v>
      </c>
      <c r="D21" s="239">
        <v>337710</v>
      </c>
      <c r="E21" s="239">
        <v>899667</v>
      </c>
      <c r="F21" s="239">
        <v>930074</v>
      </c>
      <c r="G21" s="239">
        <v>876195</v>
      </c>
      <c r="H21" s="396" t="s">
        <v>163</v>
      </c>
      <c r="I21" s="396"/>
    </row>
    <row r="22" spans="1:9" ht="24" customHeight="1" thickTop="1" thickBot="1">
      <c r="A22" s="403" t="s">
        <v>156</v>
      </c>
      <c r="B22" s="403"/>
      <c r="C22" s="240">
        <v>52958</v>
      </c>
      <c r="D22" s="240">
        <v>62790</v>
      </c>
      <c r="E22" s="240">
        <v>73076</v>
      </c>
      <c r="F22" s="240">
        <v>86094</v>
      </c>
      <c r="G22" s="240">
        <v>102433</v>
      </c>
      <c r="H22" s="404" t="s">
        <v>158</v>
      </c>
      <c r="I22" s="404"/>
    </row>
    <row r="23" spans="1:9" s="106" customFormat="1" ht="24" customHeight="1" thickTop="1">
      <c r="A23" s="443" t="s">
        <v>157</v>
      </c>
      <c r="B23" s="443"/>
      <c r="C23" s="241">
        <v>224227</v>
      </c>
      <c r="D23" s="241">
        <v>205310</v>
      </c>
      <c r="E23" s="241">
        <v>248989</v>
      </c>
      <c r="F23" s="241">
        <v>221779</v>
      </c>
      <c r="G23" s="241">
        <v>243359</v>
      </c>
      <c r="H23" s="484" t="s">
        <v>159</v>
      </c>
      <c r="I23" s="484"/>
    </row>
    <row r="24" spans="1:9" s="106" customFormat="1" ht="24.95" customHeight="1">
      <c r="A24" s="407" t="s">
        <v>3</v>
      </c>
      <c r="B24" s="407"/>
      <c r="C24" s="242">
        <f>C23+C22+C21+C20+C19+C16+C15+C10</f>
        <v>1905147</v>
      </c>
      <c r="D24" s="242">
        <f>D23+D22+D21+D20+D19+D16+D15+D10</f>
        <v>2110897</v>
      </c>
      <c r="E24" s="242">
        <f>E23+E22+E21+E20+E19+E16+E15+E10</f>
        <v>2574118.7000000002</v>
      </c>
      <c r="F24" s="242">
        <f>F23+F22+F21+F20+F19+F16+F15+F10</f>
        <v>2799562.5</v>
      </c>
      <c r="G24" s="242">
        <f>G23+G22+G21+G20+G19+G16+G15+G10</f>
        <v>2490760</v>
      </c>
      <c r="H24" s="485" t="s">
        <v>126</v>
      </c>
      <c r="I24" s="485"/>
    </row>
  </sheetData>
  <mergeCells count="30">
    <mergeCell ref="A22:B22"/>
    <mergeCell ref="H22:I22"/>
    <mergeCell ref="A23:B23"/>
    <mergeCell ref="H23:I23"/>
    <mergeCell ref="A24:B24"/>
    <mergeCell ref="H24:I24"/>
    <mergeCell ref="A19:B19"/>
    <mergeCell ref="H19:I19"/>
    <mergeCell ref="A20:B20"/>
    <mergeCell ref="H20:I20"/>
    <mergeCell ref="A21:B21"/>
    <mergeCell ref="H21:I21"/>
    <mergeCell ref="A10:B10"/>
    <mergeCell ref="H10:I10"/>
    <mergeCell ref="A15:B15"/>
    <mergeCell ref="H15:I15"/>
    <mergeCell ref="A16:B16"/>
    <mergeCell ref="H16:I16"/>
    <mergeCell ref="A1:I1"/>
    <mergeCell ref="A2:I2"/>
    <mergeCell ref="A5:I5"/>
    <mergeCell ref="A7:B9"/>
    <mergeCell ref="D7:D9"/>
    <mergeCell ref="H7:I9"/>
    <mergeCell ref="E7:E9"/>
    <mergeCell ref="A4:I4"/>
    <mergeCell ref="F7:F9"/>
    <mergeCell ref="G7:G9"/>
    <mergeCell ref="C7:C9"/>
    <mergeCell ref="A3:I3"/>
  </mergeCells>
  <printOptions horizontalCentered="1"/>
  <pageMargins left="0" right="0" top="1.1811023622047245" bottom="0" header="0.51181102362204722" footer="0.51181102362204722"/>
  <pageSetup paperSize="9" scale="97" orientation="portrait" r:id="rId1"/>
  <headerFooter alignWithMargins="0"/>
  <rowBreaks count="1" manualBreakCount="1">
    <brk id="24"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70C0"/>
  </sheetPr>
  <dimension ref="A1:Z28"/>
  <sheetViews>
    <sheetView showGridLines="0" rightToLeft="1" tabSelected="1" view="pageBreakPreview" topLeftCell="A7" zoomScaleSheetLayoutView="100" workbookViewId="0">
      <selection activeCell="F21" sqref="F21"/>
    </sheetView>
  </sheetViews>
  <sheetFormatPr defaultColWidth="10.7109375" defaultRowHeight="14.25"/>
  <cols>
    <col min="1" max="1" width="3.7109375" style="224" customWidth="1"/>
    <col min="2" max="2" width="28.85546875" style="224" customWidth="1"/>
    <col min="3" max="3" width="8.7109375" style="226" customWidth="1"/>
    <col min="4" max="4" width="7.85546875" style="226" customWidth="1"/>
    <col min="5" max="5" width="9.7109375" style="226" customWidth="1"/>
    <col min="6" max="14" width="8.7109375" style="226" customWidth="1"/>
    <col min="15" max="15" width="30.7109375" style="224" customWidth="1"/>
    <col min="16" max="16" width="3.7109375" style="224" customWidth="1"/>
    <col min="17" max="17" width="9.7109375" style="217" customWidth="1"/>
    <col min="18" max="18" width="12.85546875" style="217" customWidth="1"/>
    <col min="19" max="16384" width="10.7109375" style="217"/>
  </cols>
  <sheetData>
    <row r="1" spans="1:26" s="117" customFormat="1" ht="24" customHeight="1">
      <c r="A1" s="477"/>
      <c r="B1" s="478"/>
      <c r="C1" s="478"/>
      <c r="D1" s="478"/>
      <c r="E1" s="478"/>
      <c r="F1" s="478"/>
      <c r="G1" s="478"/>
      <c r="H1" s="478"/>
      <c r="I1" s="478"/>
      <c r="J1" s="478"/>
      <c r="K1" s="478"/>
      <c r="L1" s="478"/>
      <c r="M1" s="478"/>
      <c r="N1" s="478"/>
      <c r="O1" s="478"/>
      <c r="P1" s="478"/>
      <c r="Q1" s="116"/>
      <c r="R1" s="116"/>
      <c r="S1" s="116"/>
      <c r="T1" s="116"/>
      <c r="U1" s="116"/>
      <c r="V1" s="116"/>
      <c r="W1" s="116"/>
      <c r="X1" s="116"/>
      <c r="Y1" s="116"/>
      <c r="Z1" s="116"/>
    </row>
    <row r="2" spans="1:26" s="212" customFormat="1" ht="20.25">
      <c r="A2" s="506" t="s">
        <v>383</v>
      </c>
      <c r="B2" s="506"/>
      <c r="C2" s="506"/>
      <c r="D2" s="506"/>
      <c r="E2" s="506"/>
      <c r="F2" s="506"/>
      <c r="G2" s="506"/>
      <c r="H2" s="506"/>
      <c r="I2" s="506"/>
      <c r="J2" s="506"/>
      <c r="K2" s="506"/>
      <c r="L2" s="506"/>
      <c r="M2" s="506"/>
      <c r="N2" s="506"/>
      <c r="O2" s="506"/>
      <c r="P2" s="506"/>
    </row>
    <row r="3" spans="1:26" s="214" customFormat="1" ht="15.75">
      <c r="A3" s="508" t="s">
        <v>500</v>
      </c>
      <c r="B3" s="508"/>
      <c r="C3" s="508"/>
      <c r="D3" s="508"/>
      <c r="E3" s="508"/>
      <c r="F3" s="508"/>
      <c r="G3" s="508"/>
      <c r="H3" s="508"/>
      <c r="I3" s="508"/>
      <c r="J3" s="508"/>
      <c r="K3" s="508"/>
      <c r="L3" s="508"/>
      <c r="M3" s="508"/>
      <c r="N3" s="508"/>
      <c r="O3" s="508"/>
      <c r="P3" s="508"/>
    </row>
    <row r="4" spans="1:26" s="213" customFormat="1" ht="15.75">
      <c r="A4" s="507" t="s">
        <v>307</v>
      </c>
      <c r="B4" s="507"/>
      <c r="C4" s="507"/>
      <c r="D4" s="507"/>
      <c r="E4" s="507"/>
      <c r="F4" s="507"/>
      <c r="G4" s="507"/>
      <c r="H4" s="507"/>
      <c r="I4" s="507"/>
      <c r="J4" s="507"/>
      <c r="K4" s="507"/>
      <c r="L4" s="507"/>
      <c r="M4" s="507"/>
      <c r="N4" s="507"/>
      <c r="O4" s="507"/>
      <c r="P4" s="507"/>
    </row>
    <row r="5" spans="1:26" s="214" customFormat="1" ht="15.75">
      <c r="A5" s="508" t="s">
        <v>500</v>
      </c>
      <c r="B5" s="508"/>
      <c r="C5" s="508"/>
      <c r="D5" s="508"/>
      <c r="E5" s="508"/>
      <c r="F5" s="508"/>
      <c r="G5" s="508"/>
      <c r="H5" s="508"/>
      <c r="I5" s="508"/>
      <c r="J5" s="508"/>
      <c r="K5" s="508"/>
      <c r="L5" s="508"/>
      <c r="M5" s="508"/>
      <c r="N5" s="508"/>
      <c r="O5" s="508"/>
      <c r="P5" s="508"/>
    </row>
    <row r="6" spans="1:26" ht="18.75" customHeight="1">
      <c r="A6" s="18" t="s">
        <v>333</v>
      </c>
      <c r="B6" s="215"/>
      <c r="C6" s="216"/>
      <c r="D6" s="216"/>
      <c r="E6" s="216"/>
      <c r="F6" s="216"/>
      <c r="G6" s="216"/>
      <c r="H6" s="216"/>
      <c r="I6" s="216"/>
      <c r="J6" s="216"/>
      <c r="K6" s="216"/>
      <c r="L6" s="216"/>
      <c r="M6" s="216"/>
      <c r="N6" s="216"/>
      <c r="O6" s="215"/>
      <c r="P6" s="44" t="s">
        <v>334</v>
      </c>
    </row>
    <row r="7" spans="1:26" ht="18.75" customHeight="1">
      <c r="A7" s="492" t="s">
        <v>123</v>
      </c>
      <c r="B7" s="493"/>
      <c r="C7" s="509">
        <v>2020</v>
      </c>
      <c r="D7" s="510"/>
      <c r="E7" s="510"/>
      <c r="F7" s="510"/>
      <c r="G7" s="510"/>
      <c r="H7" s="511"/>
      <c r="I7" s="509">
        <v>2021</v>
      </c>
      <c r="J7" s="510"/>
      <c r="K7" s="510"/>
      <c r="L7" s="510"/>
      <c r="M7" s="510"/>
      <c r="N7" s="511"/>
      <c r="O7" s="498" t="s">
        <v>124</v>
      </c>
      <c r="P7" s="499"/>
    </row>
    <row r="8" spans="1:26" s="218" customFormat="1" ht="24.75" customHeight="1">
      <c r="A8" s="494"/>
      <c r="B8" s="495"/>
      <c r="C8" s="512" t="s">
        <v>227</v>
      </c>
      <c r="D8" s="513"/>
      <c r="E8" s="513" t="s">
        <v>226</v>
      </c>
      <c r="F8" s="513"/>
      <c r="G8" s="514"/>
      <c r="H8" s="504" t="s">
        <v>309</v>
      </c>
      <c r="I8" s="512" t="s">
        <v>227</v>
      </c>
      <c r="J8" s="513"/>
      <c r="K8" s="513" t="s">
        <v>226</v>
      </c>
      <c r="L8" s="513"/>
      <c r="M8" s="514"/>
      <c r="N8" s="504" t="s">
        <v>309</v>
      </c>
      <c r="O8" s="500"/>
      <c r="P8" s="501"/>
    </row>
    <row r="9" spans="1:26" s="219" customFormat="1" ht="24.75" customHeight="1">
      <c r="A9" s="494"/>
      <c r="B9" s="495"/>
      <c r="C9" s="515" t="s">
        <v>228</v>
      </c>
      <c r="D9" s="490"/>
      <c r="E9" s="490" t="s">
        <v>229</v>
      </c>
      <c r="F9" s="490"/>
      <c r="G9" s="491"/>
      <c r="H9" s="505"/>
      <c r="I9" s="515" t="s">
        <v>228</v>
      </c>
      <c r="J9" s="490"/>
      <c r="K9" s="490" t="s">
        <v>229</v>
      </c>
      <c r="L9" s="490"/>
      <c r="M9" s="491"/>
      <c r="N9" s="505"/>
      <c r="O9" s="500"/>
      <c r="P9" s="501"/>
    </row>
    <row r="10" spans="1:26" s="219" customFormat="1" ht="33" customHeight="1">
      <c r="A10" s="494"/>
      <c r="B10" s="495"/>
      <c r="C10" s="261" t="s">
        <v>221</v>
      </c>
      <c r="D10" s="262" t="s">
        <v>222</v>
      </c>
      <c r="E10" s="261" t="s">
        <v>223</v>
      </c>
      <c r="F10" s="261" t="s">
        <v>224</v>
      </c>
      <c r="G10" s="261" t="s">
        <v>225</v>
      </c>
      <c r="H10" s="505"/>
      <c r="I10" s="264" t="s">
        <v>221</v>
      </c>
      <c r="J10" s="262" t="s">
        <v>222</v>
      </c>
      <c r="K10" s="264" t="s">
        <v>223</v>
      </c>
      <c r="L10" s="264" t="s">
        <v>224</v>
      </c>
      <c r="M10" s="264" t="s">
        <v>225</v>
      </c>
      <c r="N10" s="505"/>
      <c r="O10" s="500"/>
      <c r="P10" s="501"/>
    </row>
    <row r="11" spans="1:26" s="219" customFormat="1" ht="33" customHeight="1">
      <c r="A11" s="496"/>
      <c r="B11" s="497"/>
      <c r="C11" s="59" t="s">
        <v>232</v>
      </c>
      <c r="D11" s="262" t="s">
        <v>233</v>
      </c>
      <c r="E11" s="307" t="s">
        <v>234</v>
      </c>
      <c r="F11" s="307" t="s">
        <v>235</v>
      </c>
      <c r="G11" s="307" t="s">
        <v>236</v>
      </c>
      <c r="H11" s="505"/>
      <c r="I11" s="307" t="s">
        <v>232</v>
      </c>
      <c r="J11" s="262" t="s">
        <v>233</v>
      </c>
      <c r="K11" s="307" t="s">
        <v>234</v>
      </c>
      <c r="L11" s="307" t="s">
        <v>235</v>
      </c>
      <c r="M11" s="307" t="s">
        <v>236</v>
      </c>
      <c r="N11" s="505"/>
      <c r="O11" s="502"/>
      <c r="P11" s="503"/>
    </row>
    <row r="12" spans="1:26" s="220" customFormat="1" ht="27" customHeight="1" thickBot="1">
      <c r="A12" s="524" t="s">
        <v>288</v>
      </c>
      <c r="B12" s="525"/>
      <c r="C12" s="308">
        <f>SUM(C13:C16)</f>
        <v>3307</v>
      </c>
      <c r="D12" s="308">
        <f>SUM(D13:D16)</f>
        <v>488539</v>
      </c>
      <c r="E12" s="308">
        <f>SUM(E13:E16)</f>
        <v>491140</v>
      </c>
      <c r="F12" s="308">
        <f t="shared" ref="F12:G12" si="0">SUM(F13:F16)</f>
        <v>0</v>
      </c>
      <c r="G12" s="308">
        <f t="shared" si="0"/>
        <v>706</v>
      </c>
      <c r="H12" s="309">
        <f>C12/E12*100</f>
        <v>0.67333143299262932</v>
      </c>
      <c r="I12" s="308">
        <f>SUM(I13:I16)</f>
        <v>5537</v>
      </c>
      <c r="J12" s="308">
        <f t="shared" ref="J12:M12" si="1">SUM(J13:J16)</f>
        <v>541990</v>
      </c>
      <c r="K12" s="308">
        <f t="shared" si="1"/>
        <v>546476</v>
      </c>
      <c r="L12" s="308">
        <f t="shared" si="1"/>
        <v>178</v>
      </c>
      <c r="M12" s="308">
        <f t="shared" si="1"/>
        <v>873</v>
      </c>
      <c r="N12" s="309">
        <f>I12/K12*100</f>
        <v>1.0132192447609776</v>
      </c>
      <c r="O12" s="435" t="s">
        <v>240</v>
      </c>
      <c r="P12" s="436"/>
    </row>
    <row r="13" spans="1:26" s="222" customFormat="1" ht="18.75" customHeight="1" thickTop="1" thickBot="1">
      <c r="A13" s="53"/>
      <c r="B13" s="75" t="s">
        <v>188</v>
      </c>
      <c r="C13" s="149">
        <v>2</v>
      </c>
      <c r="D13" s="149">
        <v>100673</v>
      </c>
      <c r="E13" s="149">
        <v>100627</v>
      </c>
      <c r="F13" s="149">
        <v>0</v>
      </c>
      <c r="G13" s="149">
        <v>48</v>
      </c>
      <c r="H13" s="99">
        <f t="shared" ref="H13:H26" si="2">C13/E13*100</f>
        <v>1.9875381358879824E-3</v>
      </c>
      <c r="I13" s="149">
        <v>252</v>
      </c>
      <c r="J13" s="149">
        <v>252701</v>
      </c>
      <c r="K13" s="149">
        <v>252861</v>
      </c>
      <c r="L13" s="149">
        <v>25</v>
      </c>
      <c r="M13" s="149">
        <v>67</v>
      </c>
      <c r="N13" s="99">
        <f t="shared" ref="N13:N26" si="3">I13/K13*100</f>
        <v>9.9659496719541579E-2</v>
      </c>
      <c r="O13" s="54" t="s">
        <v>189</v>
      </c>
      <c r="P13" s="54"/>
      <c r="Q13" s="221"/>
    </row>
    <row r="14" spans="1:26" ht="18.75" customHeight="1" thickTop="1" thickBot="1">
      <c r="A14" s="51"/>
      <c r="B14" s="74" t="s">
        <v>241</v>
      </c>
      <c r="C14" s="150">
        <v>0</v>
      </c>
      <c r="D14" s="150">
        <v>225923</v>
      </c>
      <c r="E14" s="150">
        <v>225367</v>
      </c>
      <c r="F14" s="150">
        <v>0</v>
      </c>
      <c r="G14" s="150">
        <v>556</v>
      </c>
      <c r="H14" s="100">
        <f t="shared" si="2"/>
        <v>0</v>
      </c>
      <c r="I14" s="150">
        <v>0</v>
      </c>
      <c r="J14" s="150">
        <v>162666</v>
      </c>
      <c r="K14" s="150">
        <v>162057</v>
      </c>
      <c r="L14" s="150">
        <v>0</v>
      </c>
      <c r="M14" s="150">
        <v>609</v>
      </c>
      <c r="N14" s="100">
        <f t="shared" si="3"/>
        <v>0</v>
      </c>
      <c r="O14" s="52" t="s">
        <v>308</v>
      </c>
      <c r="P14" s="52"/>
      <c r="Q14" s="222"/>
    </row>
    <row r="15" spans="1:26" ht="18.75" customHeight="1" thickTop="1" thickBot="1">
      <c r="A15" s="53"/>
      <c r="B15" s="75" t="s">
        <v>505</v>
      </c>
      <c r="C15" s="149">
        <v>2358</v>
      </c>
      <c r="D15" s="149">
        <v>55381</v>
      </c>
      <c r="E15" s="149">
        <v>57637</v>
      </c>
      <c r="F15" s="149">
        <v>0</v>
      </c>
      <c r="G15" s="149">
        <v>102</v>
      </c>
      <c r="H15" s="99">
        <f t="shared" si="2"/>
        <v>4.0911220223120566</v>
      </c>
      <c r="I15" s="149">
        <v>2476</v>
      </c>
      <c r="J15" s="149">
        <v>44818</v>
      </c>
      <c r="K15" s="149">
        <v>47060</v>
      </c>
      <c r="L15" s="149">
        <v>128</v>
      </c>
      <c r="M15" s="149">
        <v>106</v>
      </c>
      <c r="N15" s="99">
        <f t="shared" si="3"/>
        <v>5.2613684657883555</v>
      </c>
      <c r="O15" s="54" t="s">
        <v>506</v>
      </c>
      <c r="P15" s="54"/>
      <c r="Q15" s="222"/>
    </row>
    <row r="16" spans="1:26" ht="18.75" customHeight="1" thickTop="1" thickBot="1">
      <c r="A16" s="51"/>
      <c r="B16" s="74" t="s">
        <v>206</v>
      </c>
      <c r="C16" s="150">
        <v>947</v>
      </c>
      <c r="D16" s="150">
        <v>106562</v>
      </c>
      <c r="E16" s="150">
        <v>107509</v>
      </c>
      <c r="F16" s="150">
        <v>0</v>
      </c>
      <c r="G16" s="150">
        <v>0</v>
      </c>
      <c r="H16" s="100">
        <f t="shared" si="2"/>
        <v>0.88085648643369385</v>
      </c>
      <c r="I16" s="150">
        <v>2809</v>
      </c>
      <c r="J16" s="150">
        <v>81805</v>
      </c>
      <c r="K16" s="150">
        <v>84498</v>
      </c>
      <c r="L16" s="150">
        <v>25</v>
      </c>
      <c r="M16" s="150">
        <v>91</v>
      </c>
      <c r="N16" s="100">
        <f t="shared" si="3"/>
        <v>3.3243390376103577</v>
      </c>
      <c r="O16" s="52" t="s">
        <v>205</v>
      </c>
      <c r="P16" s="52"/>
      <c r="Q16" s="222"/>
    </row>
    <row r="17" spans="1:17" ht="27" customHeight="1" thickTop="1" thickBot="1">
      <c r="A17" s="520" t="s">
        <v>242</v>
      </c>
      <c r="B17" s="521"/>
      <c r="C17" s="160">
        <f>SUM(C18:C19)</f>
        <v>26914</v>
      </c>
      <c r="D17" s="160">
        <f t="shared" ref="D17:G17" si="4">SUM(D18:D19)</f>
        <v>258386</v>
      </c>
      <c r="E17" s="160">
        <f t="shared" si="4"/>
        <v>284471</v>
      </c>
      <c r="F17" s="160">
        <f t="shared" si="4"/>
        <v>0</v>
      </c>
      <c r="G17" s="160">
        <f t="shared" si="4"/>
        <v>829</v>
      </c>
      <c r="H17" s="101">
        <f t="shared" si="2"/>
        <v>9.461069845432398</v>
      </c>
      <c r="I17" s="160">
        <f>SUM(I18:I19)</f>
        <v>29933</v>
      </c>
      <c r="J17" s="160">
        <f t="shared" ref="J17:M17" si="5">SUM(J18:J19)</f>
        <v>265574</v>
      </c>
      <c r="K17" s="160">
        <f t="shared" si="5"/>
        <v>293093</v>
      </c>
      <c r="L17" s="160">
        <f t="shared" si="5"/>
        <v>8</v>
      </c>
      <c r="M17" s="160">
        <f t="shared" si="5"/>
        <v>2406</v>
      </c>
      <c r="N17" s="101">
        <f t="shared" si="3"/>
        <v>10.212799350376843</v>
      </c>
      <c r="O17" s="439" t="s">
        <v>245</v>
      </c>
      <c r="P17" s="440"/>
      <c r="Q17" s="222"/>
    </row>
    <row r="18" spans="1:17" ht="18.75" customHeight="1" thickTop="1" thickBot="1">
      <c r="A18" s="51"/>
      <c r="B18" s="74" t="s">
        <v>125</v>
      </c>
      <c r="C18" s="150">
        <v>26607</v>
      </c>
      <c r="D18" s="150">
        <v>8873</v>
      </c>
      <c r="E18" s="150">
        <v>35297</v>
      </c>
      <c r="F18" s="150">
        <v>0</v>
      </c>
      <c r="G18" s="150">
        <v>183</v>
      </c>
      <c r="H18" s="100">
        <f t="shared" si="2"/>
        <v>75.380343938578349</v>
      </c>
      <c r="I18" s="150">
        <v>28717</v>
      </c>
      <c r="J18" s="150">
        <v>7948</v>
      </c>
      <c r="K18" s="150">
        <v>36148</v>
      </c>
      <c r="L18" s="150">
        <v>0</v>
      </c>
      <c r="M18" s="150">
        <v>517</v>
      </c>
      <c r="N18" s="100">
        <f t="shared" si="3"/>
        <v>79.442846077238016</v>
      </c>
      <c r="O18" s="52" t="s">
        <v>95</v>
      </c>
      <c r="P18" s="52"/>
      <c r="Q18" s="222"/>
    </row>
    <row r="19" spans="1:17" ht="18.75" customHeight="1" thickTop="1" thickBot="1">
      <c r="A19" s="53"/>
      <c r="B19" s="75" t="s">
        <v>91</v>
      </c>
      <c r="C19" s="149">
        <v>307</v>
      </c>
      <c r="D19" s="149">
        <v>249513</v>
      </c>
      <c r="E19" s="149">
        <v>249174</v>
      </c>
      <c r="F19" s="149">
        <v>0</v>
      </c>
      <c r="G19" s="149">
        <v>646</v>
      </c>
      <c r="H19" s="99">
        <f t="shared" si="2"/>
        <v>0.12320707617969773</v>
      </c>
      <c r="I19" s="149">
        <v>1216</v>
      </c>
      <c r="J19" s="149">
        <v>257626</v>
      </c>
      <c r="K19" s="149">
        <v>256945</v>
      </c>
      <c r="L19" s="149">
        <v>8</v>
      </c>
      <c r="M19" s="149">
        <v>1889</v>
      </c>
      <c r="N19" s="99">
        <f t="shared" si="3"/>
        <v>0.47325303080425773</v>
      </c>
      <c r="O19" s="54" t="s">
        <v>5</v>
      </c>
      <c r="P19" s="54"/>
      <c r="Q19" s="222"/>
    </row>
    <row r="20" spans="1:17" ht="27" customHeight="1" thickTop="1" thickBot="1">
      <c r="A20" s="522" t="s">
        <v>18</v>
      </c>
      <c r="B20" s="523"/>
      <c r="C20" s="151">
        <v>103693</v>
      </c>
      <c r="D20" s="151">
        <v>366031</v>
      </c>
      <c r="E20" s="151">
        <v>468688</v>
      </c>
      <c r="F20" s="150">
        <v>0</v>
      </c>
      <c r="G20" s="151">
        <v>1036</v>
      </c>
      <c r="H20" s="305">
        <f t="shared" si="2"/>
        <v>22.124099614242311</v>
      </c>
      <c r="I20" s="151">
        <v>101882</v>
      </c>
      <c r="J20" s="151">
        <v>389928</v>
      </c>
      <c r="K20" s="151">
        <v>488693</v>
      </c>
      <c r="L20" s="150">
        <v>0</v>
      </c>
      <c r="M20" s="151">
        <v>3117</v>
      </c>
      <c r="N20" s="305">
        <f t="shared" si="3"/>
        <v>20.847853355787784</v>
      </c>
      <c r="O20" s="441" t="s">
        <v>246</v>
      </c>
      <c r="P20" s="442"/>
      <c r="Q20" s="222"/>
    </row>
    <row r="21" spans="1:17" ht="27" customHeight="1" thickTop="1" thickBot="1">
      <c r="A21" s="520" t="s">
        <v>243</v>
      </c>
      <c r="B21" s="521"/>
      <c r="C21" s="160">
        <f>SUM(C22:C23)</f>
        <v>46124</v>
      </c>
      <c r="D21" s="160">
        <f t="shared" ref="D21:G21" si="6">SUM(D22:D23)</f>
        <v>186266</v>
      </c>
      <c r="E21" s="160">
        <f t="shared" si="6"/>
        <v>231576</v>
      </c>
      <c r="F21" s="160">
        <f t="shared" si="6"/>
        <v>0</v>
      </c>
      <c r="G21" s="160">
        <f t="shared" si="6"/>
        <v>814</v>
      </c>
      <c r="H21" s="229">
        <f t="shared" si="2"/>
        <v>19.917435312813073</v>
      </c>
      <c r="I21" s="160">
        <f>SUM(I22:I23)</f>
        <v>38736</v>
      </c>
      <c r="J21" s="160">
        <f t="shared" ref="J21:M21" si="7">SUM(J22:J23)</f>
        <v>164574</v>
      </c>
      <c r="K21" s="160">
        <f t="shared" si="7"/>
        <v>202282</v>
      </c>
      <c r="L21" s="160">
        <f t="shared" si="7"/>
        <v>73</v>
      </c>
      <c r="M21" s="160">
        <f t="shared" si="7"/>
        <v>955</v>
      </c>
      <c r="N21" s="229">
        <f t="shared" si="3"/>
        <v>19.149504157562212</v>
      </c>
      <c r="O21" s="439" t="s">
        <v>247</v>
      </c>
      <c r="P21" s="440"/>
      <c r="Q21" s="222"/>
    </row>
    <row r="22" spans="1:17" ht="18.75" customHeight="1" thickTop="1" thickBot="1">
      <c r="A22" s="51"/>
      <c r="B22" s="74" t="s">
        <v>98</v>
      </c>
      <c r="C22" s="150">
        <v>10857</v>
      </c>
      <c r="D22" s="151">
        <v>55012</v>
      </c>
      <c r="E22" s="150">
        <v>65055</v>
      </c>
      <c r="F22" s="150">
        <v>0</v>
      </c>
      <c r="G22" s="150">
        <v>814</v>
      </c>
      <c r="H22" s="100">
        <f t="shared" si="2"/>
        <v>16.688955499192989</v>
      </c>
      <c r="I22" s="150">
        <v>11069</v>
      </c>
      <c r="J22" s="151">
        <v>50174</v>
      </c>
      <c r="K22" s="150">
        <v>60428</v>
      </c>
      <c r="L22" s="150">
        <v>73</v>
      </c>
      <c r="M22" s="150">
        <v>742</v>
      </c>
      <c r="N22" s="100">
        <f t="shared" si="3"/>
        <v>18.317667306546635</v>
      </c>
      <c r="O22" s="52" t="s">
        <v>99</v>
      </c>
      <c r="P22" s="52"/>
      <c r="Q22" s="222"/>
    </row>
    <row r="23" spans="1:17" ht="18.75" customHeight="1" thickTop="1" thickBot="1">
      <c r="A23" s="53"/>
      <c r="B23" s="75" t="s">
        <v>100</v>
      </c>
      <c r="C23" s="149">
        <v>35267</v>
      </c>
      <c r="D23" s="149">
        <v>131254</v>
      </c>
      <c r="E23" s="149">
        <v>166521</v>
      </c>
      <c r="F23" s="149">
        <v>0</v>
      </c>
      <c r="G23" s="149">
        <v>0</v>
      </c>
      <c r="H23" s="99">
        <f t="shared" si="2"/>
        <v>21.178710192708429</v>
      </c>
      <c r="I23" s="149">
        <v>27667</v>
      </c>
      <c r="J23" s="149">
        <v>114400</v>
      </c>
      <c r="K23" s="149">
        <v>141854</v>
      </c>
      <c r="L23" s="149">
        <v>0</v>
      </c>
      <c r="M23" s="149">
        <v>213</v>
      </c>
      <c r="N23" s="99">
        <f t="shared" si="3"/>
        <v>19.503856077375328</v>
      </c>
      <c r="O23" s="54" t="s">
        <v>101</v>
      </c>
      <c r="P23" s="54"/>
      <c r="Q23" s="222"/>
    </row>
    <row r="24" spans="1:17" ht="27" customHeight="1" thickTop="1" thickBot="1">
      <c r="A24" s="522" t="s">
        <v>244</v>
      </c>
      <c r="B24" s="523"/>
      <c r="C24" s="263">
        <v>206683</v>
      </c>
      <c r="D24" s="263">
        <v>69670</v>
      </c>
      <c r="E24" s="263">
        <v>276353</v>
      </c>
      <c r="F24" s="263">
        <v>0</v>
      </c>
      <c r="G24" s="263">
        <v>100</v>
      </c>
      <c r="H24" s="230">
        <f t="shared" si="2"/>
        <v>74.789490253407777</v>
      </c>
      <c r="I24" s="263">
        <v>194710</v>
      </c>
      <c r="J24" s="263">
        <v>56612</v>
      </c>
      <c r="K24" s="263">
        <v>249886</v>
      </c>
      <c r="L24" s="263">
        <v>1318</v>
      </c>
      <c r="M24" s="263">
        <v>118</v>
      </c>
      <c r="N24" s="230">
        <f t="shared" si="3"/>
        <v>77.919531306275658</v>
      </c>
      <c r="O24" s="441" t="s">
        <v>248</v>
      </c>
      <c r="P24" s="442"/>
      <c r="Q24" s="222"/>
    </row>
    <row r="25" spans="1:17" ht="27" customHeight="1" thickTop="1" thickBot="1">
      <c r="A25" s="520" t="s">
        <v>186</v>
      </c>
      <c r="B25" s="521"/>
      <c r="C25" s="284">
        <v>9358</v>
      </c>
      <c r="D25" s="284">
        <v>38659</v>
      </c>
      <c r="E25" s="160">
        <v>47967</v>
      </c>
      <c r="F25" s="149">
        <v>0</v>
      </c>
      <c r="G25" s="160">
        <v>50</v>
      </c>
      <c r="H25" s="306">
        <f t="shared" si="2"/>
        <v>19.509245939917026</v>
      </c>
      <c r="I25" s="284">
        <v>11134</v>
      </c>
      <c r="J25" s="284">
        <v>34451</v>
      </c>
      <c r="K25" s="160">
        <v>45585</v>
      </c>
      <c r="L25" s="149">
        <v>0</v>
      </c>
      <c r="M25" s="160">
        <v>0</v>
      </c>
      <c r="N25" s="306">
        <f t="shared" si="3"/>
        <v>24.424701107820553</v>
      </c>
      <c r="O25" s="439" t="s">
        <v>249</v>
      </c>
      <c r="P25" s="440"/>
      <c r="Q25" s="222"/>
    </row>
    <row r="26" spans="1:17" ht="27" customHeight="1" thickTop="1">
      <c r="A26" s="516" t="s">
        <v>187</v>
      </c>
      <c r="B26" s="517"/>
      <c r="C26" s="285">
        <v>15087</v>
      </c>
      <c r="D26" s="285">
        <v>33845</v>
      </c>
      <c r="E26" s="283">
        <v>48855</v>
      </c>
      <c r="F26" s="161">
        <v>0</v>
      </c>
      <c r="G26" s="161">
        <v>77</v>
      </c>
      <c r="H26" s="286">
        <f t="shared" si="2"/>
        <v>30.881178999078905</v>
      </c>
      <c r="I26" s="285">
        <v>16555</v>
      </c>
      <c r="J26" s="285">
        <v>34882</v>
      </c>
      <c r="K26" s="283">
        <v>51251</v>
      </c>
      <c r="L26" s="161">
        <v>0</v>
      </c>
      <c r="M26" s="161">
        <v>186</v>
      </c>
      <c r="N26" s="286">
        <f t="shared" si="3"/>
        <v>32.301808745195217</v>
      </c>
      <c r="O26" s="518" t="s">
        <v>250</v>
      </c>
      <c r="P26" s="519"/>
      <c r="Q26" s="222"/>
    </row>
    <row r="27" spans="1:17" s="222" customFormat="1" ht="15" customHeight="1">
      <c r="A27" s="118" t="s">
        <v>339</v>
      </c>
      <c r="B27" s="223"/>
      <c r="C27" s="225"/>
      <c r="D27" s="225"/>
      <c r="E27" s="225"/>
      <c r="F27" s="225"/>
      <c r="G27" s="225"/>
      <c r="H27" s="225"/>
      <c r="I27" s="225"/>
      <c r="J27" s="225"/>
      <c r="K27" s="225"/>
      <c r="L27" s="225"/>
      <c r="M27" s="225"/>
      <c r="N27" s="225"/>
      <c r="O27" s="223"/>
      <c r="P27" s="119" t="s">
        <v>231</v>
      </c>
    </row>
    <row r="28" spans="1:17" s="222" customFormat="1" ht="15" customHeight="1">
      <c r="A28" s="118" t="s">
        <v>340</v>
      </c>
      <c r="B28" s="223"/>
      <c r="C28" s="226"/>
      <c r="D28" s="226"/>
      <c r="E28" s="226"/>
      <c r="F28" s="226"/>
      <c r="G28" s="226"/>
      <c r="H28" s="226"/>
      <c r="I28" s="226"/>
      <c r="J28" s="226"/>
      <c r="K28" s="226"/>
      <c r="L28" s="226"/>
      <c r="M28" s="226"/>
      <c r="N28" s="226"/>
      <c r="O28" s="223"/>
      <c r="P28" s="119" t="s">
        <v>321</v>
      </c>
    </row>
  </sheetData>
  <mergeCells count="33">
    <mergeCell ref="A17:B17"/>
    <mergeCell ref="I9:J9"/>
    <mergeCell ref="A3:P3"/>
    <mergeCell ref="A26:B26"/>
    <mergeCell ref="O26:P26"/>
    <mergeCell ref="A21:B21"/>
    <mergeCell ref="O21:P21"/>
    <mergeCell ref="A24:B24"/>
    <mergeCell ref="O24:P24"/>
    <mergeCell ref="A25:B25"/>
    <mergeCell ref="O25:P25"/>
    <mergeCell ref="I7:N7"/>
    <mergeCell ref="N8:N11"/>
    <mergeCell ref="A20:B20"/>
    <mergeCell ref="O20:P20"/>
    <mergeCell ref="A12:B12"/>
    <mergeCell ref="O12:P12"/>
    <mergeCell ref="K9:M9"/>
    <mergeCell ref="O17:P17"/>
    <mergeCell ref="A1:P1"/>
    <mergeCell ref="A7:B11"/>
    <mergeCell ref="O7:P11"/>
    <mergeCell ref="H8:H11"/>
    <mergeCell ref="A2:P2"/>
    <mergeCell ref="A4:P4"/>
    <mergeCell ref="A5:P5"/>
    <mergeCell ref="C7:H7"/>
    <mergeCell ref="C8:D8"/>
    <mergeCell ref="E8:G8"/>
    <mergeCell ref="C9:D9"/>
    <mergeCell ref="E9:G9"/>
    <mergeCell ref="I8:J8"/>
    <mergeCell ref="K8:M8"/>
  </mergeCells>
  <printOptions horizontalCentered="1" verticalCentered="1"/>
  <pageMargins left="0" right="0" top="0" bottom="0" header="0.51181102362204722" footer="0.51181102362204722"/>
  <pageSetup paperSize="9" scale="8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39997558519241921"/>
  </sheetPr>
  <dimension ref="A1:S35"/>
  <sheetViews>
    <sheetView showGridLines="0" rightToLeft="1" tabSelected="1" view="pageBreakPreview" zoomScaleSheetLayoutView="100" workbookViewId="0">
      <selection activeCell="F21" sqref="F21"/>
    </sheetView>
  </sheetViews>
  <sheetFormatPr defaultColWidth="10.7109375" defaultRowHeight="14.25"/>
  <cols>
    <col min="1" max="1" width="3.7109375" style="224" customWidth="1"/>
    <col min="2" max="2" width="27.28515625" style="224" customWidth="1"/>
    <col min="3" max="10" width="10.28515625" style="223" customWidth="1"/>
    <col min="11" max="11" width="22.7109375" style="224" customWidth="1"/>
    <col min="12" max="12" width="3.28515625" style="224" customWidth="1"/>
    <col min="13" max="16384" width="10.7109375" style="217"/>
  </cols>
  <sheetData>
    <row r="1" spans="1:19" s="117" customFormat="1" ht="24.75" customHeight="1">
      <c r="A1" s="366" t="s">
        <v>220</v>
      </c>
      <c r="B1" s="366"/>
      <c r="C1" s="366"/>
      <c r="D1" s="366"/>
      <c r="E1" s="366"/>
      <c r="F1" s="366"/>
      <c r="G1" s="366"/>
      <c r="H1" s="366"/>
      <c r="I1" s="366"/>
      <c r="J1" s="366"/>
      <c r="K1" s="366"/>
      <c r="L1" s="366"/>
      <c r="M1" s="116"/>
      <c r="N1" s="116"/>
      <c r="O1" s="116"/>
      <c r="P1" s="116"/>
      <c r="Q1" s="116"/>
      <c r="R1" s="116"/>
    </row>
    <row r="2" spans="1:19" s="213" customFormat="1" ht="15.6" customHeight="1">
      <c r="A2" s="526" t="s">
        <v>501</v>
      </c>
      <c r="B2" s="526"/>
      <c r="C2" s="526"/>
      <c r="D2" s="526"/>
      <c r="E2" s="526"/>
      <c r="F2" s="526"/>
      <c r="G2" s="526"/>
      <c r="H2" s="526"/>
      <c r="I2" s="526"/>
      <c r="J2" s="526"/>
      <c r="K2" s="526"/>
      <c r="L2" s="526"/>
    </row>
    <row r="3" spans="1:19" s="213" customFormat="1" ht="15.75">
      <c r="A3" s="367" t="s">
        <v>207</v>
      </c>
      <c r="B3" s="367"/>
      <c r="C3" s="367"/>
      <c r="D3" s="367"/>
      <c r="E3" s="367"/>
      <c r="F3" s="367"/>
      <c r="G3" s="367"/>
      <c r="H3" s="367"/>
      <c r="I3" s="367"/>
      <c r="J3" s="367"/>
      <c r="K3" s="367"/>
      <c r="L3" s="367"/>
    </row>
    <row r="4" spans="1:19" s="213" customFormat="1" ht="15.6" customHeight="1">
      <c r="A4" s="526" t="s">
        <v>501</v>
      </c>
      <c r="B4" s="526"/>
      <c r="C4" s="526"/>
      <c r="D4" s="526"/>
      <c r="E4" s="526"/>
      <c r="F4" s="526"/>
      <c r="G4" s="526"/>
      <c r="H4" s="526"/>
      <c r="I4" s="526"/>
      <c r="J4" s="526"/>
      <c r="K4" s="526"/>
      <c r="L4" s="526"/>
    </row>
    <row r="5" spans="1:19" ht="21.6" customHeight="1">
      <c r="A5" s="18" t="s">
        <v>476</v>
      </c>
      <c r="B5" s="215"/>
      <c r="C5" s="217"/>
      <c r="D5" s="217"/>
      <c r="E5" s="217"/>
      <c r="F5" s="217"/>
      <c r="G5" s="217"/>
      <c r="H5" s="217"/>
      <c r="I5" s="217"/>
      <c r="J5" s="217"/>
      <c r="K5" s="215"/>
      <c r="L5" s="44" t="s">
        <v>475</v>
      </c>
    </row>
    <row r="6" spans="1:19" s="218" customFormat="1" ht="18.75" customHeight="1" thickBot="1">
      <c r="A6" s="376" t="s">
        <v>123</v>
      </c>
      <c r="B6" s="376"/>
      <c r="C6" s="538">
        <v>2018</v>
      </c>
      <c r="D6" s="538"/>
      <c r="E6" s="538">
        <v>2019</v>
      </c>
      <c r="F6" s="538"/>
      <c r="G6" s="538">
        <v>2020</v>
      </c>
      <c r="H6" s="538"/>
      <c r="I6" s="538">
        <v>2021</v>
      </c>
      <c r="J6" s="538"/>
      <c r="K6" s="532" t="s">
        <v>124</v>
      </c>
      <c r="L6" s="533"/>
    </row>
    <row r="7" spans="1:19" s="219" customFormat="1" ht="3" customHeight="1" thickTop="1" thickBot="1">
      <c r="A7" s="377"/>
      <c r="B7" s="377"/>
      <c r="C7" s="310"/>
      <c r="D7" s="530" t="s">
        <v>182</v>
      </c>
      <c r="E7" s="227"/>
      <c r="F7" s="476"/>
      <c r="G7" s="227"/>
      <c r="H7" s="476"/>
      <c r="I7" s="227"/>
      <c r="J7" s="476"/>
      <c r="K7" s="534"/>
      <c r="L7" s="535"/>
    </row>
    <row r="8" spans="1:19" s="219" customFormat="1" ht="15.75" customHeight="1" thickTop="1" thickBot="1">
      <c r="A8" s="377"/>
      <c r="B8" s="531"/>
      <c r="C8" s="530" t="s">
        <v>181</v>
      </c>
      <c r="D8" s="530"/>
      <c r="E8" s="530" t="s">
        <v>181</v>
      </c>
      <c r="F8" s="527"/>
      <c r="G8" s="530" t="s">
        <v>181</v>
      </c>
      <c r="H8" s="540"/>
      <c r="I8" s="530" t="s">
        <v>181</v>
      </c>
      <c r="J8" s="540"/>
      <c r="K8" s="534"/>
      <c r="L8" s="535"/>
    </row>
    <row r="9" spans="1:19" s="219" customFormat="1" ht="18" customHeight="1" thickTop="1" thickBot="1">
      <c r="A9" s="377"/>
      <c r="B9" s="531"/>
      <c r="C9" s="527"/>
      <c r="D9" s="530"/>
      <c r="E9" s="527"/>
      <c r="F9" s="311" t="s">
        <v>182</v>
      </c>
      <c r="G9" s="527"/>
      <c r="H9" s="282" t="s">
        <v>182</v>
      </c>
      <c r="I9" s="527"/>
      <c r="J9" s="282" t="s">
        <v>182</v>
      </c>
      <c r="K9" s="534"/>
      <c r="L9" s="535"/>
    </row>
    <row r="10" spans="1:19" s="219" customFormat="1" ht="13.5" customHeight="1" thickTop="1" thickBot="1">
      <c r="A10" s="377"/>
      <c r="B10" s="377"/>
      <c r="C10" s="528" t="s">
        <v>183</v>
      </c>
      <c r="D10" s="528" t="s">
        <v>230</v>
      </c>
      <c r="E10" s="528" t="s">
        <v>183</v>
      </c>
      <c r="F10" s="528" t="s">
        <v>230</v>
      </c>
      <c r="G10" s="528" t="s">
        <v>183</v>
      </c>
      <c r="H10" s="528" t="s">
        <v>230</v>
      </c>
      <c r="I10" s="528" t="s">
        <v>183</v>
      </c>
      <c r="J10" s="528" t="s">
        <v>230</v>
      </c>
      <c r="K10" s="534"/>
      <c r="L10" s="535"/>
      <c r="S10" s="312"/>
    </row>
    <row r="11" spans="1:19" s="219" customFormat="1" ht="29.25" customHeight="1" thickTop="1">
      <c r="A11" s="378"/>
      <c r="B11" s="378"/>
      <c r="C11" s="529"/>
      <c r="D11" s="529"/>
      <c r="E11" s="529"/>
      <c r="F11" s="529"/>
      <c r="G11" s="529"/>
      <c r="H11" s="529"/>
      <c r="I11" s="529"/>
      <c r="J11" s="529"/>
      <c r="K11" s="536"/>
      <c r="L11" s="537"/>
      <c r="N11" s="222"/>
      <c r="O11" s="222"/>
      <c r="P11" s="222"/>
    </row>
    <row r="12" spans="1:19" s="220" customFormat="1" ht="20.25" customHeight="1" thickBot="1">
      <c r="A12" s="393" t="s">
        <v>169</v>
      </c>
      <c r="B12" s="393"/>
      <c r="C12" s="148">
        <v>57230</v>
      </c>
      <c r="D12" s="228">
        <v>5.6</v>
      </c>
      <c r="E12" s="148">
        <v>56693</v>
      </c>
      <c r="F12" s="228">
        <v>0.2</v>
      </c>
      <c r="G12" s="289">
        <f>G13+G17</f>
        <v>53066</v>
      </c>
      <c r="H12" s="228">
        <v>6</v>
      </c>
      <c r="I12" s="289">
        <f>I13+I17</f>
        <v>52495</v>
      </c>
      <c r="J12" s="228"/>
      <c r="K12" s="435" t="s">
        <v>11</v>
      </c>
      <c r="L12" s="436"/>
      <c r="N12" s="222"/>
      <c r="O12" s="222"/>
      <c r="P12" s="222"/>
    </row>
    <row r="13" spans="1:19" s="222" customFormat="1" ht="18" customHeight="1" thickTop="1" thickBot="1">
      <c r="A13" s="120" t="s">
        <v>208</v>
      </c>
      <c r="B13" s="53" t="s">
        <v>210</v>
      </c>
      <c r="C13" s="160">
        <v>3106</v>
      </c>
      <c r="D13" s="101">
        <v>0.7</v>
      </c>
      <c r="E13" s="160">
        <v>1980</v>
      </c>
      <c r="F13" s="101">
        <v>0.1</v>
      </c>
      <c r="G13" s="160">
        <v>3307</v>
      </c>
      <c r="H13" s="101">
        <v>1</v>
      </c>
      <c r="I13" s="288">
        <f>SUM(I14:I16)</f>
        <v>5537</v>
      </c>
      <c r="J13" s="101">
        <v>1.01</v>
      </c>
      <c r="K13" s="121" t="s">
        <v>216</v>
      </c>
      <c r="L13" s="122" t="s">
        <v>215</v>
      </c>
      <c r="N13" s="217"/>
      <c r="O13" s="217"/>
      <c r="P13" s="217"/>
    </row>
    <row r="14" spans="1:19" s="222" customFormat="1" ht="20.25" customHeight="1" thickTop="1" thickBot="1">
      <c r="A14" s="51"/>
      <c r="B14" s="74" t="s">
        <v>188</v>
      </c>
      <c r="C14" s="150">
        <v>15</v>
      </c>
      <c r="D14" s="100">
        <v>0</v>
      </c>
      <c r="E14" s="287">
        <v>1</v>
      </c>
      <c r="F14" s="100">
        <v>0</v>
      </c>
      <c r="G14" s="287">
        <v>2</v>
      </c>
      <c r="H14" s="100">
        <v>0</v>
      </c>
      <c r="I14" s="287">
        <v>252</v>
      </c>
      <c r="J14" s="100">
        <v>0.1</v>
      </c>
      <c r="K14" s="52" t="s">
        <v>189</v>
      </c>
      <c r="L14" s="52"/>
      <c r="N14" s="217"/>
      <c r="O14" s="217"/>
      <c r="P14" s="217"/>
    </row>
    <row r="15" spans="1:19" ht="15.75" customHeight="1" thickTop="1" thickBot="1">
      <c r="A15" s="53"/>
      <c r="B15" s="75" t="s">
        <v>185</v>
      </c>
      <c r="C15" s="149">
        <v>1224</v>
      </c>
      <c r="D15" s="101">
        <v>2.2999999999999998</v>
      </c>
      <c r="E15" s="288">
        <v>1360</v>
      </c>
      <c r="F15" s="101">
        <v>0</v>
      </c>
      <c r="G15" s="288">
        <v>2358</v>
      </c>
      <c r="H15" s="101">
        <v>4</v>
      </c>
      <c r="I15" s="288">
        <v>2476</v>
      </c>
      <c r="J15" s="101">
        <v>5.26</v>
      </c>
      <c r="K15" s="54" t="s">
        <v>190</v>
      </c>
      <c r="L15" s="54"/>
    </row>
    <row r="16" spans="1:19" ht="15" customHeight="1" thickTop="1" thickBot="1">
      <c r="A16" s="51"/>
      <c r="B16" s="74" t="s">
        <v>206</v>
      </c>
      <c r="C16" s="148">
        <v>1867</v>
      </c>
      <c r="D16" s="225">
        <v>3.7</v>
      </c>
      <c r="E16" s="289">
        <v>619</v>
      </c>
      <c r="F16" s="225">
        <v>0.8</v>
      </c>
      <c r="G16" s="291">
        <v>947</v>
      </c>
      <c r="H16" s="225">
        <v>1</v>
      </c>
      <c r="I16" s="291">
        <v>2809</v>
      </c>
      <c r="J16" s="225">
        <v>3.32</v>
      </c>
      <c r="K16" s="52" t="s">
        <v>205</v>
      </c>
      <c r="L16" s="52"/>
    </row>
    <row r="17" spans="1:15" ht="15" customHeight="1" thickTop="1" thickBot="1">
      <c r="A17" s="120" t="s">
        <v>209</v>
      </c>
      <c r="B17" s="53" t="s">
        <v>211</v>
      </c>
      <c r="C17" s="160">
        <v>54124</v>
      </c>
      <c r="D17" s="101">
        <v>10.8</v>
      </c>
      <c r="E17" s="288">
        <v>54713</v>
      </c>
      <c r="F17" s="101">
        <v>0.1</v>
      </c>
      <c r="G17" s="288">
        <v>49759</v>
      </c>
      <c r="H17" s="101">
        <v>12</v>
      </c>
      <c r="I17" s="288">
        <f>SUM(I18:I20)</f>
        <v>46958</v>
      </c>
      <c r="J17" s="101">
        <v>14.448081916975372</v>
      </c>
      <c r="K17" s="121" t="s">
        <v>217</v>
      </c>
      <c r="L17" s="122" t="s">
        <v>218</v>
      </c>
    </row>
    <row r="18" spans="1:15" ht="15" customHeight="1" thickTop="1" thickBot="1">
      <c r="A18" s="51"/>
      <c r="B18" s="74" t="s">
        <v>212</v>
      </c>
      <c r="C18" s="150">
        <v>237</v>
      </c>
      <c r="D18" s="100">
        <v>0.1</v>
      </c>
      <c r="E18" s="287">
        <v>226</v>
      </c>
      <c r="F18" s="100">
        <v>0.1</v>
      </c>
      <c r="G18" s="287">
        <v>266</v>
      </c>
      <c r="H18" s="100">
        <v>0</v>
      </c>
      <c r="I18" s="287">
        <v>115</v>
      </c>
      <c r="J18" s="100">
        <v>7.2318856984743871E-2</v>
      </c>
      <c r="K18" s="52" t="s">
        <v>15</v>
      </c>
      <c r="L18" s="52"/>
    </row>
    <row r="19" spans="1:15" ht="15" customHeight="1" thickTop="1" thickBot="1">
      <c r="A19" s="53"/>
      <c r="B19" s="75" t="s">
        <v>213</v>
      </c>
      <c r="C19" s="149">
        <v>53697</v>
      </c>
      <c r="D19" s="99">
        <v>24.9</v>
      </c>
      <c r="E19" s="290">
        <v>54328</v>
      </c>
      <c r="F19" s="99">
        <v>0</v>
      </c>
      <c r="G19" s="290">
        <v>49388</v>
      </c>
      <c r="H19" s="99">
        <v>24</v>
      </c>
      <c r="I19" s="290">
        <v>46714</v>
      </c>
      <c r="J19" s="99">
        <v>28.341058558011987</v>
      </c>
      <c r="K19" s="54" t="s">
        <v>191</v>
      </c>
      <c r="L19" s="54"/>
    </row>
    <row r="20" spans="1:15" ht="15" customHeight="1" thickTop="1" thickBot="1">
      <c r="A20" s="51"/>
      <c r="B20" s="74" t="s">
        <v>214</v>
      </c>
      <c r="C20" s="100">
        <v>19</v>
      </c>
      <c r="D20" s="100">
        <v>0.5</v>
      </c>
      <c r="E20" s="287">
        <v>162</v>
      </c>
      <c r="F20" s="100">
        <v>2.9</v>
      </c>
      <c r="G20" s="287">
        <v>288</v>
      </c>
      <c r="H20" s="100">
        <v>10</v>
      </c>
      <c r="I20" s="287">
        <v>129</v>
      </c>
      <c r="J20" s="100">
        <v>11.063464837049743</v>
      </c>
      <c r="K20" s="52" t="s">
        <v>219</v>
      </c>
      <c r="L20" s="52"/>
      <c r="O20" s="220"/>
    </row>
    <row r="21" spans="1:15" ht="15" customHeight="1" thickTop="1" thickBot="1">
      <c r="A21" s="395" t="s">
        <v>192</v>
      </c>
      <c r="B21" s="395"/>
      <c r="C21" s="160">
        <v>29277</v>
      </c>
      <c r="D21" s="229">
        <v>10.7</v>
      </c>
      <c r="E21" s="288">
        <f>E22+E23</f>
        <v>26400</v>
      </c>
      <c r="F21" s="229">
        <f>F22+F23</f>
        <v>72.2</v>
      </c>
      <c r="G21" s="292">
        <v>26914</v>
      </c>
      <c r="H21" s="229">
        <v>10</v>
      </c>
      <c r="I21" s="292">
        <v>29933</v>
      </c>
      <c r="J21" s="229">
        <v>10.212799350376843</v>
      </c>
      <c r="K21" s="439" t="s">
        <v>195</v>
      </c>
      <c r="L21" s="440"/>
      <c r="O21" s="222"/>
    </row>
    <row r="22" spans="1:15" s="222" customFormat="1" ht="24.95" customHeight="1" thickTop="1" thickBot="1">
      <c r="A22" s="51"/>
      <c r="B22" s="74" t="s">
        <v>125</v>
      </c>
      <c r="C22" s="150">
        <v>29012</v>
      </c>
      <c r="D22" s="100">
        <v>75.2</v>
      </c>
      <c r="E22" s="287">
        <v>25843</v>
      </c>
      <c r="F22" s="100">
        <v>72</v>
      </c>
      <c r="G22" s="287">
        <v>26607</v>
      </c>
      <c r="H22" s="100">
        <v>75.400000000000006</v>
      </c>
      <c r="I22" s="287">
        <v>28717</v>
      </c>
      <c r="J22" s="100">
        <v>79.442846077238016</v>
      </c>
      <c r="K22" s="52" t="s">
        <v>95</v>
      </c>
      <c r="L22" s="52"/>
    </row>
    <row r="23" spans="1:15" ht="18" customHeight="1" thickTop="1" thickBot="1">
      <c r="A23" s="53"/>
      <c r="B23" s="75" t="s">
        <v>91</v>
      </c>
      <c r="C23" s="149">
        <v>265</v>
      </c>
      <c r="D23" s="99">
        <v>0.1</v>
      </c>
      <c r="E23" s="290">
        <v>557</v>
      </c>
      <c r="F23" s="99">
        <v>0.2</v>
      </c>
      <c r="G23" s="290">
        <v>307</v>
      </c>
      <c r="H23" s="99">
        <v>0.1</v>
      </c>
      <c r="I23" s="290">
        <v>1216</v>
      </c>
      <c r="J23" s="99">
        <v>0.47325303080425773</v>
      </c>
      <c r="K23" s="54" t="s">
        <v>5</v>
      </c>
      <c r="L23" s="54"/>
    </row>
    <row r="24" spans="1:15" ht="18" customHeight="1" thickTop="1" thickBot="1">
      <c r="A24" s="403" t="s">
        <v>18</v>
      </c>
      <c r="B24" s="403"/>
      <c r="C24" s="151">
        <v>74650</v>
      </c>
      <c r="D24" s="230">
        <v>14.6</v>
      </c>
      <c r="E24" s="151">
        <v>91470</v>
      </c>
      <c r="F24" s="230">
        <v>19.3</v>
      </c>
      <c r="G24" s="293">
        <v>103695</v>
      </c>
      <c r="H24" s="230">
        <v>21</v>
      </c>
      <c r="I24" s="293">
        <v>101882</v>
      </c>
      <c r="J24" s="230">
        <v>20.847853355787784</v>
      </c>
      <c r="K24" s="441" t="s">
        <v>196</v>
      </c>
      <c r="L24" s="442"/>
    </row>
    <row r="25" spans="1:15" s="222" customFormat="1" ht="21.75" customHeight="1" thickTop="1" thickBot="1">
      <c r="A25" s="395" t="s">
        <v>194</v>
      </c>
      <c r="B25" s="395"/>
      <c r="C25" s="160">
        <v>36036</v>
      </c>
      <c r="D25" s="229">
        <v>15.4</v>
      </c>
      <c r="E25" s="160">
        <f>E26+E27</f>
        <v>10093</v>
      </c>
      <c r="F25" s="229">
        <v>11</v>
      </c>
      <c r="G25" s="292">
        <v>46124</v>
      </c>
      <c r="H25" s="229">
        <v>20</v>
      </c>
      <c r="I25" s="292">
        <v>38736</v>
      </c>
      <c r="J25" s="229">
        <v>19.149504157562212</v>
      </c>
      <c r="K25" s="439" t="s">
        <v>197</v>
      </c>
      <c r="L25" s="440"/>
    </row>
    <row r="26" spans="1:15" s="222" customFormat="1" ht="19.5" customHeight="1" thickTop="1" thickBot="1">
      <c r="A26" s="51"/>
      <c r="B26" s="74" t="s">
        <v>98</v>
      </c>
      <c r="C26" s="150">
        <v>9828</v>
      </c>
      <c r="D26" s="100">
        <v>11.8</v>
      </c>
      <c r="E26" s="287">
        <v>10093</v>
      </c>
      <c r="F26" s="100">
        <v>7</v>
      </c>
      <c r="G26" s="287">
        <v>10857</v>
      </c>
      <c r="H26" s="100">
        <v>17</v>
      </c>
      <c r="I26" s="287">
        <v>11069</v>
      </c>
      <c r="J26" s="100">
        <v>18.317667306546635</v>
      </c>
      <c r="K26" s="52" t="s">
        <v>99</v>
      </c>
      <c r="L26" s="52"/>
    </row>
    <row r="27" spans="1:15" ht="15" customHeight="1" thickTop="1" thickBot="1">
      <c r="A27" s="53"/>
      <c r="B27" s="75" t="s">
        <v>100</v>
      </c>
      <c r="C27" s="149">
        <v>26208</v>
      </c>
      <c r="D27" s="99">
        <v>17.399999999999999</v>
      </c>
      <c r="E27" s="290"/>
      <c r="F27" s="99">
        <v>17</v>
      </c>
      <c r="G27" s="290">
        <v>35267</v>
      </c>
      <c r="H27" s="99">
        <v>21</v>
      </c>
      <c r="I27" s="290">
        <v>27667</v>
      </c>
      <c r="J27" s="99">
        <v>19.503856077375328</v>
      </c>
      <c r="K27" s="54" t="s">
        <v>101</v>
      </c>
      <c r="L27" s="54"/>
    </row>
    <row r="28" spans="1:15" ht="18" customHeight="1" thickTop="1" thickBot="1">
      <c r="A28" s="403" t="s">
        <v>193</v>
      </c>
      <c r="B28" s="403"/>
      <c r="C28" s="151">
        <v>226408</v>
      </c>
      <c r="D28" s="230">
        <v>67.7</v>
      </c>
      <c r="E28" s="151">
        <v>199926</v>
      </c>
      <c r="F28" s="230">
        <v>73</v>
      </c>
      <c r="G28" s="293">
        <v>206683</v>
      </c>
      <c r="H28" s="230">
        <v>75</v>
      </c>
      <c r="I28" s="263">
        <v>194710</v>
      </c>
      <c r="J28" s="230">
        <f t="shared" ref="J28:J30" si="0">E28/G28*100</f>
        <v>96.73074224779009</v>
      </c>
      <c r="K28" s="441" t="s">
        <v>198</v>
      </c>
      <c r="L28" s="442"/>
    </row>
    <row r="29" spans="1:15" s="222" customFormat="1" ht="21.75" customHeight="1" thickTop="1" thickBot="1">
      <c r="A29" s="395" t="s">
        <v>186</v>
      </c>
      <c r="B29" s="395"/>
      <c r="C29" s="160">
        <v>8372</v>
      </c>
      <c r="D29" s="229">
        <v>18.899999999999999</v>
      </c>
      <c r="E29" s="160">
        <v>7943</v>
      </c>
      <c r="F29" s="229">
        <v>16</v>
      </c>
      <c r="G29" s="292">
        <v>9358</v>
      </c>
      <c r="H29" s="229">
        <v>20</v>
      </c>
      <c r="I29" s="284">
        <v>11134</v>
      </c>
      <c r="J29" s="306">
        <f t="shared" si="0"/>
        <v>84.879247702500535</v>
      </c>
      <c r="K29" s="439" t="s">
        <v>199</v>
      </c>
      <c r="L29" s="440"/>
    </row>
    <row r="30" spans="1:15" s="222" customFormat="1" ht="22.5" customHeight="1" thickTop="1">
      <c r="A30" s="539" t="s">
        <v>187</v>
      </c>
      <c r="B30" s="539"/>
      <c r="C30" s="234">
        <v>14665</v>
      </c>
      <c r="D30" s="231">
        <v>29.8</v>
      </c>
      <c r="E30" s="234">
        <v>16938</v>
      </c>
      <c r="F30" s="231">
        <v>32</v>
      </c>
      <c r="G30" s="294">
        <v>15087</v>
      </c>
      <c r="H30" s="231">
        <v>31</v>
      </c>
      <c r="I30" s="285">
        <v>16555</v>
      </c>
      <c r="J30" s="286">
        <f t="shared" si="0"/>
        <v>112.26884072380194</v>
      </c>
      <c r="K30" s="518" t="s">
        <v>200</v>
      </c>
      <c r="L30" s="519"/>
    </row>
    <row r="31" spans="1:15" s="222" customFormat="1" ht="19.5" customHeight="1">
      <c r="A31" s="224"/>
      <c r="B31" s="224"/>
      <c r="C31" s="226"/>
      <c r="D31" s="226"/>
      <c r="E31" s="226"/>
      <c r="F31" s="226"/>
      <c r="G31" s="226"/>
      <c r="H31" s="226"/>
      <c r="I31" s="226"/>
      <c r="J31" s="226"/>
      <c r="K31" s="224"/>
      <c r="L31" s="224"/>
    </row>
    <row r="32" spans="1:15">
      <c r="C32" s="232"/>
      <c r="D32" s="232"/>
      <c r="E32" s="232"/>
      <c r="F32" s="232"/>
      <c r="G32" s="232"/>
      <c r="H32" s="232"/>
      <c r="I32" s="232"/>
      <c r="J32" s="232"/>
    </row>
    <row r="33" spans="1:12">
      <c r="A33" s="217"/>
      <c r="B33" s="217"/>
      <c r="C33" s="232"/>
      <c r="D33" s="232"/>
      <c r="E33" s="232"/>
      <c r="F33" s="232"/>
      <c r="G33" s="232"/>
      <c r="H33" s="232"/>
      <c r="I33" s="232"/>
      <c r="J33" s="232"/>
      <c r="K33" s="217"/>
      <c r="L33" s="217"/>
    </row>
    <row r="34" spans="1:12">
      <c r="A34" s="217"/>
      <c r="B34" s="217"/>
      <c r="C34" s="232"/>
      <c r="D34" s="232"/>
      <c r="E34" s="232"/>
      <c r="F34" s="232"/>
      <c r="G34" s="232"/>
      <c r="H34" s="232"/>
      <c r="I34" s="232"/>
      <c r="J34" s="232"/>
      <c r="K34" s="217"/>
      <c r="L34" s="217"/>
    </row>
    <row r="35" spans="1:12">
      <c r="A35" s="217"/>
      <c r="B35" s="217"/>
      <c r="C35" s="233"/>
      <c r="D35" s="233"/>
      <c r="E35" s="233"/>
      <c r="F35" s="233"/>
      <c r="G35" s="233"/>
      <c r="H35" s="233"/>
      <c r="I35" s="233"/>
      <c r="J35" s="233"/>
      <c r="K35" s="217"/>
      <c r="L35" s="217"/>
    </row>
  </sheetData>
  <mergeCells count="40">
    <mergeCell ref="A2:L2"/>
    <mergeCell ref="A21:B21"/>
    <mergeCell ref="K21:L21"/>
    <mergeCell ref="A24:B24"/>
    <mergeCell ref="K24:L24"/>
    <mergeCell ref="D7:D9"/>
    <mergeCell ref="C8:C9"/>
    <mergeCell ref="E6:F6"/>
    <mergeCell ref="G6:H6"/>
    <mergeCell ref="H7:H8"/>
    <mergeCell ref="G8:G9"/>
    <mergeCell ref="I6:J6"/>
    <mergeCell ref="J7:J8"/>
    <mergeCell ref="I8:I9"/>
    <mergeCell ref="I10:I11"/>
    <mergeCell ref="J10:J11"/>
    <mergeCell ref="A30:B30"/>
    <mergeCell ref="K30:L30"/>
    <mergeCell ref="A25:B25"/>
    <mergeCell ref="K25:L25"/>
    <mergeCell ref="A28:B28"/>
    <mergeCell ref="K28:L28"/>
    <mergeCell ref="A29:B29"/>
    <mergeCell ref="K29:L29"/>
    <mergeCell ref="A1:L1"/>
    <mergeCell ref="A3:L3"/>
    <mergeCell ref="A4:L4"/>
    <mergeCell ref="K12:L12"/>
    <mergeCell ref="F7:F8"/>
    <mergeCell ref="F10:F11"/>
    <mergeCell ref="E8:E9"/>
    <mergeCell ref="E10:E11"/>
    <mergeCell ref="G10:G11"/>
    <mergeCell ref="H10:H11"/>
    <mergeCell ref="A6:B11"/>
    <mergeCell ref="K6:L11"/>
    <mergeCell ref="C6:D6"/>
    <mergeCell ref="C10:C11"/>
    <mergeCell ref="A12:B12"/>
    <mergeCell ref="D10:D11"/>
  </mergeCells>
  <printOptions horizontalCentered="1" verticalCentered="1"/>
  <pageMargins left="0" right="0" top="0" bottom="0" header="0.51181102362204722" footer="0.51181102362204722"/>
  <pageSetup paperSize="9" scale="9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39997558519241921"/>
  </sheetPr>
  <dimension ref="A1:L19"/>
  <sheetViews>
    <sheetView showGridLines="0" rightToLeft="1" tabSelected="1" view="pageBreakPreview" zoomScaleSheetLayoutView="100" workbookViewId="0">
      <selection activeCell="F21" sqref="F21"/>
    </sheetView>
  </sheetViews>
  <sheetFormatPr defaultColWidth="10.7109375" defaultRowHeight="14.25"/>
  <cols>
    <col min="1" max="1" width="25.85546875" style="95" customWidth="1"/>
    <col min="2" max="6" width="9.7109375" style="98" customWidth="1"/>
    <col min="7" max="7" width="25.85546875" style="95" customWidth="1"/>
    <col min="8" max="16384" width="10.7109375" style="5"/>
  </cols>
  <sheetData>
    <row r="1" spans="1:12" s="92" customFormat="1" ht="18">
      <c r="A1" s="384"/>
      <c r="B1" s="385"/>
      <c r="C1" s="385"/>
      <c r="D1" s="385"/>
      <c r="E1" s="385"/>
      <c r="F1" s="385"/>
      <c r="G1" s="385"/>
      <c r="H1" s="113"/>
      <c r="I1" s="113"/>
      <c r="J1" s="113"/>
      <c r="K1" s="113"/>
      <c r="L1" s="113"/>
    </row>
    <row r="2" spans="1:12" s="56" customFormat="1" ht="20.25">
      <c r="A2" s="366" t="s">
        <v>127</v>
      </c>
      <c r="B2" s="366"/>
      <c r="C2" s="366"/>
      <c r="D2" s="366"/>
      <c r="E2" s="366"/>
      <c r="F2" s="366"/>
      <c r="G2" s="366"/>
    </row>
    <row r="3" spans="1:12" ht="15.6" customHeight="1">
      <c r="A3" s="482" t="s">
        <v>497</v>
      </c>
      <c r="B3" s="482"/>
      <c r="C3" s="482"/>
      <c r="D3" s="482"/>
      <c r="E3" s="482"/>
      <c r="F3" s="482"/>
      <c r="G3" s="482"/>
    </row>
    <row r="4" spans="1:12" ht="15.75">
      <c r="A4" s="367" t="s">
        <v>128</v>
      </c>
      <c r="B4" s="367"/>
      <c r="C4" s="367"/>
      <c r="D4" s="367"/>
      <c r="E4" s="367"/>
      <c r="F4" s="367"/>
      <c r="G4" s="367"/>
    </row>
    <row r="5" spans="1:12" ht="15.6" customHeight="1">
      <c r="A5" s="482" t="s">
        <v>497</v>
      </c>
      <c r="B5" s="482"/>
      <c r="C5" s="482"/>
      <c r="D5" s="482"/>
      <c r="E5" s="482"/>
      <c r="F5" s="482"/>
      <c r="G5" s="482"/>
    </row>
    <row r="6" spans="1:12" s="2" customFormat="1" ht="15.75">
      <c r="A6" s="18" t="s">
        <v>473</v>
      </c>
      <c r="B6" s="31"/>
      <c r="C6" s="31"/>
      <c r="D6" s="31"/>
      <c r="E6" s="31"/>
      <c r="F6" s="31"/>
      <c r="G6" s="44" t="s">
        <v>474</v>
      </c>
    </row>
    <row r="7" spans="1:12" s="4" customFormat="1" ht="49.9" customHeight="1">
      <c r="A7" s="254" t="s">
        <v>123</v>
      </c>
      <c r="B7" s="135">
        <v>2017</v>
      </c>
      <c r="C7" s="135">
        <v>2018</v>
      </c>
      <c r="D7" s="135">
        <v>2019</v>
      </c>
      <c r="E7" s="135">
        <v>2020</v>
      </c>
      <c r="F7" s="135">
        <v>2021</v>
      </c>
      <c r="G7" s="255" t="s">
        <v>124</v>
      </c>
      <c r="H7" s="124"/>
    </row>
    <row r="8" spans="1:12" ht="24.95" customHeight="1" thickBot="1">
      <c r="A8" s="67" t="s">
        <v>129</v>
      </c>
      <c r="B8" s="141">
        <v>20</v>
      </c>
      <c r="C8" s="141">
        <v>135</v>
      </c>
      <c r="D8" s="141">
        <v>67</v>
      </c>
      <c r="E8" s="141">
        <v>88</v>
      </c>
      <c r="F8" s="141">
        <v>194</v>
      </c>
      <c r="G8" s="68" t="s">
        <v>130</v>
      </c>
      <c r="H8" s="124"/>
    </row>
    <row r="9" spans="1:12" ht="24.95" customHeight="1" thickTop="1" thickBot="1">
      <c r="A9" s="63" t="s">
        <v>131</v>
      </c>
      <c r="B9" s="142">
        <v>167</v>
      </c>
      <c r="C9" s="142">
        <v>165</v>
      </c>
      <c r="D9" s="142">
        <v>207</v>
      </c>
      <c r="E9" s="142">
        <v>229</v>
      </c>
      <c r="F9" s="142">
        <v>209</v>
      </c>
      <c r="G9" s="64" t="s">
        <v>132</v>
      </c>
      <c r="H9" s="124"/>
    </row>
    <row r="10" spans="1:12" ht="24.95" customHeight="1" thickTop="1" thickBot="1">
      <c r="A10" s="61" t="s">
        <v>133</v>
      </c>
      <c r="B10" s="143">
        <v>218</v>
      </c>
      <c r="C10" s="143">
        <v>136</v>
      </c>
      <c r="D10" s="143">
        <v>134</v>
      </c>
      <c r="E10" s="143">
        <v>125</v>
      </c>
      <c r="F10" s="143">
        <v>139</v>
      </c>
      <c r="G10" s="62" t="s">
        <v>134</v>
      </c>
      <c r="H10" s="124"/>
    </row>
    <row r="11" spans="1:12" ht="24.95" customHeight="1" thickTop="1" thickBot="1">
      <c r="A11" s="63" t="s">
        <v>251</v>
      </c>
      <c r="B11" s="142">
        <v>150</v>
      </c>
      <c r="C11" s="142">
        <v>31</v>
      </c>
      <c r="D11" s="142">
        <v>34</v>
      </c>
      <c r="E11" s="142">
        <v>36</v>
      </c>
      <c r="F11" s="142">
        <v>142</v>
      </c>
      <c r="G11" s="64" t="s">
        <v>252</v>
      </c>
      <c r="H11" s="124"/>
    </row>
    <row r="12" spans="1:12" ht="24.95" customHeight="1" thickTop="1" thickBot="1">
      <c r="A12" s="61" t="s">
        <v>253</v>
      </c>
      <c r="B12" s="143">
        <v>214</v>
      </c>
      <c r="C12" s="143">
        <v>140</v>
      </c>
      <c r="D12" s="143">
        <v>138</v>
      </c>
      <c r="E12" s="143">
        <v>129</v>
      </c>
      <c r="F12" s="143">
        <v>139</v>
      </c>
      <c r="G12" s="62" t="s">
        <v>254</v>
      </c>
      <c r="H12" s="124"/>
    </row>
    <row r="13" spans="1:12" ht="24.95" customHeight="1" thickTop="1">
      <c r="A13" s="78" t="s">
        <v>135</v>
      </c>
      <c r="B13" s="144">
        <v>414</v>
      </c>
      <c r="C13" s="144">
        <v>198</v>
      </c>
      <c r="D13" s="144">
        <v>152</v>
      </c>
      <c r="E13" s="144">
        <v>205</v>
      </c>
      <c r="F13" s="144">
        <v>200</v>
      </c>
      <c r="G13" s="73" t="s">
        <v>136</v>
      </c>
      <c r="H13" s="124"/>
    </row>
    <row r="14" spans="1:12" ht="24.95" customHeight="1">
      <c r="A14" s="79" t="s">
        <v>137</v>
      </c>
      <c r="B14" s="145">
        <v>339</v>
      </c>
      <c r="C14" s="145">
        <v>190</v>
      </c>
      <c r="D14" s="145">
        <v>157</v>
      </c>
      <c r="E14" s="145">
        <v>202</v>
      </c>
      <c r="F14" s="145">
        <v>198</v>
      </c>
      <c r="G14" s="91" t="s">
        <v>138</v>
      </c>
      <c r="H14" s="124"/>
    </row>
    <row r="15" spans="1:12">
      <c r="A15" s="189" t="s">
        <v>139</v>
      </c>
      <c r="G15" s="105" t="s">
        <v>140</v>
      </c>
      <c r="H15" s="124"/>
    </row>
    <row r="16" spans="1:12">
      <c r="A16" s="190" t="s">
        <v>141</v>
      </c>
      <c r="G16" s="191" t="s">
        <v>142</v>
      </c>
      <c r="H16" s="124"/>
    </row>
    <row r="17" spans="1:7">
      <c r="A17" s="190" t="s">
        <v>164</v>
      </c>
      <c r="G17" s="191" t="s">
        <v>166</v>
      </c>
    </row>
    <row r="18" spans="1:7">
      <c r="A18" s="190" t="s">
        <v>165</v>
      </c>
      <c r="G18" s="191" t="s">
        <v>178</v>
      </c>
    </row>
    <row r="19" spans="1:7">
      <c r="G19" s="125"/>
    </row>
  </sheetData>
  <mergeCells count="5">
    <mergeCell ref="A1:G1"/>
    <mergeCell ref="A2:G2"/>
    <mergeCell ref="A4:G4"/>
    <mergeCell ref="A5:G5"/>
    <mergeCell ref="A3:G3"/>
  </mergeCells>
  <phoneticPr fontId="0" type="noConversion"/>
  <printOptions horizontalCentered="1" verticalCentered="1"/>
  <pageMargins left="0.31496062992125984" right="0.31496062992125984" top="0.78740157480314965" bottom="0.39370078740157483" header="0.51181102362204722" footer="0.51181102362204722"/>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K16"/>
  <sheetViews>
    <sheetView showGridLines="0" rightToLeft="1" tabSelected="1" view="pageBreakPreview" zoomScaleSheetLayoutView="100" workbookViewId="0">
      <selection activeCell="F21" sqref="F21"/>
    </sheetView>
  </sheetViews>
  <sheetFormatPr defaultColWidth="10.7109375" defaultRowHeight="12.75"/>
  <cols>
    <col min="1" max="1" width="46.7109375" style="12" customWidth="1"/>
    <col min="2" max="2" width="3.7109375" style="12" customWidth="1"/>
    <col min="3" max="3" width="46.7109375" style="14" customWidth="1"/>
    <col min="4" max="4" width="3.7109375" style="12" customWidth="1"/>
    <col min="5" max="16384" width="10.7109375" style="12"/>
  </cols>
  <sheetData>
    <row r="1" spans="1:11" s="23" customFormat="1" ht="52.9" customHeight="1">
      <c r="A1" s="361"/>
      <c r="B1" s="361"/>
      <c r="C1" s="361"/>
      <c r="D1" s="22"/>
      <c r="E1" s="22"/>
      <c r="F1" s="22"/>
      <c r="G1" s="22"/>
      <c r="H1" s="22"/>
      <c r="I1" s="22"/>
      <c r="J1" s="22"/>
      <c r="K1" s="22"/>
    </row>
    <row r="2" spans="1:11" s="45" customFormat="1" ht="24.6" customHeight="1">
      <c r="A2" s="256" t="s">
        <v>143</v>
      </c>
      <c r="C2" s="257" t="s">
        <v>144</v>
      </c>
    </row>
    <row r="3" spans="1:11" s="45" customFormat="1">
      <c r="C3" s="13"/>
    </row>
    <row r="4" spans="1:11" s="46" customFormat="1" ht="39.75" customHeight="1">
      <c r="A4" s="258" t="s">
        <v>145</v>
      </c>
      <c r="C4" s="83" t="s">
        <v>146</v>
      </c>
    </row>
    <row r="5" spans="1:11" s="46" customFormat="1" ht="11.45" customHeight="1">
      <c r="A5" s="258"/>
      <c r="C5" s="84"/>
    </row>
    <row r="6" spans="1:11" s="46" customFormat="1" ht="102">
      <c r="A6" s="259" t="s">
        <v>303</v>
      </c>
      <c r="C6" s="84" t="s">
        <v>310</v>
      </c>
    </row>
    <row r="7" spans="1:11" s="46" customFormat="1" ht="11.45" customHeight="1">
      <c r="A7" s="258"/>
      <c r="C7" s="85"/>
    </row>
    <row r="8" spans="1:11" s="46" customFormat="1" ht="64.5" customHeight="1">
      <c r="A8" s="258" t="s">
        <v>147</v>
      </c>
      <c r="C8" s="84" t="s">
        <v>304</v>
      </c>
    </row>
    <row r="9" spans="1:11" s="46" customFormat="1" ht="11.45" customHeight="1">
      <c r="A9" s="258"/>
      <c r="C9" s="85"/>
    </row>
    <row r="10" spans="1:11" s="46" customFormat="1" ht="18.75">
      <c r="A10" s="258" t="s">
        <v>148</v>
      </c>
      <c r="C10" s="84" t="s">
        <v>286</v>
      </c>
    </row>
    <row r="11" spans="1:11" s="47" customFormat="1" ht="18">
      <c r="A11" s="260" t="s">
        <v>495</v>
      </c>
      <c r="C11" s="84" t="s">
        <v>496</v>
      </c>
    </row>
    <row r="12" spans="1:11" s="47" customFormat="1" ht="38.25">
      <c r="A12" s="260" t="s">
        <v>466</v>
      </c>
      <c r="C12" s="84" t="s">
        <v>487</v>
      </c>
    </row>
    <row r="13" spans="1:11" s="47" customFormat="1" ht="38.25">
      <c r="A13" s="260" t="s">
        <v>489</v>
      </c>
      <c r="C13" s="86" t="s">
        <v>488</v>
      </c>
    </row>
    <row r="14" spans="1:11" s="47" customFormat="1" ht="18">
      <c r="A14" s="260" t="s">
        <v>490</v>
      </c>
      <c r="C14" s="87" t="s">
        <v>311</v>
      </c>
    </row>
    <row r="15" spans="1:11" s="17" customFormat="1" ht="40.5" customHeight="1">
      <c r="A15" s="48" t="s">
        <v>1</v>
      </c>
      <c r="B15" s="16"/>
      <c r="C15" s="82"/>
    </row>
    <row r="16" spans="1:11">
      <c r="A16" s="48"/>
    </row>
  </sheetData>
  <mergeCells count="1">
    <mergeCell ref="A1:C1"/>
  </mergeCells>
  <phoneticPr fontId="0" type="noConversion"/>
  <printOptions horizontalCentered="1"/>
  <pageMargins left="0" right="0" top="1.6535433070866143" bottom="0.98425196850393704" header="0.51181102362204722" footer="0.51181102362204722"/>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pageSetUpPr autoPageBreaks="0"/>
  </sheetPr>
  <dimension ref="A1:K21"/>
  <sheetViews>
    <sheetView showGridLines="0" rightToLeft="1" tabSelected="1" view="pageBreakPreview" zoomScaleNormal="120" zoomScaleSheetLayoutView="100" workbookViewId="0">
      <selection activeCell="F21" sqref="F21"/>
    </sheetView>
  </sheetViews>
  <sheetFormatPr defaultColWidth="10.7109375" defaultRowHeight="12.75"/>
  <cols>
    <col min="1" max="1" width="15.7109375" style="95" customWidth="1"/>
    <col min="2" max="10" width="10.7109375" style="5" customWidth="1"/>
    <col min="11" max="11" width="15.7109375" style="95" customWidth="1"/>
    <col min="12" max="16384" width="10.7109375" style="5"/>
  </cols>
  <sheetData>
    <row r="1" spans="1:11" s="92" customFormat="1" ht="18">
      <c r="A1" s="368"/>
      <c r="B1" s="369"/>
      <c r="C1" s="369"/>
      <c r="D1" s="369"/>
      <c r="E1" s="369"/>
      <c r="F1" s="369"/>
      <c r="G1" s="369"/>
      <c r="H1" s="369"/>
      <c r="I1" s="369"/>
      <c r="J1" s="369"/>
      <c r="K1" s="369"/>
    </row>
    <row r="2" spans="1:11" s="24" customFormat="1" ht="20.25">
      <c r="A2" s="366" t="s">
        <v>384</v>
      </c>
      <c r="B2" s="366"/>
      <c r="C2" s="366"/>
      <c r="D2" s="366"/>
      <c r="E2" s="366"/>
      <c r="F2" s="366"/>
      <c r="G2" s="366"/>
      <c r="H2" s="366"/>
      <c r="I2" s="366"/>
      <c r="J2" s="366"/>
      <c r="K2" s="366"/>
    </row>
    <row r="3" spans="1:11" s="24" customFormat="1" ht="20.25">
      <c r="A3" s="351"/>
      <c r="B3" s="351"/>
      <c r="C3" s="351"/>
      <c r="D3" s="351"/>
      <c r="E3" s="351"/>
      <c r="F3" s="351" t="s">
        <v>512</v>
      </c>
      <c r="G3" s="351"/>
      <c r="H3" s="351"/>
      <c r="I3" s="351"/>
      <c r="J3" s="351"/>
      <c r="K3" s="351"/>
    </row>
    <row r="4" spans="1:11" s="93" customFormat="1" ht="15.75">
      <c r="A4" s="367" t="s">
        <v>0</v>
      </c>
      <c r="B4" s="367"/>
      <c r="C4" s="367"/>
      <c r="D4" s="367"/>
      <c r="E4" s="367"/>
      <c r="F4" s="367"/>
      <c r="G4" s="367"/>
      <c r="H4" s="367"/>
      <c r="I4" s="367"/>
      <c r="J4" s="367"/>
      <c r="K4" s="367"/>
    </row>
    <row r="5" spans="1:11" s="93" customFormat="1" ht="15.75">
      <c r="A5" s="367" t="s">
        <v>497</v>
      </c>
      <c r="B5" s="367"/>
      <c r="C5" s="367"/>
      <c r="D5" s="367"/>
      <c r="E5" s="367"/>
      <c r="F5" s="367"/>
      <c r="G5" s="367"/>
      <c r="H5" s="367"/>
      <c r="I5" s="367"/>
      <c r="J5" s="367"/>
      <c r="K5" s="367"/>
    </row>
    <row r="6" spans="1:11" s="183" customFormat="1" ht="15.75">
      <c r="A6" s="182" t="s">
        <v>322</v>
      </c>
      <c r="K6" s="184" t="s">
        <v>323</v>
      </c>
    </row>
    <row r="7" spans="1:11" s="3" customFormat="1" ht="25.5" customHeight="1" thickBot="1">
      <c r="A7" s="376" t="s">
        <v>2</v>
      </c>
      <c r="B7" s="383" t="s">
        <v>271</v>
      </c>
      <c r="C7" s="383"/>
      <c r="D7" s="383"/>
      <c r="E7" s="383"/>
      <c r="F7" s="383"/>
      <c r="G7" s="383"/>
      <c r="H7" s="383"/>
      <c r="I7" s="383"/>
      <c r="J7" s="379" t="s">
        <v>272</v>
      </c>
      <c r="K7" s="370" t="s">
        <v>4</v>
      </c>
    </row>
    <row r="8" spans="1:11" s="3" customFormat="1" ht="38.25" customHeight="1" thickTop="1" thickBot="1">
      <c r="A8" s="377"/>
      <c r="B8" s="383" t="s">
        <v>270</v>
      </c>
      <c r="C8" s="383"/>
      <c r="D8" s="383"/>
      <c r="E8" s="383"/>
      <c r="F8" s="383"/>
      <c r="G8" s="383"/>
      <c r="H8" s="253" t="s">
        <v>273</v>
      </c>
      <c r="I8" s="373" t="s">
        <v>172</v>
      </c>
      <c r="J8" s="380"/>
      <c r="K8" s="371"/>
    </row>
    <row r="9" spans="1:11" s="3" customFormat="1" ht="18" customHeight="1" thickTop="1" thickBot="1">
      <c r="A9" s="377"/>
      <c r="B9" s="362" t="s">
        <v>278</v>
      </c>
      <c r="C9" s="362" t="s">
        <v>277</v>
      </c>
      <c r="D9" s="362" t="s">
        <v>276</v>
      </c>
      <c r="E9" s="362" t="s">
        <v>275</v>
      </c>
      <c r="F9" s="362" t="s">
        <v>274</v>
      </c>
      <c r="G9" s="373" t="s">
        <v>172</v>
      </c>
      <c r="H9" s="364" t="s">
        <v>149</v>
      </c>
      <c r="I9" s="374"/>
      <c r="J9" s="381" t="s">
        <v>7</v>
      </c>
      <c r="K9" s="371"/>
    </row>
    <row r="10" spans="1:11" s="4" customFormat="1" ht="18" customHeight="1" thickTop="1" thickBot="1">
      <c r="A10" s="378"/>
      <c r="B10" s="363"/>
      <c r="C10" s="363"/>
      <c r="D10" s="363"/>
      <c r="E10" s="363"/>
      <c r="F10" s="363"/>
      <c r="G10" s="375"/>
      <c r="H10" s="365"/>
      <c r="I10" s="375"/>
      <c r="J10" s="382"/>
      <c r="K10" s="372"/>
    </row>
    <row r="11" spans="1:11" ht="30" customHeight="1" thickTop="1" thickBot="1">
      <c r="A11" s="165">
        <v>2017</v>
      </c>
      <c r="B11" s="166">
        <v>277</v>
      </c>
      <c r="C11" s="166">
        <v>2159</v>
      </c>
      <c r="D11" s="166">
        <v>230</v>
      </c>
      <c r="E11" s="166">
        <v>2341</v>
      </c>
      <c r="F11" s="166">
        <v>6583</v>
      </c>
      <c r="G11" s="167">
        <f>SUM(B11:F11)</f>
        <v>11590</v>
      </c>
      <c r="H11" s="166">
        <f>I11-G11</f>
        <v>53410</v>
      </c>
      <c r="I11" s="167">
        <v>65000</v>
      </c>
      <c r="J11" s="166">
        <v>1149300</v>
      </c>
      <c r="K11" s="168">
        <v>2017</v>
      </c>
    </row>
    <row r="12" spans="1:11" ht="30" customHeight="1" thickTop="1" thickBot="1">
      <c r="A12" s="204">
        <v>2018</v>
      </c>
      <c r="B12" s="205">
        <v>267</v>
      </c>
      <c r="C12" s="205">
        <v>2777</v>
      </c>
      <c r="D12" s="205">
        <v>85</v>
      </c>
      <c r="E12" s="205">
        <v>2418</v>
      </c>
      <c r="F12" s="205">
        <v>7656</v>
      </c>
      <c r="G12" s="206">
        <f t="shared" ref="G12:G15" si="0">SUM(B12:F12)</f>
        <v>13203</v>
      </c>
      <c r="H12" s="205">
        <f t="shared" ref="H12:H15" si="1">I12-G12</f>
        <v>51797</v>
      </c>
      <c r="I12" s="206">
        <v>65000</v>
      </c>
      <c r="J12" s="205">
        <v>1149300</v>
      </c>
      <c r="K12" s="207">
        <v>2018</v>
      </c>
    </row>
    <row r="13" spans="1:11" ht="30" customHeight="1" thickTop="1" thickBot="1">
      <c r="A13" s="165">
        <v>2019</v>
      </c>
      <c r="B13" s="166">
        <v>153</v>
      </c>
      <c r="C13" s="166">
        <v>2832</v>
      </c>
      <c r="D13" s="166">
        <v>149</v>
      </c>
      <c r="E13" s="166">
        <v>2153</v>
      </c>
      <c r="F13" s="166">
        <v>7620</v>
      </c>
      <c r="G13" s="167">
        <f t="shared" si="0"/>
        <v>12907</v>
      </c>
      <c r="H13" s="166">
        <f t="shared" si="1"/>
        <v>52093</v>
      </c>
      <c r="I13" s="167">
        <v>65000</v>
      </c>
      <c r="J13" s="166">
        <v>1149300</v>
      </c>
      <c r="K13" s="168">
        <v>2019</v>
      </c>
    </row>
    <row r="14" spans="1:11" ht="30" customHeight="1" thickTop="1" thickBot="1">
      <c r="A14" s="204">
        <v>2020</v>
      </c>
      <c r="B14" s="205">
        <v>213</v>
      </c>
      <c r="C14" s="205">
        <v>3135</v>
      </c>
      <c r="D14" s="205">
        <v>91</v>
      </c>
      <c r="E14" s="205">
        <v>2217</v>
      </c>
      <c r="F14" s="205">
        <v>7990</v>
      </c>
      <c r="G14" s="206">
        <f t="shared" si="0"/>
        <v>13646</v>
      </c>
      <c r="H14" s="205">
        <f t="shared" si="1"/>
        <v>51354</v>
      </c>
      <c r="I14" s="206">
        <v>65000</v>
      </c>
      <c r="J14" s="205">
        <v>1149300</v>
      </c>
      <c r="K14" s="207">
        <v>2020</v>
      </c>
    </row>
    <row r="15" spans="1:11" ht="30" customHeight="1" thickTop="1">
      <c r="A15" s="165">
        <v>2021</v>
      </c>
      <c r="B15" s="166">
        <v>394.3</v>
      </c>
      <c r="C15" s="166">
        <v>2766.4</v>
      </c>
      <c r="D15" s="166">
        <v>310.8</v>
      </c>
      <c r="E15" s="166">
        <v>2393.1</v>
      </c>
      <c r="F15" s="166">
        <v>7565.6</v>
      </c>
      <c r="G15" s="167">
        <f t="shared" si="0"/>
        <v>13430.2</v>
      </c>
      <c r="H15" s="166">
        <f t="shared" si="1"/>
        <v>51569.8</v>
      </c>
      <c r="I15" s="167">
        <v>65000</v>
      </c>
      <c r="J15" s="166">
        <v>1149300</v>
      </c>
      <c r="K15" s="168">
        <v>2021</v>
      </c>
    </row>
    <row r="18" spans="7:7">
      <c r="G18" s="134"/>
    </row>
    <row r="19" spans="7:7">
      <c r="G19" s="134"/>
    </row>
    <row r="20" spans="7:7">
      <c r="G20" s="134"/>
    </row>
    <row r="21" spans="7:7">
      <c r="G21" s="134"/>
    </row>
  </sheetData>
  <mergeCells count="18">
    <mergeCell ref="A1:K1"/>
    <mergeCell ref="K7:K10"/>
    <mergeCell ref="I8:I10"/>
    <mergeCell ref="G9:G10"/>
    <mergeCell ref="F9:F10"/>
    <mergeCell ref="B9:B10"/>
    <mergeCell ref="A7:A10"/>
    <mergeCell ref="J7:J8"/>
    <mergeCell ref="J9:J10"/>
    <mergeCell ref="B7:I7"/>
    <mergeCell ref="B8:G8"/>
    <mergeCell ref="E9:E10"/>
    <mergeCell ref="D9:D10"/>
    <mergeCell ref="C9:C10"/>
    <mergeCell ref="H9:H10"/>
    <mergeCell ref="A2:K2"/>
    <mergeCell ref="A4:K4"/>
    <mergeCell ref="A5:K5"/>
  </mergeCells>
  <phoneticPr fontId="0" type="noConversion"/>
  <printOptions horizontalCentered="1"/>
  <pageMargins left="0.23622047244094491" right="0.23622047244094491" top="1.3779527559055118" bottom="0.35433070866141736" header="0.51181102362204722" footer="0.4724409448818898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autoPageBreaks="0"/>
  </sheetPr>
  <dimension ref="A1:BT60"/>
  <sheetViews>
    <sheetView showGridLines="0" rightToLeft="1" tabSelected="1" view="pageBreakPreview" zoomScaleSheetLayoutView="100" workbookViewId="0">
      <selection activeCell="F21" sqref="F21"/>
    </sheetView>
  </sheetViews>
  <sheetFormatPr defaultColWidth="10.7109375" defaultRowHeight="14.25"/>
  <cols>
    <col min="1" max="1" width="4.7109375" style="95" customWidth="1"/>
    <col min="2" max="2" width="23" style="95" customWidth="1"/>
    <col min="3" max="4" width="12" style="98" customWidth="1"/>
    <col min="5" max="5" width="26" style="95" customWidth="1"/>
    <col min="6" max="6" width="4.28515625" style="95" customWidth="1"/>
    <col min="7" max="66" width="10.7109375" style="40"/>
    <col min="67" max="16384" width="10.7109375" style="5"/>
  </cols>
  <sheetData>
    <row r="1" spans="1:72" s="92" customFormat="1" ht="20.25" customHeight="1">
      <c r="A1" s="384"/>
      <c r="B1" s="385"/>
      <c r="C1" s="385"/>
      <c r="D1" s="385"/>
      <c r="E1" s="385"/>
      <c r="F1" s="385"/>
      <c r="G1" s="107"/>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row>
    <row r="2" spans="1:72" ht="18">
      <c r="A2" s="386" t="s">
        <v>447</v>
      </c>
      <c r="B2" s="386"/>
      <c r="C2" s="386"/>
      <c r="D2" s="386"/>
      <c r="E2" s="386"/>
      <c r="F2" s="386"/>
    </row>
    <row r="3" spans="1:72" ht="18">
      <c r="A3" s="352"/>
      <c r="B3" s="352"/>
      <c r="C3" s="386">
        <v>2021</v>
      </c>
      <c r="D3" s="386"/>
      <c r="E3" s="352"/>
      <c r="F3" s="352"/>
    </row>
    <row r="4" spans="1:72" ht="15.75">
      <c r="A4" s="367" t="s">
        <v>448</v>
      </c>
      <c r="B4" s="367"/>
      <c r="C4" s="367"/>
      <c r="D4" s="367"/>
      <c r="E4" s="367"/>
      <c r="F4" s="367"/>
    </row>
    <row r="5" spans="1:72" ht="15.75">
      <c r="A5" s="367">
        <v>2021</v>
      </c>
      <c r="B5" s="367"/>
      <c r="C5" s="367"/>
      <c r="D5" s="367"/>
      <c r="E5" s="367"/>
      <c r="F5" s="367"/>
    </row>
    <row r="6" spans="1:72" s="2" customFormat="1" ht="25.15" customHeight="1">
      <c r="A6" s="18" t="s">
        <v>467</v>
      </c>
      <c r="B6" s="18"/>
      <c r="C6" s="18"/>
      <c r="D6" s="18"/>
      <c r="E6" s="50"/>
      <c r="F6" s="44" t="s">
        <v>468</v>
      </c>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row>
    <row r="7" spans="1:72" s="3" customFormat="1" ht="17.25" customHeight="1" thickBot="1">
      <c r="A7" s="397" t="s">
        <v>238</v>
      </c>
      <c r="B7" s="397"/>
      <c r="C7" s="387" t="s">
        <v>449</v>
      </c>
      <c r="D7" s="400" t="s">
        <v>450</v>
      </c>
      <c r="E7" s="390" t="s">
        <v>287</v>
      </c>
      <c r="F7" s="390"/>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row>
    <row r="8" spans="1:72" s="3" customFormat="1" ht="17.25" customHeight="1" thickBot="1">
      <c r="A8" s="398"/>
      <c r="B8" s="398"/>
      <c r="C8" s="388"/>
      <c r="D8" s="401"/>
      <c r="E8" s="391"/>
      <c r="F8" s="391"/>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row>
    <row r="9" spans="1:72" s="4" customFormat="1" ht="18.75" customHeight="1">
      <c r="A9" s="399"/>
      <c r="B9" s="399"/>
      <c r="C9" s="389"/>
      <c r="D9" s="402"/>
      <c r="E9" s="392"/>
      <c r="F9" s="392"/>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72" s="106" customFormat="1" ht="21.2" customHeight="1" thickBot="1">
      <c r="A10" s="393" t="s">
        <v>10</v>
      </c>
      <c r="B10" s="393"/>
      <c r="C10" s="273">
        <f>SUM(C11:C14)</f>
        <v>394.2</v>
      </c>
      <c r="D10" s="273">
        <f>SUM(D11:D14)</f>
        <v>3305.6</v>
      </c>
      <c r="E10" s="394" t="s">
        <v>11</v>
      </c>
      <c r="F10" s="394"/>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row>
    <row r="11" spans="1:72" ht="18.75" customHeight="1" thickTop="1" thickBot="1">
      <c r="A11" s="53"/>
      <c r="B11" s="75" t="s">
        <v>12</v>
      </c>
      <c r="C11" s="196">
        <v>109.6</v>
      </c>
      <c r="D11" s="196">
        <v>252.2</v>
      </c>
      <c r="E11" s="54" t="s">
        <v>13</v>
      </c>
      <c r="F11" s="54"/>
    </row>
    <row r="12" spans="1:72" ht="18.75" customHeight="1" thickTop="1" thickBot="1">
      <c r="A12" s="51"/>
      <c r="B12" s="74" t="s">
        <v>14</v>
      </c>
      <c r="C12" s="197">
        <v>38.299999999999997</v>
      </c>
      <c r="D12" s="197">
        <v>115</v>
      </c>
      <c r="E12" s="52" t="s">
        <v>15</v>
      </c>
      <c r="F12" s="52"/>
    </row>
    <row r="13" spans="1:72" ht="18.75" customHeight="1" thickTop="1" thickBot="1">
      <c r="A13" s="53"/>
      <c r="B13" s="75" t="s">
        <v>16</v>
      </c>
      <c r="C13" s="196">
        <v>224.7</v>
      </c>
      <c r="D13" s="196">
        <v>2809</v>
      </c>
      <c r="E13" s="54" t="s">
        <v>17</v>
      </c>
      <c r="F13" s="54"/>
    </row>
    <row r="14" spans="1:72" thickTop="1" thickBot="1">
      <c r="A14" s="51"/>
      <c r="B14" s="74" t="s">
        <v>152</v>
      </c>
      <c r="C14" s="197">
        <v>21.6</v>
      </c>
      <c r="D14" s="197">
        <v>129.4</v>
      </c>
      <c r="E14" s="52" t="s">
        <v>153</v>
      </c>
      <c r="F14" s="52"/>
    </row>
    <row r="15" spans="1:72" s="106" customFormat="1" ht="21.2" customHeight="1" thickTop="1" thickBot="1">
      <c r="A15" s="395" t="s">
        <v>385</v>
      </c>
      <c r="B15" s="395"/>
      <c r="C15" s="277">
        <f>SUM(C16:C43)</f>
        <v>2100.0099999999998</v>
      </c>
      <c r="D15" s="277">
        <f>SUM(D16:D43)</f>
        <v>34618.499999999993</v>
      </c>
      <c r="E15" s="396" t="s">
        <v>386</v>
      </c>
      <c r="F15" s="396"/>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row>
    <row r="16" spans="1:72" s="110" customFormat="1" thickTop="1" thickBot="1">
      <c r="A16" s="51"/>
      <c r="B16" s="74" t="s">
        <v>19</v>
      </c>
      <c r="C16" s="197">
        <v>231.58</v>
      </c>
      <c r="D16" s="197">
        <v>6947.5</v>
      </c>
      <c r="E16" s="52" t="s">
        <v>20</v>
      </c>
      <c r="F16" s="52"/>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110" customFormat="1" thickTop="1" thickBot="1">
      <c r="A17" s="53"/>
      <c r="B17" s="75" t="s">
        <v>21</v>
      </c>
      <c r="C17" s="196">
        <v>38.51</v>
      </c>
      <c r="D17" s="196">
        <v>346.6</v>
      </c>
      <c r="E17" s="54" t="s">
        <v>22</v>
      </c>
      <c r="F17" s="54"/>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thickTop="1" thickBot="1">
      <c r="A18" s="51"/>
      <c r="B18" s="74" t="s">
        <v>23</v>
      </c>
      <c r="C18" s="197">
        <v>25.86</v>
      </c>
      <c r="D18" s="197">
        <v>245.7</v>
      </c>
      <c r="E18" s="52" t="s">
        <v>24</v>
      </c>
      <c r="F18" s="52"/>
    </row>
    <row r="19" spans="1:66" s="110" customFormat="1" thickTop="1" thickBot="1">
      <c r="A19" s="53"/>
      <c r="B19" s="75" t="s">
        <v>25</v>
      </c>
      <c r="C19" s="196">
        <v>2.5499999999999998</v>
      </c>
      <c r="D19" s="196">
        <v>35.700000000000003</v>
      </c>
      <c r="E19" s="54" t="s">
        <v>26</v>
      </c>
      <c r="F19" s="54"/>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thickTop="1" thickBot="1">
      <c r="A20" s="51"/>
      <c r="B20" s="74" t="s">
        <v>382</v>
      </c>
      <c r="C20" s="197">
        <v>250.33</v>
      </c>
      <c r="D20" s="197">
        <v>4005.3</v>
      </c>
      <c r="E20" s="52" t="s">
        <v>27</v>
      </c>
      <c r="F20" s="52"/>
    </row>
    <row r="21" spans="1:66" thickTop="1" thickBot="1">
      <c r="A21" s="53"/>
      <c r="B21" s="75" t="s">
        <v>28</v>
      </c>
      <c r="C21" s="196">
        <v>185.14</v>
      </c>
      <c r="D21" s="196">
        <v>3702.8</v>
      </c>
      <c r="E21" s="54" t="s">
        <v>29</v>
      </c>
      <c r="F21" s="54"/>
    </row>
    <row r="22" spans="1:66" thickTop="1" thickBot="1">
      <c r="A22" s="51"/>
      <c r="B22" s="74" t="s">
        <v>30</v>
      </c>
      <c r="C22" s="197">
        <v>87.18</v>
      </c>
      <c r="D22" s="197">
        <v>1917.9</v>
      </c>
      <c r="E22" s="52" t="s">
        <v>31</v>
      </c>
      <c r="F22" s="52"/>
    </row>
    <row r="23" spans="1:66" thickTop="1" thickBot="1">
      <c r="A23" s="53"/>
      <c r="B23" s="75" t="s">
        <v>32</v>
      </c>
      <c r="C23" s="196">
        <v>3.54</v>
      </c>
      <c r="D23" s="196">
        <v>42.5</v>
      </c>
      <c r="E23" s="54" t="s">
        <v>33</v>
      </c>
      <c r="F23" s="54"/>
    </row>
    <row r="24" spans="1:66" thickTop="1" thickBot="1">
      <c r="A24" s="51"/>
      <c r="B24" s="74" t="s">
        <v>34</v>
      </c>
      <c r="C24" s="197">
        <v>174.08</v>
      </c>
      <c r="D24" s="197">
        <v>4352.1000000000004</v>
      </c>
      <c r="E24" s="52" t="s">
        <v>35</v>
      </c>
      <c r="F24" s="52"/>
    </row>
    <row r="25" spans="1:66" thickTop="1" thickBot="1">
      <c r="A25" s="53"/>
      <c r="B25" s="75" t="s">
        <v>36</v>
      </c>
      <c r="C25" s="196">
        <v>26.94</v>
      </c>
      <c r="D25" s="196">
        <v>350.2</v>
      </c>
      <c r="E25" s="54" t="s">
        <v>37</v>
      </c>
      <c r="F25" s="54"/>
    </row>
    <row r="26" spans="1:66" thickTop="1" thickBot="1">
      <c r="A26" s="51"/>
      <c r="B26" s="74" t="s">
        <v>38</v>
      </c>
      <c r="C26" s="197">
        <v>153.55000000000001</v>
      </c>
      <c r="D26" s="197">
        <v>2303.3000000000002</v>
      </c>
      <c r="E26" s="52" t="s">
        <v>39</v>
      </c>
      <c r="F26" s="52"/>
    </row>
    <row r="27" spans="1:66" thickTop="1" thickBot="1">
      <c r="A27" s="53"/>
      <c r="B27" s="75" t="s">
        <v>40</v>
      </c>
      <c r="C27" s="196">
        <v>118.59</v>
      </c>
      <c r="D27" s="196">
        <v>1423.1</v>
      </c>
      <c r="E27" s="54"/>
      <c r="F27" s="54"/>
    </row>
    <row r="28" spans="1:66" s="110" customFormat="1" thickTop="1" thickBot="1">
      <c r="A28" s="51"/>
      <c r="B28" s="74" t="s">
        <v>42</v>
      </c>
      <c r="C28" s="197">
        <v>34.33</v>
      </c>
      <c r="D28" s="197">
        <v>206</v>
      </c>
      <c r="E28" s="52" t="s">
        <v>43</v>
      </c>
      <c r="F28" s="52"/>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thickTop="1" thickBot="1">
      <c r="A29" s="53"/>
      <c r="B29" s="75" t="s">
        <v>44</v>
      </c>
      <c r="C29" s="196">
        <v>88.43</v>
      </c>
      <c r="D29" s="196">
        <v>1350.4</v>
      </c>
      <c r="E29" s="54" t="s">
        <v>45</v>
      </c>
      <c r="F29" s="54"/>
    </row>
    <row r="30" spans="1:66" thickTop="1" thickBot="1">
      <c r="A30" s="51"/>
      <c r="B30" s="74" t="s">
        <v>46</v>
      </c>
      <c r="C30" s="197">
        <v>24.31</v>
      </c>
      <c r="D30" s="197">
        <v>291.7</v>
      </c>
      <c r="E30" s="52" t="s">
        <v>47</v>
      </c>
      <c r="F30" s="52"/>
    </row>
    <row r="31" spans="1:66" thickTop="1" thickBot="1">
      <c r="A31" s="53"/>
      <c r="B31" s="75" t="s">
        <v>48</v>
      </c>
      <c r="C31" s="278">
        <v>17.190000000000001</v>
      </c>
      <c r="D31" s="278">
        <v>257.8</v>
      </c>
      <c r="E31" s="128" t="s">
        <v>49</v>
      </c>
      <c r="F31" s="54"/>
    </row>
    <row r="32" spans="1:66" thickTop="1" thickBot="1">
      <c r="A32" s="51"/>
      <c r="B32" s="74" t="s">
        <v>50</v>
      </c>
      <c r="C32" s="197">
        <v>6.5</v>
      </c>
      <c r="D32" s="197">
        <v>65</v>
      </c>
      <c r="E32" s="52" t="s">
        <v>51</v>
      </c>
      <c r="F32" s="52"/>
    </row>
    <row r="33" spans="1:66" thickTop="1" thickBot="1">
      <c r="A33" s="53"/>
      <c r="B33" s="75" t="s">
        <v>52</v>
      </c>
      <c r="C33" s="196">
        <v>26.15</v>
      </c>
      <c r="D33" s="196">
        <v>196.1</v>
      </c>
      <c r="E33" s="54" t="s">
        <v>53</v>
      </c>
      <c r="F33" s="54"/>
    </row>
    <row r="34" spans="1:66" s="110" customFormat="1" thickTop="1" thickBot="1">
      <c r="A34" s="51"/>
      <c r="B34" s="74" t="s">
        <v>54</v>
      </c>
      <c r="C34" s="197">
        <v>103.21</v>
      </c>
      <c r="D34" s="197">
        <v>722.5</v>
      </c>
      <c r="E34" s="52" t="s">
        <v>55</v>
      </c>
      <c r="F34" s="52"/>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110" customFormat="1" thickTop="1" thickBot="1">
      <c r="A35" s="53"/>
      <c r="B35" s="75" t="s">
        <v>56</v>
      </c>
      <c r="C35" s="196">
        <v>3.77</v>
      </c>
      <c r="D35" s="196">
        <v>37.700000000000003</v>
      </c>
      <c r="E35" s="54" t="s">
        <v>57</v>
      </c>
      <c r="F35" s="54"/>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thickTop="1" thickBot="1">
      <c r="A36" s="51"/>
      <c r="B36" s="74" t="s">
        <v>58</v>
      </c>
      <c r="C36" s="197">
        <v>2.57</v>
      </c>
      <c r="D36" s="197">
        <v>51.3</v>
      </c>
      <c r="E36" s="52" t="s">
        <v>59</v>
      </c>
      <c r="F36" s="52"/>
    </row>
    <row r="37" spans="1:66" thickTop="1" thickBot="1">
      <c r="A37" s="53"/>
      <c r="B37" s="75" t="s">
        <v>87</v>
      </c>
      <c r="C37" s="196">
        <v>6.48</v>
      </c>
      <c r="D37" s="196">
        <v>64.8</v>
      </c>
      <c r="E37" s="54" t="s">
        <v>60</v>
      </c>
      <c r="F37" s="54"/>
    </row>
    <row r="38" spans="1:66" thickTop="1" thickBot="1">
      <c r="A38" s="51"/>
      <c r="B38" s="74" t="s">
        <v>61</v>
      </c>
      <c r="C38" s="197">
        <v>49.06</v>
      </c>
      <c r="D38" s="197">
        <v>490.6</v>
      </c>
      <c r="E38" s="52" t="s">
        <v>62</v>
      </c>
      <c r="F38" s="52"/>
    </row>
    <row r="39" spans="1:66" thickTop="1" thickBot="1">
      <c r="A39" s="53"/>
      <c r="B39" s="75" t="s">
        <v>414</v>
      </c>
      <c r="C39" s="196">
        <v>17.82</v>
      </c>
      <c r="D39" s="196">
        <v>142.5</v>
      </c>
      <c r="E39" s="54" t="s">
        <v>410</v>
      </c>
      <c r="F39" s="54"/>
    </row>
    <row r="40" spans="1:66" s="110" customFormat="1" thickTop="1" thickBot="1">
      <c r="A40" s="51"/>
      <c r="B40" s="74" t="s">
        <v>415</v>
      </c>
      <c r="C40" s="197">
        <v>7.56</v>
      </c>
      <c r="D40" s="197">
        <v>75.599999999999994</v>
      </c>
      <c r="E40" s="52" t="s">
        <v>411</v>
      </c>
      <c r="F40" s="52"/>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110" customFormat="1" thickTop="1" thickBot="1">
      <c r="A41" s="53"/>
      <c r="B41" s="75" t="s">
        <v>416</v>
      </c>
      <c r="C41" s="196">
        <v>27.78</v>
      </c>
      <c r="D41" s="196">
        <v>333.3</v>
      </c>
      <c r="E41" s="54" t="s">
        <v>412</v>
      </c>
      <c r="F41" s="54"/>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thickTop="1" thickBot="1">
      <c r="A42" s="51"/>
      <c r="B42" s="74" t="s">
        <v>417</v>
      </c>
      <c r="C42" s="197">
        <v>29.51</v>
      </c>
      <c r="D42" s="197">
        <v>191.8</v>
      </c>
      <c r="E42" s="52" t="s">
        <v>413</v>
      </c>
      <c r="F42" s="52"/>
    </row>
    <row r="43" spans="1:66" thickTop="1" thickBot="1">
      <c r="A43" s="53"/>
      <c r="B43" s="75" t="s">
        <v>63</v>
      </c>
      <c r="C43" s="196">
        <v>357.49</v>
      </c>
      <c r="D43" s="196">
        <v>4468.7</v>
      </c>
      <c r="E43" s="54" t="s">
        <v>88</v>
      </c>
      <c r="F43" s="54"/>
    </row>
    <row r="44" spans="1:66" s="110" customFormat="1" ht="18" customHeight="1" thickTop="1" thickBot="1">
      <c r="A44" s="403" t="s">
        <v>89</v>
      </c>
      <c r="B44" s="403"/>
      <c r="C44" s="274">
        <f>SUM(C45:C53)</f>
        <v>2703.8</v>
      </c>
      <c r="D44" s="274">
        <f>SUM(D45:D53)</f>
        <v>29933.440000000006</v>
      </c>
      <c r="E44" s="404" t="s">
        <v>90</v>
      </c>
      <c r="F44" s="404"/>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s="106" customFormat="1" thickTop="1" thickBot="1">
      <c r="A45" s="53"/>
      <c r="B45" s="75" t="s">
        <v>393</v>
      </c>
      <c r="C45" s="275">
        <v>2393.1</v>
      </c>
      <c r="D45" s="275">
        <v>28716.7</v>
      </c>
      <c r="E45" s="54" t="s">
        <v>402</v>
      </c>
      <c r="F45" s="54"/>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row>
    <row r="46" spans="1:66" thickTop="1" thickBot="1">
      <c r="A46" s="51"/>
      <c r="B46" s="74" t="s">
        <v>394</v>
      </c>
      <c r="C46" s="276">
        <v>192.2</v>
      </c>
      <c r="D46" s="276">
        <v>864.9</v>
      </c>
      <c r="E46" s="174" t="s">
        <v>403</v>
      </c>
      <c r="F46" s="52"/>
    </row>
    <row r="47" spans="1:66" thickTop="1" thickBot="1">
      <c r="A47" s="53"/>
      <c r="B47" s="75" t="s">
        <v>395</v>
      </c>
      <c r="C47" s="196">
        <v>0.9</v>
      </c>
      <c r="D47" s="196">
        <v>2.9</v>
      </c>
      <c r="E47" s="54" t="s">
        <v>67</v>
      </c>
      <c r="F47" s="54"/>
    </row>
    <row r="48" spans="1:66" thickTop="1" thickBot="1">
      <c r="A48" s="51"/>
      <c r="B48" s="74" t="s">
        <v>396</v>
      </c>
      <c r="C48" s="197">
        <v>3.1</v>
      </c>
      <c r="D48" s="197">
        <v>9.1999999999999993</v>
      </c>
      <c r="E48" s="52" t="s">
        <v>404</v>
      </c>
      <c r="F48" s="52"/>
    </row>
    <row r="49" spans="1:66" s="110" customFormat="1" thickTop="1" thickBot="1">
      <c r="A49" s="53"/>
      <c r="B49" s="75" t="s">
        <v>397</v>
      </c>
      <c r="C49" s="196">
        <v>2.2999999999999998</v>
      </c>
      <c r="D49" s="196">
        <v>9.4</v>
      </c>
      <c r="E49" s="54" t="s">
        <v>405</v>
      </c>
      <c r="F49" s="54"/>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row>
    <row r="50" spans="1:66" s="110" customFormat="1" thickTop="1" thickBot="1">
      <c r="A50" s="51"/>
      <c r="B50" s="74" t="s">
        <v>398</v>
      </c>
      <c r="C50" s="197">
        <v>8</v>
      </c>
      <c r="D50" s="197">
        <v>17.7</v>
      </c>
      <c r="E50" s="52" t="s">
        <v>406</v>
      </c>
      <c r="F50" s="52"/>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row>
    <row r="51" spans="1:66" thickTop="1" thickBot="1">
      <c r="A51" s="53"/>
      <c r="B51" s="75" t="s">
        <v>399</v>
      </c>
      <c r="C51" s="196">
        <v>9.3000000000000007</v>
      </c>
      <c r="D51" s="196">
        <v>37.14</v>
      </c>
      <c r="E51" s="54" t="s">
        <v>407</v>
      </c>
      <c r="F51" s="54"/>
    </row>
    <row r="52" spans="1:66" thickTop="1" thickBot="1">
      <c r="A52" s="51"/>
      <c r="B52" s="74" t="s">
        <v>400</v>
      </c>
      <c r="C52" s="197">
        <v>9.1</v>
      </c>
      <c r="D52" s="197">
        <v>18.2</v>
      </c>
      <c r="E52" s="52" t="s">
        <v>408</v>
      </c>
      <c r="F52" s="52"/>
    </row>
    <row r="53" spans="1:66" thickTop="1" thickBot="1">
      <c r="A53" s="53"/>
      <c r="B53" s="75" t="s">
        <v>401</v>
      </c>
      <c r="C53" s="196">
        <v>85.8</v>
      </c>
      <c r="D53" s="196">
        <v>257.3</v>
      </c>
      <c r="E53" s="54" t="s">
        <v>409</v>
      </c>
      <c r="F53" s="54"/>
    </row>
    <row r="54" spans="1:66" ht="18" customHeight="1" thickTop="1" thickBot="1">
      <c r="A54" s="405" t="s">
        <v>175</v>
      </c>
      <c r="B54" s="405"/>
      <c r="C54" s="297">
        <f>SUM(C55:C57)</f>
        <v>7565.7000000000007</v>
      </c>
      <c r="D54" s="297">
        <f>SUM(D55:D57)</f>
        <v>637706.69999999995</v>
      </c>
      <c r="E54" s="406" t="s">
        <v>174</v>
      </c>
      <c r="F54" s="406" t="s">
        <v>302</v>
      </c>
    </row>
    <row r="55" spans="1:66" thickTop="1" thickBot="1">
      <c r="A55" s="53"/>
      <c r="B55" s="75" t="s">
        <v>387</v>
      </c>
      <c r="C55" s="196">
        <v>2354.1</v>
      </c>
      <c r="D55" s="196">
        <v>200096.6</v>
      </c>
      <c r="E55" s="54" t="s">
        <v>390</v>
      </c>
      <c r="F55" s="54"/>
    </row>
    <row r="56" spans="1:66" ht="15" customHeight="1" thickTop="1" thickBot="1">
      <c r="A56" s="51"/>
      <c r="B56" s="74" t="s">
        <v>388</v>
      </c>
      <c r="C56" s="197">
        <v>4137.1000000000004</v>
      </c>
      <c r="D56" s="197">
        <v>351651.4</v>
      </c>
      <c r="E56" s="52" t="s">
        <v>391</v>
      </c>
      <c r="F56" s="52"/>
    </row>
    <row r="57" spans="1:66" s="110" customFormat="1" ht="13.5" thickTop="1">
      <c r="A57" s="298"/>
      <c r="B57" s="299" t="s">
        <v>389</v>
      </c>
      <c r="C57" s="295">
        <v>1074.5</v>
      </c>
      <c r="D57" s="295">
        <v>85958.7</v>
      </c>
      <c r="E57" s="300" t="s">
        <v>392</v>
      </c>
      <c r="F57" s="30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row>
    <row r="58" spans="1:66" s="127" customFormat="1" ht="21.2" customHeight="1">
      <c r="A58" s="407" t="s">
        <v>8</v>
      </c>
      <c r="B58" s="407"/>
      <c r="C58" s="304">
        <f>C54+C44+C15+C10</f>
        <v>12763.710000000001</v>
      </c>
      <c r="D58" s="304">
        <f>D54+D44+D15+D10</f>
        <v>705564.24</v>
      </c>
      <c r="E58" s="408" t="s">
        <v>9</v>
      </c>
      <c r="F58" s="408"/>
      <c r="G58" s="129"/>
    </row>
    <row r="59" spans="1:66" ht="3.75" customHeight="1">
      <c r="A59" s="111"/>
      <c r="B59" s="111"/>
      <c r="C59" s="111"/>
      <c r="D59" s="111"/>
      <c r="E59" s="111"/>
      <c r="F59" s="111"/>
    </row>
    <row r="60" spans="1:66" ht="11.1" customHeight="1">
      <c r="A60" s="187"/>
      <c r="B60" s="112"/>
      <c r="C60" s="5"/>
      <c r="D60" s="5"/>
      <c r="E60" s="106"/>
      <c r="F60" s="123"/>
    </row>
  </sheetData>
  <mergeCells count="19">
    <mergeCell ref="A44:B44"/>
    <mergeCell ref="E44:F44"/>
    <mergeCell ref="A54:B54"/>
    <mergeCell ref="E54:F54"/>
    <mergeCell ref="A58:B58"/>
    <mergeCell ref="E58:F58"/>
    <mergeCell ref="A10:B10"/>
    <mergeCell ref="E10:F10"/>
    <mergeCell ref="A15:B15"/>
    <mergeCell ref="E15:F15"/>
    <mergeCell ref="A7:B9"/>
    <mergeCell ref="D7:D9"/>
    <mergeCell ref="A1:F1"/>
    <mergeCell ref="A2:F2"/>
    <mergeCell ref="A4:F4"/>
    <mergeCell ref="A5:F5"/>
    <mergeCell ref="C7:C9"/>
    <mergeCell ref="E7:F9"/>
    <mergeCell ref="C3:D3"/>
  </mergeCells>
  <printOptions horizontalCentered="1" verticalCentered="1"/>
  <pageMargins left="0" right="0" top="0" bottom="0" header="0.51181102362204722" footer="0.51181102362204722"/>
  <pageSetup paperSize="9" scale="9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autoPageBreaks="0"/>
  </sheetPr>
  <dimension ref="A1:F34"/>
  <sheetViews>
    <sheetView showGridLines="0" rightToLeft="1" tabSelected="1" view="pageBreakPreview" zoomScaleSheetLayoutView="100" workbookViewId="0">
      <selection activeCell="F21" sqref="F21"/>
    </sheetView>
  </sheetViews>
  <sheetFormatPr defaultColWidth="10.7109375" defaultRowHeight="14.25"/>
  <cols>
    <col min="1" max="1" width="2.7109375" style="11" customWidth="1"/>
    <col min="2" max="2" width="24.7109375" style="11" customWidth="1"/>
    <col min="3" max="3" width="17.28515625" style="11" customWidth="1"/>
    <col min="4" max="4" width="17.28515625" style="7" customWidth="1"/>
    <col min="5" max="5" width="24.7109375" style="11" customWidth="1"/>
    <col min="6" max="6" width="2.7109375" style="11" customWidth="1"/>
    <col min="7" max="16384" width="10.7109375" style="8"/>
  </cols>
  <sheetData>
    <row r="1" spans="1:6" s="23" customFormat="1" ht="31.15" customHeight="1">
      <c r="A1" s="411"/>
      <c r="B1" s="361"/>
      <c r="C1" s="361"/>
      <c r="D1" s="361"/>
      <c r="E1" s="361"/>
      <c r="F1" s="361"/>
    </row>
    <row r="2" spans="1:6" s="33" customFormat="1" ht="20.25">
      <c r="A2" s="412" t="s">
        <v>451</v>
      </c>
      <c r="B2" s="412"/>
      <c r="C2" s="412"/>
      <c r="D2" s="412"/>
      <c r="E2" s="412"/>
      <c r="F2" s="412"/>
    </row>
    <row r="3" spans="1:6" s="33" customFormat="1" ht="20.25">
      <c r="A3" s="353"/>
      <c r="B3" s="353"/>
      <c r="C3" s="412">
        <v>2021</v>
      </c>
      <c r="D3" s="412"/>
      <c r="E3" s="353"/>
      <c r="F3" s="353"/>
    </row>
    <row r="4" spans="1:6" s="32" customFormat="1" ht="15.75">
      <c r="A4" s="413" t="s">
        <v>418</v>
      </c>
      <c r="B4" s="413"/>
      <c r="C4" s="413"/>
      <c r="D4" s="413"/>
      <c r="E4" s="413"/>
      <c r="F4" s="413"/>
    </row>
    <row r="5" spans="1:6" s="26" customFormat="1" ht="15.75">
      <c r="A5" s="414">
        <v>2021</v>
      </c>
      <c r="B5" s="414"/>
      <c r="C5" s="414"/>
      <c r="D5" s="414"/>
      <c r="E5" s="414"/>
      <c r="F5" s="414"/>
    </row>
    <row r="6" spans="1:6" s="2" customFormat="1" ht="15.75">
      <c r="A6" s="18" t="s">
        <v>324</v>
      </c>
      <c r="B6" s="29"/>
      <c r="C6" s="29"/>
      <c r="D6" s="30"/>
      <c r="E6" s="29"/>
      <c r="F6" s="44" t="s">
        <v>325</v>
      </c>
    </row>
    <row r="7" spans="1:6" s="9" customFormat="1" ht="65.25" customHeight="1">
      <c r="A7" s="409" t="s">
        <v>419</v>
      </c>
      <c r="B7" s="409"/>
      <c r="C7" s="281" t="s">
        <v>421</v>
      </c>
      <c r="D7" s="135" t="s">
        <v>422</v>
      </c>
      <c r="E7" s="410" t="s">
        <v>420</v>
      </c>
      <c r="F7" s="410"/>
    </row>
    <row r="8" spans="1:6" s="10" customFormat="1" ht="34.5" customHeight="1" thickBot="1">
      <c r="A8" s="175"/>
      <c r="B8" s="176" t="s">
        <v>423</v>
      </c>
      <c r="C8" s="280">
        <v>191.5</v>
      </c>
      <c r="D8" s="280">
        <v>32555.1</v>
      </c>
      <c r="E8" s="170" t="s">
        <v>20</v>
      </c>
      <c r="F8" s="171"/>
    </row>
    <row r="9" spans="1:6" s="10" customFormat="1" ht="34.5" customHeight="1" thickTop="1" thickBot="1">
      <c r="A9" s="177"/>
      <c r="B9" s="178" t="s">
        <v>461</v>
      </c>
      <c r="C9" s="193">
        <v>78.099999999999994</v>
      </c>
      <c r="D9" s="193">
        <v>3905</v>
      </c>
      <c r="E9" s="172" t="s">
        <v>426</v>
      </c>
      <c r="F9" s="128"/>
    </row>
    <row r="10" spans="1:6" ht="34.5" customHeight="1" thickTop="1" thickBot="1">
      <c r="A10" s="179"/>
      <c r="B10" s="180" t="s">
        <v>424</v>
      </c>
      <c r="C10" s="279">
        <v>9.6999999999999993</v>
      </c>
      <c r="D10" s="279">
        <v>779</v>
      </c>
      <c r="E10" s="173" t="s">
        <v>427</v>
      </c>
      <c r="F10" s="174"/>
    </row>
    <row r="11" spans="1:6" ht="34.5" customHeight="1" thickTop="1" thickBot="1">
      <c r="A11" s="177"/>
      <c r="B11" s="178" t="s">
        <v>25</v>
      </c>
      <c r="C11" s="193">
        <v>181.8</v>
      </c>
      <c r="D11" s="193">
        <v>21812.5</v>
      </c>
      <c r="E11" s="172" t="s">
        <v>428</v>
      </c>
      <c r="F11" s="128"/>
    </row>
    <row r="12" spans="1:6" ht="34.5" customHeight="1" thickTop="1" thickBot="1">
      <c r="A12" s="179"/>
      <c r="B12" s="180" t="s">
        <v>52</v>
      </c>
      <c r="C12" s="279">
        <v>40.4</v>
      </c>
      <c r="D12" s="279">
        <v>1616</v>
      </c>
      <c r="E12" s="173" t="s">
        <v>53</v>
      </c>
      <c r="F12" s="174"/>
    </row>
    <row r="13" spans="1:6" ht="34.5" customHeight="1" thickTop="1" thickBot="1">
      <c r="A13" s="301"/>
      <c r="B13" s="178" t="s">
        <v>34</v>
      </c>
      <c r="C13" s="193">
        <v>47.4</v>
      </c>
      <c r="D13" s="193">
        <v>1896</v>
      </c>
      <c r="E13" s="172" t="s">
        <v>35</v>
      </c>
      <c r="F13" s="128"/>
    </row>
    <row r="14" spans="1:6" ht="34.5" customHeight="1" thickTop="1">
      <c r="A14" s="317"/>
      <c r="B14" s="337" t="s">
        <v>425</v>
      </c>
      <c r="C14" s="338">
        <v>117.5</v>
      </c>
      <c r="D14" s="338">
        <v>4700</v>
      </c>
      <c r="E14" s="339" t="s">
        <v>429</v>
      </c>
      <c r="F14" s="314"/>
    </row>
    <row r="15" spans="1:6" ht="34.5" customHeight="1">
      <c r="A15" s="340"/>
      <c r="B15" s="341" t="s">
        <v>3</v>
      </c>
      <c r="C15" s="342">
        <f>SUM(C8:C14)</f>
        <v>666.4</v>
      </c>
      <c r="D15" s="343">
        <f>SUM(D8:D14)</f>
        <v>67263.600000000006</v>
      </c>
      <c r="E15" s="344" t="s">
        <v>430</v>
      </c>
      <c r="F15" s="345"/>
    </row>
    <row r="16" spans="1:6" ht="12.75">
      <c r="A16" s="58"/>
      <c r="B16" s="58"/>
      <c r="C16" s="58"/>
      <c r="D16" s="58"/>
      <c r="E16" s="58"/>
      <c r="F16" s="58"/>
    </row>
    <row r="19" spans="4:6" ht="12.75">
      <c r="D19" s="11"/>
      <c r="F19" s="8"/>
    </row>
    <row r="20" spans="4:6" ht="12.75">
      <c r="D20" s="11"/>
      <c r="F20" s="8"/>
    </row>
    <row r="21" spans="4:6" ht="12.75">
      <c r="D21" s="11"/>
      <c r="F21" s="8"/>
    </row>
    <row r="22" spans="4:6" ht="12.75">
      <c r="D22" s="11"/>
      <c r="F22" s="8"/>
    </row>
    <row r="23" spans="4:6" ht="12.75">
      <c r="D23" s="11"/>
      <c r="F23" s="8"/>
    </row>
    <row r="24" spans="4:6" ht="12.75">
      <c r="D24" s="11"/>
      <c r="F24" s="8"/>
    </row>
    <row r="25" spans="4:6" ht="12.75">
      <c r="D25" s="11"/>
      <c r="F25" s="8"/>
    </row>
    <row r="26" spans="4:6" ht="12.75">
      <c r="D26" s="11"/>
      <c r="F26" s="8"/>
    </row>
    <row r="27" spans="4:6" ht="12.75">
      <c r="D27" s="11"/>
      <c r="F27" s="8"/>
    </row>
    <row r="28" spans="4:6" ht="12.75">
      <c r="D28" s="11"/>
      <c r="F28" s="8"/>
    </row>
    <row r="29" spans="4:6" ht="12.75">
      <c r="D29" s="11"/>
      <c r="F29" s="8"/>
    </row>
    <row r="30" spans="4:6" ht="12.75">
      <c r="D30" s="11"/>
      <c r="F30" s="8"/>
    </row>
    <row r="31" spans="4:6" ht="12.75">
      <c r="D31" s="11"/>
      <c r="F31" s="8"/>
    </row>
    <row r="32" spans="4:6" ht="12.75">
      <c r="D32" s="11"/>
      <c r="F32" s="8"/>
    </row>
    <row r="33" spans="4:6" ht="12.75">
      <c r="D33" s="11"/>
      <c r="F33" s="8"/>
    </row>
    <row r="34" spans="4:6" ht="12.75">
      <c r="D34" s="11"/>
      <c r="F34" s="8"/>
    </row>
  </sheetData>
  <mergeCells count="7">
    <mergeCell ref="A7:B7"/>
    <mergeCell ref="E7:F7"/>
    <mergeCell ref="A1:F1"/>
    <mergeCell ref="A2:F2"/>
    <mergeCell ref="A4:F4"/>
    <mergeCell ref="A5:F5"/>
    <mergeCell ref="C3:D3"/>
  </mergeCells>
  <printOptions horizontalCentered="1"/>
  <pageMargins left="0" right="0" top="1.1811023622047245" bottom="0" header="0.51181102362204722" footer="0.51181102362204722"/>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R35"/>
  <sheetViews>
    <sheetView showGridLines="0" rightToLeft="1" tabSelected="1" view="pageBreakPreview" zoomScaleSheetLayoutView="100" workbookViewId="0">
      <selection activeCell="F21" sqref="F21"/>
    </sheetView>
  </sheetViews>
  <sheetFormatPr defaultColWidth="10.7109375" defaultRowHeight="14.25"/>
  <cols>
    <col min="1" max="1" width="12.7109375" style="6" customWidth="1"/>
    <col min="2" max="9" width="12.7109375" style="7" customWidth="1"/>
    <col min="10" max="10" width="12.7109375" style="6" customWidth="1"/>
    <col min="11" max="12" width="10.7109375" style="1"/>
    <col min="13" max="13" width="12.7109375" style="1" customWidth="1"/>
    <col min="14" max="15" width="10.7109375" style="1"/>
    <col min="16" max="16" width="13.7109375" style="1" customWidth="1"/>
    <col min="17" max="16384" width="10.7109375" style="1"/>
  </cols>
  <sheetData>
    <row r="1" spans="1:18" s="23" customFormat="1" ht="40.9" customHeight="1">
      <c r="A1" s="415" t="s">
        <v>513</v>
      </c>
      <c r="B1" s="415"/>
      <c r="C1" s="415"/>
      <c r="D1" s="415"/>
      <c r="E1" s="415"/>
      <c r="F1" s="415"/>
      <c r="G1" s="415"/>
      <c r="H1" s="415"/>
      <c r="I1" s="415"/>
      <c r="J1" s="415"/>
      <c r="K1" s="22"/>
      <c r="L1" s="22"/>
      <c r="M1" s="22"/>
      <c r="N1" s="22"/>
      <c r="O1" s="22"/>
      <c r="P1" s="22"/>
      <c r="Q1" s="22"/>
      <c r="R1" s="22"/>
    </row>
    <row r="2" spans="1:18" s="5" customFormat="1" ht="31.9" customHeight="1">
      <c r="A2" s="416" t="s">
        <v>502</v>
      </c>
      <c r="B2" s="417"/>
      <c r="C2" s="417"/>
      <c r="D2" s="417"/>
      <c r="E2" s="417"/>
      <c r="F2" s="417"/>
      <c r="G2" s="417"/>
      <c r="H2" s="417"/>
      <c r="I2" s="417"/>
      <c r="J2" s="417"/>
    </row>
    <row r="3" spans="1:18" s="5" customFormat="1" ht="20.25">
      <c r="A3" s="418"/>
      <c r="B3" s="418"/>
      <c r="C3" s="418"/>
      <c r="D3" s="418"/>
      <c r="E3" s="418"/>
      <c r="F3" s="418"/>
      <c r="G3" s="418"/>
      <c r="H3" s="418"/>
      <c r="I3" s="418"/>
      <c r="J3" s="418"/>
    </row>
    <row r="4" spans="1:18" s="5" customFormat="1" ht="15.75">
      <c r="A4" s="57"/>
      <c r="B4" s="71"/>
      <c r="C4" s="71"/>
      <c r="D4" s="71"/>
      <c r="E4" s="71"/>
      <c r="F4" s="71"/>
      <c r="G4" s="71"/>
      <c r="H4" s="71"/>
      <c r="I4" s="71"/>
      <c r="J4" s="181"/>
    </row>
    <row r="5" spans="1:18" s="5" customFormat="1" ht="15.75">
      <c r="A5" s="57"/>
      <c r="B5" s="71"/>
      <c r="C5" s="71"/>
      <c r="D5" s="71"/>
      <c r="E5" s="71"/>
      <c r="F5" s="71"/>
      <c r="G5" s="71"/>
      <c r="H5" s="71"/>
      <c r="I5" s="71"/>
      <c r="J5" s="181"/>
    </row>
    <row r="6" spans="1:18" s="5" customFormat="1" ht="15.75">
      <c r="A6" s="57"/>
      <c r="B6" s="71"/>
      <c r="C6" s="71"/>
      <c r="D6" s="71"/>
      <c r="E6" s="71"/>
      <c r="F6" s="71"/>
      <c r="G6" s="71"/>
      <c r="H6" s="71"/>
      <c r="I6" s="71"/>
      <c r="J6" s="181"/>
    </row>
    <row r="7" spans="1:18" s="5" customFormat="1" ht="15.75">
      <c r="A7" s="57"/>
      <c r="B7" s="71"/>
      <c r="C7" s="71"/>
      <c r="D7" s="71"/>
      <c r="E7" s="71"/>
      <c r="F7" s="71"/>
      <c r="G7" s="71"/>
      <c r="H7" s="71"/>
      <c r="I7" s="71"/>
      <c r="J7" s="181"/>
    </row>
    <row r="8" spans="1:18" s="5" customFormat="1" ht="15.75">
      <c r="A8" s="57"/>
      <c r="B8" s="71"/>
      <c r="C8" s="71"/>
      <c r="D8" s="71"/>
      <c r="E8" s="71"/>
      <c r="F8" s="71"/>
      <c r="G8" s="71"/>
      <c r="H8" s="71"/>
      <c r="I8" s="71"/>
      <c r="J8" s="181"/>
    </row>
    <row r="9" spans="1:18" s="5" customFormat="1" ht="26.25" thickBot="1">
      <c r="A9" s="57"/>
      <c r="B9" s="71"/>
      <c r="C9" s="71"/>
      <c r="D9" s="71"/>
      <c r="E9" s="71"/>
      <c r="F9" s="71"/>
      <c r="G9" s="71"/>
      <c r="H9" s="71"/>
      <c r="I9" s="71"/>
      <c r="J9" s="181"/>
      <c r="L9" s="36" t="s">
        <v>460</v>
      </c>
      <c r="M9" s="280">
        <v>191.5</v>
      </c>
      <c r="N9" s="5">
        <v>22461</v>
      </c>
    </row>
    <row r="10" spans="1:18" s="5" customFormat="1" ht="39.75" thickTop="1" thickBot="1">
      <c r="A10" s="57"/>
      <c r="B10" s="71"/>
      <c r="C10" s="71"/>
      <c r="D10" s="71"/>
      <c r="E10" s="71"/>
      <c r="F10" s="71"/>
      <c r="G10" s="71"/>
      <c r="H10" s="71"/>
      <c r="I10" s="71"/>
      <c r="J10" s="181"/>
      <c r="L10" s="36" t="s">
        <v>462</v>
      </c>
      <c r="M10" s="193">
        <v>78.099999999999994</v>
      </c>
      <c r="N10" s="5">
        <v>3073.1</v>
      </c>
    </row>
    <row r="11" spans="1:18" s="5" customFormat="1" ht="27" thickTop="1" thickBot="1">
      <c r="A11" s="57"/>
      <c r="B11" s="71"/>
      <c r="C11" s="71"/>
      <c r="D11" s="71"/>
      <c r="E11" s="71"/>
      <c r="F11" s="71"/>
      <c r="G11" s="71"/>
      <c r="H11" s="71"/>
      <c r="I11" s="71"/>
      <c r="J11" s="181"/>
      <c r="L11" s="36" t="s">
        <v>463</v>
      </c>
      <c r="M11" s="279">
        <v>9.6999999999999993</v>
      </c>
      <c r="N11" s="5">
        <v>867</v>
      </c>
    </row>
    <row r="12" spans="1:18" s="5" customFormat="1" ht="27" thickTop="1" thickBot="1">
      <c r="A12" s="57"/>
      <c r="B12" s="71"/>
      <c r="C12" s="71"/>
      <c r="D12" s="71"/>
      <c r="E12" s="71"/>
      <c r="F12" s="71"/>
      <c r="G12" s="71"/>
      <c r="H12" s="71"/>
      <c r="I12" s="71"/>
      <c r="J12" s="181"/>
      <c r="L12" s="36" t="s">
        <v>464</v>
      </c>
      <c r="M12" s="193">
        <v>181.8</v>
      </c>
      <c r="N12" s="5">
        <v>28373.1</v>
      </c>
    </row>
    <row r="13" spans="1:18" s="5" customFormat="1" ht="27" thickTop="1" thickBot="1">
      <c r="A13" s="57"/>
      <c r="B13" s="71"/>
      <c r="C13" s="71"/>
      <c r="D13" s="71"/>
      <c r="E13" s="71"/>
      <c r="F13" s="71"/>
      <c r="G13" s="71"/>
      <c r="H13" s="71"/>
      <c r="I13" s="71"/>
      <c r="J13" s="181"/>
      <c r="L13" s="36" t="s">
        <v>465</v>
      </c>
      <c r="M13" s="279">
        <v>40.4</v>
      </c>
      <c r="N13" s="5">
        <v>2498.8000000000002</v>
      </c>
    </row>
    <row r="14" spans="1:18" s="5" customFormat="1" ht="16.5" thickTop="1">
      <c r="A14" s="57"/>
      <c r="B14" s="71"/>
      <c r="C14" s="71"/>
      <c r="D14" s="71"/>
      <c r="E14" s="71"/>
      <c r="F14" s="71"/>
      <c r="G14" s="71"/>
      <c r="H14" s="71"/>
      <c r="I14" s="71"/>
      <c r="J14" s="181"/>
    </row>
    <row r="15" spans="1:18" s="5" customFormat="1" ht="15.75">
      <c r="A15" s="57"/>
      <c r="B15" s="71"/>
      <c r="C15" s="71"/>
      <c r="D15" s="71"/>
      <c r="E15" s="71"/>
      <c r="F15" s="71"/>
      <c r="G15" s="71"/>
      <c r="H15" s="71"/>
      <c r="I15" s="71"/>
      <c r="J15" s="181"/>
    </row>
    <row r="16" spans="1:18" s="5" customFormat="1" ht="15.75">
      <c r="A16" s="57"/>
      <c r="B16" s="71"/>
      <c r="C16" s="71"/>
      <c r="D16" s="71"/>
      <c r="E16" s="71"/>
      <c r="F16" s="71"/>
      <c r="G16" s="71"/>
      <c r="H16" s="71"/>
      <c r="I16" s="71"/>
      <c r="J16" s="181"/>
    </row>
    <row r="17" spans="1:10" s="5" customFormat="1" ht="15.75">
      <c r="A17" s="57"/>
      <c r="B17" s="71"/>
      <c r="C17" s="71"/>
      <c r="D17" s="71"/>
      <c r="E17" s="71"/>
      <c r="F17" s="71"/>
      <c r="G17" s="71"/>
      <c r="H17" s="71"/>
      <c r="I17" s="71"/>
      <c r="J17" s="181"/>
    </row>
    <row r="18" spans="1:10" s="5" customFormat="1" ht="15.75">
      <c r="A18" s="57"/>
      <c r="B18" s="71"/>
      <c r="C18" s="71"/>
      <c r="D18" s="71"/>
      <c r="E18" s="71"/>
      <c r="F18" s="71"/>
      <c r="G18" s="71"/>
      <c r="H18" s="71"/>
      <c r="I18" s="71"/>
      <c r="J18" s="181"/>
    </row>
    <row r="19" spans="1:10" s="5" customFormat="1" ht="15.75">
      <c r="A19" s="57"/>
      <c r="B19" s="71"/>
      <c r="C19" s="71"/>
      <c r="D19" s="71"/>
      <c r="E19" s="71"/>
      <c r="F19" s="71"/>
      <c r="G19" s="71"/>
      <c r="H19" s="71"/>
      <c r="I19" s="71"/>
      <c r="J19" s="181"/>
    </row>
    <row r="20" spans="1:10" s="5" customFormat="1" ht="15.75">
      <c r="A20" s="57"/>
      <c r="B20" s="71"/>
      <c r="C20" s="71"/>
      <c r="D20" s="71"/>
      <c r="E20" s="71"/>
      <c r="F20" s="71"/>
      <c r="G20" s="71"/>
      <c r="H20" s="71"/>
      <c r="I20" s="71"/>
      <c r="J20" s="181"/>
    </row>
    <row r="21" spans="1:10" s="5" customFormat="1" ht="15.75">
      <c r="A21" s="57"/>
      <c r="B21" s="71"/>
      <c r="C21" s="71"/>
      <c r="D21" s="71"/>
      <c r="E21" s="71"/>
      <c r="F21" s="71"/>
      <c r="G21" s="71"/>
      <c r="H21" s="71"/>
      <c r="I21" s="71"/>
      <c r="J21" s="181"/>
    </row>
    <row r="22" spans="1:10" s="5" customFormat="1" ht="15.75">
      <c r="A22" s="57"/>
      <c r="B22" s="71"/>
      <c r="C22" s="71"/>
      <c r="D22" s="71"/>
      <c r="E22" s="71"/>
      <c r="F22" s="71"/>
      <c r="G22" s="71"/>
      <c r="H22" s="71"/>
      <c r="I22" s="71"/>
      <c r="J22" s="181"/>
    </row>
    <row r="23" spans="1:10" s="5" customFormat="1" ht="15.75">
      <c r="A23" s="57"/>
      <c r="B23" s="71"/>
      <c r="C23" s="71"/>
      <c r="D23" s="71"/>
      <c r="E23" s="71"/>
      <c r="F23" s="71"/>
      <c r="G23" s="71"/>
      <c r="H23" s="71"/>
      <c r="I23" s="71"/>
      <c r="J23" s="181"/>
    </row>
    <row r="24" spans="1:10" s="5" customFormat="1" ht="15.75">
      <c r="A24" s="57"/>
      <c r="B24" s="71"/>
      <c r="C24" s="71"/>
      <c r="D24" s="71"/>
      <c r="E24" s="71"/>
      <c r="F24" s="71"/>
      <c r="G24" s="71"/>
      <c r="H24" s="71"/>
      <c r="I24" s="71"/>
      <c r="J24" s="181"/>
    </row>
    <row r="25" spans="1:10" s="5" customFormat="1" ht="15.75">
      <c r="A25" s="57"/>
      <c r="B25" s="71"/>
      <c r="C25" s="71"/>
      <c r="D25" s="71"/>
      <c r="E25" s="71"/>
      <c r="F25" s="71"/>
      <c r="G25" s="71"/>
      <c r="H25" s="71"/>
      <c r="I25" s="71"/>
      <c r="J25" s="181"/>
    </row>
    <row r="26" spans="1:10" s="5" customFormat="1" ht="15.75">
      <c r="A26" s="57"/>
      <c r="B26" s="71"/>
      <c r="C26" s="71"/>
      <c r="D26" s="71"/>
      <c r="E26" s="71"/>
      <c r="F26" s="71"/>
      <c r="G26" s="71"/>
      <c r="H26" s="71"/>
      <c r="I26" s="71"/>
      <c r="J26" s="181"/>
    </row>
    <row r="27" spans="1:10" s="5" customFormat="1" ht="13.9" customHeight="1">
      <c r="A27" s="419" t="s">
        <v>469</v>
      </c>
      <c r="B27" s="419"/>
      <c r="C27" s="419"/>
      <c r="D27" s="419"/>
      <c r="E27" s="419"/>
      <c r="F27" s="419"/>
      <c r="G27" s="419"/>
      <c r="H27" s="419"/>
      <c r="I27" s="419"/>
      <c r="J27" s="419"/>
    </row>
    <row r="28" spans="1:10" s="5" customFormat="1" ht="15.75">
      <c r="A28" s="25"/>
      <c r="B28" s="27"/>
      <c r="C28" s="27"/>
      <c r="D28" s="27"/>
      <c r="E28" s="27"/>
      <c r="F28" s="27"/>
      <c r="G28" s="27"/>
      <c r="H28" s="27"/>
      <c r="I28" s="27"/>
      <c r="J28" s="28"/>
    </row>
    <row r="29" spans="1:10" s="5" customFormat="1" ht="33.950000000000003" customHeight="1">
      <c r="H29" s="36"/>
    </row>
    <row r="30" spans="1:10" s="5" customFormat="1" ht="33.950000000000003" customHeight="1">
      <c r="H30" s="36"/>
    </row>
    <row r="31" spans="1:10" s="5" customFormat="1" ht="33.950000000000003" customHeight="1">
      <c r="H31" s="36"/>
    </row>
    <row r="32" spans="1:10" s="5" customFormat="1" ht="33.950000000000003" customHeight="1">
      <c r="H32" s="36"/>
    </row>
    <row r="33" spans="1:8" s="5" customFormat="1" ht="33.950000000000003" customHeight="1">
      <c r="H33" s="36"/>
    </row>
    <row r="34" spans="1:8" s="5" customFormat="1" ht="33.950000000000003" customHeight="1">
      <c r="H34" s="36"/>
    </row>
    <row r="35" spans="1:8" s="15" customFormat="1" ht="45.75" customHeight="1">
      <c r="A35" s="35"/>
      <c r="B35" s="35"/>
      <c r="C35" s="35"/>
      <c r="D35" s="35"/>
      <c r="E35" s="35"/>
      <c r="F35" s="35"/>
      <c r="G35" s="35"/>
      <c r="H35" s="34"/>
    </row>
  </sheetData>
  <mergeCells count="4">
    <mergeCell ref="A1:J1"/>
    <mergeCell ref="A2:J2"/>
    <mergeCell ref="A3:J3"/>
    <mergeCell ref="A27:J27"/>
  </mergeCells>
  <printOptions horizontalCentered="1"/>
  <pageMargins left="0.31496062992125984" right="0.31496062992125984" top="0.98425196850393704" bottom="0.39370078740157483" header="0.55118110236220474" footer="0.51181102362204722"/>
  <pageSetup paperSize="9" scale="94" orientation="landscape" r:id="rId1"/>
  <headerFooter alignWithMargins="0"/>
  <rowBreaks count="1" manualBreakCount="1">
    <brk id="27" max="9"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autoPageBreaks="0"/>
  </sheetPr>
  <dimension ref="A1:E37"/>
  <sheetViews>
    <sheetView showGridLines="0" rightToLeft="1" tabSelected="1" view="pageBreakPreview" zoomScaleSheetLayoutView="100" workbookViewId="0">
      <selection activeCell="F21" sqref="F21"/>
    </sheetView>
  </sheetViews>
  <sheetFormatPr defaultColWidth="10.7109375" defaultRowHeight="14.25"/>
  <cols>
    <col min="1" max="1" width="2.7109375" style="11" customWidth="1"/>
    <col min="2" max="2" width="24.7109375" style="11" customWidth="1"/>
    <col min="3" max="3" width="21.85546875" style="7" customWidth="1"/>
    <col min="4" max="4" width="24.7109375" style="11" customWidth="1"/>
    <col min="5" max="5" width="2.7109375" style="11" customWidth="1"/>
    <col min="6" max="16384" width="10.7109375" style="8"/>
  </cols>
  <sheetData>
    <row r="1" spans="1:5" s="23" customFormat="1" ht="31.15" customHeight="1">
      <c r="A1" s="411"/>
      <c r="B1" s="361"/>
      <c r="C1" s="361"/>
      <c r="D1" s="361"/>
      <c r="E1" s="361"/>
    </row>
    <row r="2" spans="1:5" s="33" customFormat="1" ht="20.25">
      <c r="A2" s="412" t="s">
        <v>78</v>
      </c>
      <c r="B2" s="412"/>
      <c r="C2" s="412"/>
      <c r="D2" s="412"/>
      <c r="E2" s="412"/>
    </row>
    <row r="3" spans="1:5" s="33" customFormat="1" ht="20.25">
      <c r="A3" s="353"/>
      <c r="B3" s="353"/>
      <c r="C3" s="353">
        <v>2021</v>
      </c>
      <c r="D3" s="353"/>
      <c r="E3" s="353"/>
    </row>
    <row r="4" spans="1:5" s="32" customFormat="1" ht="15.75">
      <c r="A4" s="413" t="s">
        <v>79</v>
      </c>
      <c r="B4" s="413"/>
      <c r="C4" s="413"/>
      <c r="D4" s="413"/>
      <c r="E4" s="413"/>
    </row>
    <row r="5" spans="1:5" s="26" customFormat="1" ht="15.75">
      <c r="A5" s="414">
        <v>2021</v>
      </c>
      <c r="B5" s="414"/>
      <c r="C5" s="414"/>
      <c r="D5" s="414"/>
      <c r="E5" s="414"/>
    </row>
    <row r="6" spans="1:5" s="2" customFormat="1" ht="15.75">
      <c r="A6" s="18" t="s">
        <v>326</v>
      </c>
      <c r="B6" s="29"/>
      <c r="C6" s="30"/>
      <c r="D6" s="29"/>
      <c r="E6" s="44" t="s">
        <v>327</v>
      </c>
    </row>
    <row r="7" spans="1:5" s="9" customFormat="1" ht="65.25" customHeight="1">
      <c r="A7" s="409" t="s">
        <v>237</v>
      </c>
      <c r="B7" s="409"/>
      <c r="C7" s="135">
        <v>2021</v>
      </c>
      <c r="D7" s="410" t="s">
        <v>173</v>
      </c>
      <c r="E7" s="410"/>
    </row>
    <row r="8" spans="1:5" s="10" customFormat="1" ht="34.5" customHeight="1" thickBot="1">
      <c r="A8" s="175"/>
      <c r="B8" s="176" t="s">
        <v>64</v>
      </c>
      <c r="C8" s="192">
        <v>66166</v>
      </c>
      <c r="D8" s="170" t="s">
        <v>65</v>
      </c>
      <c r="E8" s="171"/>
    </row>
    <row r="9" spans="1:5" s="10" customFormat="1" ht="34.5" customHeight="1" thickTop="1" thickBot="1">
      <c r="A9" s="177"/>
      <c r="B9" s="178" t="s">
        <v>66</v>
      </c>
      <c r="C9" s="193">
        <v>947</v>
      </c>
      <c r="D9" s="172" t="s">
        <v>67</v>
      </c>
      <c r="E9" s="128"/>
    </row>
    <row r="10" spans="1:5" ht="34.5" customHeight="1" thickTop="1" thickBot="1">
      <c r="A10" s="179"/>
      <c r="B10" s="180" t="s">
        <v>68</v>
      </c>
      <c r="C10" s="194">
        <v>1961</v>
      </c>
      <c r="D10" s="173" t="s">
        <v>69</v>
      </c>
      <c r="E10" s="174"/>
    </row>
    <row r="11" spans="1:5" ht="34.5" customHeight="1" thickTop="1" thickBot="1">
      <c r="A11" s="177"/>
      <c r="B11" s="178" t="s">
        <v>70</v>
      </c>
      <c r="C11" s="193">
        <v>4638</v>
      </c>
      <c r="D11" s="172" t="s">
        <v>71</v>
      </c>
      <c r="E11" s="128"/>
    </row>
    <row r="12" spans="1:5" ht="34.5" customHeight="1" thickTop="1" thickBot="1">
      <c r="A12" s="179"/>
      <c r="B12" s="180" t="s">
        <v>72</v>
      </c>
      <c r="C12" s="194">
        <v>5404</v>
      </c>
      <c r="D12" s="173" t="s">
        <v>73</v>
      </c>
      <c r="E12" s="174"/>
    </row>
    <row r="13" spans="1:5" ht="34.5" customHeight="1" thickTop="1" thickBot="1">
      <c r="A13" s="177"/>
      <c r="B13" s="178" t="s">
        <v>74</v>
      </c>
      <c r="C13" s="321">
        <v>6039</v>
      </c>
      <c r="D13" s="318" t="s">
        <v>75</v>
      </c>
      <c r="E13" s="128"/>
    </row>
    <row r="14" spans="1:5" ht="34.5" customHeight="1" thickTop="1" thickBot="1">
      <c r="A14" s="179"/>
      <c r="B14" s="180" t="s">
        <v>76</v>
      </c>
      <c r="C14" s="322">
        <v>711866</v>
      </c>
      <c r="D14" s="320" t="s">
        <v>6</v>
      </c>
      <c r="E14" s="174"/>
    </row>
    <row r="15" spans="1:5" ht="34.5" customHeight="1" thickTop="1" thickBot="1">
      <c r="A15" s="177"/>
      <c r="B15" s="326" t="s">
        <v>342</v>
      </c>
      <c r="C15" s="324">
        <v>53236</v>
      </c>
      <c r="D15" s="318" t="s">
        <v>343</v>
      </c>
      <c r="E15" s="128"/>
    </row>
    <row r="16" spans="1:5" ht="34.5" customHeight="1" thickTop="1">
      <c r="A16" s="317"/>
      <c r="B16" s="327" t="s">
        <v>341</v>
      </c>
      <c r="C16" s="325">
        <v>9092</v>
      </c>
      <c r="D16" s="319" t="s">
        <v>77</v>
      </c>
      <c r="E16" s="314"/>
    </row>
    <row r="17" spans="1:5" ht="34.5" customHeight="1">
      <c r="A17" s="315"/>
      <c r="B17" s="328" t="s">
        <v>471</v>
      </c>
      <c r="C17" s="323">
        <v>40872</v>
      </c>
      <c r="D17" s="316" t="s">
        <v>472</v>
      </c>
      <c r="E17" s="316"/>
    </row>
    <row r="18" spans="1:5" ht="34.5" customHeight="1">
      <c r="A18" s="302"/>
      <c r="B18" s="303" t="s">
        <v>3</v>
      </c>
      <c r="C18" s="334">
        <f>SUM(C8:C17)</f>
        <v>900221</v>
      </c>
      <c r="D18" s="335" t="s">
        <v>430</v>
      </c>
      <c r="E18" s="336"/>
    </row>
    <row r="19" spans="1:5" ht="12.75">
      <c r="A19" s="58"/>
      <c r="B19" s="58"/>
      <c r="C19" s="58"/>
      <c r="D19" s="58"/>
      <c r="E19" s="58"/>
    </row>
    <row r="22" spans="1:5" ht="12.75">
      <c r="C22" s="11"/>
      <c r="E22" s="8"/>
    </row>
    <row r="23" spans="1:5" ht="12.75">
      <c r="C23" s="11"/>
      <c r="E23" s="8"/>
    </row>
    <row r="24" spans="1:5" ht="12.75">
      <c r="C24" s="11"/>
      <c r="E24" s="8"/>
    </row>
    <row r="25" spans="1:5" ht="12.75">
      <c r="C25" s="11"/>
      <c r="E25" s="8"/>
    </row>
    <row r="26" spans="1:5" ht="12.75">
      <c r="C26" s="11"/>
      <c r="E26" s="8"/>
    </row>
    <row r="27" spans="1:5" ht="12.75">
      <c r="C27" s="11"/>
      <c r="E27" s="8"/>
    </row>
    <row r="28" spans="1:5" ht="12.75">
      <c r="C28" s="11"/>
      <c r="E28" s="8"/>
    </row>
    <row r="29" spans="1:5" ht="12.75">
      <c r="C29" s="11"/>
      <c r="E29" s="8"/>
    </row>
    <row r="30" spans="1:5" ht="12.75">
      <c r="C30" s="11"/>
      <c r="E30" s="8"/>
    </row>
    <row r="31" spans="1:5" ht="12.75">
      <c r="C31" s="11"/>
      <c r="E31" s="8"/>
    </row>
    <row r="32" spans="1:5" ht="12.75">
      <c r="C32" s="11"/>
      <c r="E32" s="8"/>
    </row>
    <row r="33" spans="3:5" ht="12.75">
      <c r="C33" s="11"/>
      <c r="E33" s="8"/>
    </row>
    <row r="34" spans="3:5" ht="12.75">
      <c r="C34" s="11"/>
      <c r="E34" s="8"/>
    </row>
    <row r="35" spans="3:5" ht="12.75">
      <c r="C35" s="11"/>
      <c r="E35" s="8"/>
    </row>
    <row r="36" spans="3:5" ht="12.75">
      <c r="C36" s="11"/>
      <c r="E36" s="8"/>
    </row>
    <row r="37" spans="3:5" ht="12.75">
      <c r="C37" s="11"/>
      <c r="E37" s="8"/>
    </row>
  </sheetData>
  <mergeCells count="6">
    <mergeCell ref="A1:E1"/>
    <mergeCell ref="A7:B7"/>
    <mergeCell ref="D7:E7"/>
    <mergeCell ref="A2:E2"/>
    <mergeCell ref="A5:E5"/>
    <mergeCell ref="A4:E4"/>
  </mergeCells>
  <phoneticPr fontId="0" type="noConversion"/>
  <printOptions horizontalCentered="1"/>
  <pageMargins left="0" right="0" top="1.1811023622047245" bottom="0" header="0.51181102362204722" footer="0.51181102362204722"/>
  <pageSetup paperSize="9" orientation="portrait" r:id="rId1"/>
  <headerFooter alignWithMargins="0"/>
  <ignoredErrors>
    <ignoredError sqref="C18"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autoPageBreaks="0"/>
  </sheetPr>
  <dimension ref="A1:V54"/>
  <sheetViews>
    <sheetView showGridLines="0" rightToLeft="1" tabSelected="1" view="pageBreakPreview" zoomScaleSheetLayoutView="100" workbookViewId="0">
      <selection activeCell="F21" sqref="F21"/>
    </sheetView>
  </sheetViews>
  <sheetFormatPr defaultColWidth="10.7109375" defaultRowHeight="12.75"/>
  <cols>
    <col min="1" max="1" width="4.7109375" style="95" customWidth="1"/>
    <col min="2" max="2" width="16.140625" style="95" customWidth="1"/>
    <col min="3" max="3" width="12.42578125" style="126" customWidth="1"/>
    <col min="4" max="4" width="10.85546875" style="126" customWidth="1"/>
    <col min="5" max="8" width="9.7109375" style="126" customWidth="1"/>
    <col min="9" max="9" width="10.85546875" style="126" customWidth="1"/>
    <col min="10" max="10" width="11.42578125" style="126" customWidth="1"/>
    <col min="11" max="11" width="9.7109375" style="126" customWidth="1"/>
    <col min="12" max="12" width="15.7109375" style="5" customWidth="1"/>
    <col min="13" max="13" width="5.7109375" style="5" customWidth="1"/>
    <col min="14" max="16384" width="10.7109375" style="5"/>
  </cols>
  <sheetData>
    <row r="1" spans="1:18" ht="17.25" customHeight="1">
      <c r="A1" s="366" t="s">
        <v>459</v>
      </c>
      <c r="B1" s="366"/>
      <c r="C1" s="366"/>
      <c r="D1" s="366"/>
      <c r="E1" s="366"/>
      <c r="F1" s="366"/>
      <c r="G1" s="366"/>
      <c r="H1" s="366"/>
      <c r="I1" s="366"/>
      <c r="J1" s="366"/>
      <c r="K1" s="366"/>
      <c r="L1" s="366"/>
      <c r="M1" s="366"/>
    </row>
    <row r="2" spans="1:18" ht="17.25" customHeight="1">
      <c r="A2" s="351"/>
      <c r="B2" s="351"/>
      <c r="C2" s="351"/>
      <c r="D2" s="351"/>
      <c r="E2" s="351"/>
      <c r="F2" s="351"/>
      <c r="G2" s="351" t="s">
        <v>498</v>
      </c>
      <c r="H2" s="351"/>
      <c r="I2" s="351"/>
      <c r="J2" s="351"/>
      <c r="K2" s="351"/>
      <c r="L2" s="351"/>
      <c r="M2" s="351"/>
    </row>
    <row r="3" spans="1:18" ht="17.25" customHeight="1">
      <c r="A3" s="367" t="s">
        <v>306</v>
      </c>
      <c r="B3" s="367"/>
      <c r="C3" s="367"/>
      <c r="D3" s="367"/>
      <c r="E3" s="367"/>
      <c r="F3" s="367"/>
      <c r="G3" s="367"/>
      <c r="H3" s="367"/>
      <c r="I3" s="367"/>
      <c r="J3" s="367"/>
      <c r="K3" s="367"/>
      <c r="L3" s="367"/>
      <c r="M3" s="367"/>
    </row>
    <row r="4" spans="1:18" ht="17.25" customHeight="1">
      <c r="A4" s="367" t="s">
        <v>498</v>
      </c>
      <c r="B4" s="367"/>
      <c r="C4" s="367"/>
      <c r="D4" s="367"/>
      <c r="E4" s="367"/>
      <c r="F4" s="367"/>
      <c r="G4" s="367"/>
      <c r="H4" s="367"/>
      <c r="I4" s="367"/>
      <c r="J4" s="367"/>
      <c r="K4" s="367"/>
      <c r="L4" s="367"/>
      <c r="M4" s="367"/>
    </row>
    <row r="5" spans="1:18" s="2" customFormat="1" ht="17.25" customHeight="1">
      <c r="A5" s="18" t="s">
        <v>486</v>
      </c>
      <c r="B5" s="29"/>
      <c r="C5" s="131"/>
      <c r="D5" s="131"/>
      <c r="E5" s="131"/>
      <c r="F5" s="131"/>
      <c r="G5" s="131"/>
      <c r="H5" s="131"/>
      <c r="I5" s="131"/>
      <c r="J5" s="131"/>
      <c r="K5" s="131"/>
      <c r="M5" s="72" t="s">
        <v>485</v>
      </c>
    </row>
    <row r="6" spans="1:18" s="3" customFormat="1" ht="23.25" customHeight="1" thickBot="1">
      <c r="A6" s="426" t="s">
        <v>82</v>
      </c>
      <c r="B6" s="426"/>
      <c r="C6" s="429">
        <v>2019</v>
      </c>
      <c r="D6" s="430"/>
      <c r="E6" s="431"/>
      <c r="F6" s="432">
        <v>2020</v>
      </c>
      <c r="G6" s="432"/>
      <c r="H6" s="432"/>
      <c r="I6" s="432">
        <v>2021</v>
      </c>
      <c r="J6" s="432"/>
      <c r="K6" s="432"/>
      <c r="L6" s="420" t="s">
        <v>85</v>
      </c>
      <c r="M6" s="421"/>
    </row>
    <row r="7" spans="1:18" s="3" customFormat="1" ht="27" thickTop="1" thickBot="1">
      <c r="A7" s="427"/>
      <c r="B7" s="427"/>
      <c r="C7" s="272" t="s">
        <v>80</v>
      </c>
      <c r="D7" s="272" t="s">
        <v>256</v>
      </c>
      <c r="E7" s="272" t="s">
        <v>81</v>
      </c>
      <c r="F7" s="227" t="s">
        <v>80</v>
      </c>
      <c r="G7" s="227" t="s">
        <v>256</v>
      </c>
      <c r="H7" s="227" t="s">
        <v>81</v>
      </c>
      <c r="I7" s="227" t="s">
        <v>80</v>
      </c>
      <c r="J7" s="227" t="s">
        <v>256</v>
      </c>
      <c r="K7" s="227" t="s">
        <v>81</v>
      </c>
      <c r="L7" s="422"/>
      <c r="M7" s="423"/>
    </row>
    <row r="8" spans="1:18" s="4" customFormat="1" ht="23.25" customHeight="1" thickTop="1" thickBot="1">
      <c r="A8" s="427"/>
      <c r="B8" s="427"/>
      <c r="C8" s="247" t="s">
        <v>83</v>
      </c>
      <c r="D8" s="247" t="s">
        <v>84</v>
      </c>
      <c r="E8" s="247" t="s">
        <v>261</v>
      </c>
      <c r="F8" s="265" t="s">
        <v>83</v>
      </c>
      <c r="G8" s="265" t="s">
        <v>84</v>
      </c>
      <c r="H8" s="265" t="s">
        <v>261</v>
      </c>
      <c r="I8" s="265" t="s">
        <v>83</v>
      </c>
      <c r="J8" s="265" t="s">
        <v>84</v>
      </c>
      <c r="K8" s="265" t="s">
        <v>261</v>
      </c>
      <c r="L8" s="422"/>
      <c r="M8" s="423"/>
    </row>
    <row r="9" spans="1:18" s="4" customFormat="1" ht="23.25" thickTop="1">
      <c r="A9" s="428"/>
      <c r="B9" s="428"/>
      <c r="C9" s="59" t="s">
        <v>86</v>
      </c>
      <c r="D9" s="59" t="s">
        <v>255</v>
      </c>
      <c r="E9" s="59" t="s">
        <v>305</v>
      </c>
      <c r="F9" s="266" t="s">
        <v>86</v>
      </c>
      <c r="G9" s="266" t="s">
        <v>255</v>
      </c>
      <c r="H9" s="266" t="s">
        <v>305</v>
      </c>
      <c r="I9" s="266" t="s">
        <v>86</v>
      </c>
      <c r="J9" s="266" t="s">
        <v>255</v>
      </c>
      <c r="K9" s="266" t="s">
        <v>305</v>
      </c>
      <c r="L9" s="424"/>
      <c r="M9" s="425"/>
    </row>
    <row r="10" spans="1:18" s="130" customFormat="1" ht="23.25" customHeight="1" thickBot="1">
      <c r="A10" s="434" t="s">
        <v>10</v>
      </c>
      <c r="B10" s="434"/>
      <c r="C10" s="195">
        <f>C11+C13+C12+C14</f>
        <v>1010.6</v>
      </c>
      <c r="D10" s="195">
        <f>D11+D13+D12+D14</f>
        <v>153</v>
      </c>
      <c r="E10" s="249"/>
      <c r="F10" s="195">
        <v>1503</v>
      </c>
      <c r="G10" s="195">
        <v>212</v>
      </c>
      <c r="H10" s="249"/>
      <c r="I10" s="195">
        <v>3305.6</v>
      </c>
      <c r="J10" s="195">
        <v>394.2</v>
      </c>
      <c r="K10" s="249"/>
      <c r="L10" s="435" t="s">
        <v>11</v>
      </c>
      <c r="M10" s="436"/>
      <c r="N10" s="195"/>
    </row>
    <row r="11" spans="1:18" s="133" customFormat="1" ht="14.25" thickTop="1" thickBot="1">
      <c r="A11" s="53"/>
      <c r="B11" s="75" t="s">
        <v>12</v>
      </c>
      <c r="C11" s="142">
        <v>1</v>
      </c>
      <c r="D11" s="142">
        <v>1</v>
      </c>
      <c r="E11" s="196">
        <f>C11/D11</f>
        <v>1</v>
      </c>
      <c r="F11" s="142">
        <v>2</v>
      </c>
      <c r="G11" s="196">
        <v>1</v>
      </c>
      <c r="H11" s="196">
        <f>F11/G11</f>
        <v>2</v>
      </c>
      <c r="I11" s="196">
        <v>252.2</v>
      </c>
      <c r="J11" s="196">
        <v>109.6</v>
      </c>
      <c r="K11" s="196">
        <f>I11/J11</f>
        <v>2.301094890510949</v>
      </c>
      <c r="L11" s="54" t="s">
        <v>13</v>
      </c>
      <c r="M11" s="54"/>
      <c r="N11" s="196"/>
    </row>
    <row r="12" spans="1:18" s="130" customFormat="1" ht="14.25" thickTop="1" thickBot="1">
      <c r="A12" s="51"/>
      <c r="B12" s="74" t="s">
        <v>14</v>
      </c>
      <c r="C12" s="143">
        <v>228.6</v>
      </c>
      <c r="D12" s="143">
        <v>76</v>
      </c>
      <c r="E12" s="197">
        <f t="shared" ref="E12:E14" si="0">C12/D12</f>
        <v>3.0078947368421054</v>
      </c>
      <c r="F12" s="143">
        <v>266</v>
      </c>
      <c r="G12" s="197">
        <v>86</v>
      </c>
      <c r="H12" s="197">
        <f t="shared" ref="H12:H14" si="1">F12/G12</f>
        <v>3.0930232558139537</v>
      </c>
      <c r="I12" s="197">
        <v>115</v>
      </c>
      <c r="J12" s="197">
        <v>38.299999999999997</v>
      </c>
      <c r="K12" s="197">
        <f t="shared" ref="K12:K46" si="2">I12/J12</f>
        <v>3.0026109660574414</v>
      </c>
      <c r="L12" s="52" t="s">
        <v>15</v>
      </c>
      <c r="M12" s="52"/>
      <c r="N12" s="197"/>
    </row>
    <row r="13" spans="1:18" s="133" customFormat="1" ht="14.25" thickTop="1" thickBot="1">
      <c r="A13" s="53"/>
      <c r="B13" s="75" t="s">
        <v>16</v>
      </c>
      <c r="C13" s="142">
        <v>619</v>
      </c>
      <c r="D13" s="142">
        <v>49</v>
      </c>
      <c r="E13" s="196">
        <f t="shared" si="0"/>
        <v>12.63265306122449</v>
      </c>
      <c r="F13" s="142">
        <v>947</v>
      </c>
      <c r="G13" s="196">
        <v>76</v>
      </c>
      <c r="H13" s="196">
        <f t="shared" si="1"/>
        <v>12.460526315789474</v>
      </c>
      <c r="I13" s="196">
        <v>2809</v>
      </c>
      <c r="J13" s="196">
        <v>224.7</v>
      </c>
      <c r="K13" s="196">
        <f t="shared" si="2"/>
        <v>12.501112594570539</v>
      </c>
      <c r="L13" s="54" t="s">
        <v>17</v>
      </c>
      <c r="M13" s="54"/>
      <c r="N13" s="196"/>
    </row>
    <row r="14" spans="1:18" s="130" customFormat="1" ht="14.25" thickTop="1" thickBot="1">
      <c r="A14" s="51"/>
      <c r="B14" s="74" t="s">
        <v>152</v>
      </c>
      <c r="C14" s="143">
        <v>162</v>
      </c>
      <c r="D14" s="143">
        <v>27</v>
      </c>
      <c r="E14" s="197">
        <f t="shared" si="0"/>
        <v>6</v>
      </c>
      <c r="F14" s="143">
        <v>288</v>
      </c>
      <c r="G14" s="197">
        <v>48</v>
      </c>
      <c r="H14" s="197">
        <f t="shared" si="1"/>
        <v>6</v>
      </c>
      <c r="I14" s="197">
        <v>129.4</v>
      </c>
      <c r="J14" s="197">
        <v>21.6</v>
      </c>
      <c r="K14" s="197">
        <f t="shared" si="2"/>
        <v>5.9907407407407405</v>
      </c>
      <c r="L14" s="52" t="s">
        <v>153</v>
      </c>
      <c r="M14" s="52"/>
      <c r="N14" s="197"/>
    </row>
    <row r="15" spans="1:18" ht="23.25" customHeight="1" thickTop="1" thickBot="1">
      <c r="A15" s="395" t="s">
        <v>313</v>
      </c>
      <c r="B15" s="395"/>
      <c r="C15" s="147">
        <v>91470</v>
      </c>
      <c r="D15" s="147">
        <v>2832</v>
      </c>
      <c r="E15" s="196"/>
      <c r="F15" s="147">
        <v>103695</v>
      </c>
      <c r="G15" s="147">
        <v>3135</v>
      </c>
      <c r="H15" s="196"/>
      <c r="I15" s="147">
        <f>SUM(I16:I43)</f>
        <v>101880.70000000001</v>
      </c>
      <c r="J15" s="147">
        <f>SUM(J16:J43)</f>
        <v>2765.88</v>
      </c>
      <c r="K15" s="196"/>
      <c r="L15" s="439" t="s">
        <v>312</v>
      </c>
      <c r="M15" s="440"/>
      <c r="N15" s="130"/>
      <c r="O15" s="130"/>
      <c r="P15" s="130"/>
      <c r="Q15" s="130"/>
      <c r="R15" s="130"/>
    </row>
    <row r="16" spans="1:18" s="130" customFormat="1" ht="14.25" thickTop="1" thickBot="1">
      <c r="A16" s="51"/>
      <c r="B16" s="74" t="s">
        <v>19</v>
      </c>
      <c r="C16" s="143">
        <v>28309.200000000001</v>
      </c>
      <c r="D16" s="143">
        <v>435.3</v>
      </c>
      <c r="E16" s="197">
        <f t="shared" ref="E16:E43" si="3">C16/D16</f>
        <v>65.033769813921438</v>
      </c>
      <c r="F16" s="143">
        <v>31817</v>
      </c>
      <c r="G16" s="143">
        <v>465</v>
      </c>
      <c r="H16" s="197">
        <f t="shared" ref="H16:H43" si="4">F16/G16</f>
        <v>68.423655913978493</v>
      </c>
      <c r="I16" s="143">
        <v>39502</v>
      </c>
      <c r="J16" s="143">
        <v>423.08000000000004</v>
      </c>
      <c r="K16" s="197">
        <f t="shared" si="2"/>
        <v>93.367684598657462</v>
      </c>
      <c r="L16" s="52" t="s">
        <v>20</v>
      </c>
      <c r="M16" s="52"/>
      <c r="N16" s="5"/>
      <c r="O16" s="5"/>
      <c r="P16" s="5"/>
      <c r="Q16" s="5"/>
      <c r="R16" s="5"/>
    </row>
    <row r="17" spans="1:22" s="133" customFormat="1" ht="14.25" thickTop="1" thickBot="1">
      <c r="A17" s="53"/>
      <c r="B17" s="75" t="s">
        <v>21</v>
      </c>
      <c r="C17" s="142">
        <v>1988.2</v>
      </c>
      <c r="D17" s="142">
        <v>115</v>
      </c>
      <c r="E17" s="196">
        <f t="shared" si="3"/>
        <v>17.288695652173914</v>
      </c>
      <c r="F17" s="142">
        <v>1800</v>
      </c>
      <c r="G17" s="142">
        <v>115</v>
      </c>
      <c r="H17" s="196">
        <f t="shared" si="4"/>
        <v>15.652173913043478</v>
      </c>
      <c r="I17" s="142">
        <v>1125.5999999999999</v>
      </c>
      <c r="J17" s="142">
        <v>48</v>
      </c>
      <c r="K17" s="196">
        <f t="shared" si="2"/>
        <v>23.45</v>
      </c>
      <c r="L17" s="54" t="s">
        <v>22</v>
      </c>
      <c r="M17" s="54"/>
      <c r="N17" s="130"/>
      <c r="O17" s="130"/>
      <c r="P17" s="130"/>
      <c r="Q17" s="130"/>
      <c r="R17" s="130"/>
    </row>
    <row r="18" spans="1:22" s="130" customFormat="1" ht="14.25" thickTop="1" thickBot="1">
      <c r="A18" s="51"/>
      <c r="B18" s="74" t="s">
        <v>23</v>
      </c>
      <c r="C18" s="143">
        <v>506.8</v>
      </c>
      <c r="D18" s="143">
        <v>53.4</v>
      </c>
      <c r="E18" s="197">
        <f t="shared" si="3"/>
        <v>9.4906367041198507</v>
      </c>
      <c r="F18" s="143">
        <v>474</v>
      </c>
      <c r="G18" s="143">
        <v>50</v>
      </c>
      <c r="H18" s="197">
        <f t="shared" si="4"/>
        <v>9.48</v>
      </c>
      <c r="I18" s="143">
        <v>246</v>
      </c>
      <c r="J18" s="143">
        <v>26</v>
      </c>
      <c r="K18" s="197">
        <f t="shared" si="2"/>
        <v>9.4615384615384617</v>
      </c>
      <c r="L18" s="52" t="s">
        <v>24</v>
      </c>
      <c r="M18" s="52"/>
      <c r="N18" s="133"/>
      <c r="O18" s="133"/>
      <c r="P18" s="133"/>
      <c r="Q18" s="133"/>
      <c r="R18" s="40"/>
    </row>
    <row r="19" spans="1:22" s="133" customFormat="1" ht="14.25" thickTop="1" thickBot="1">
      <c r="A19" s="53"/>
      <c r="B19" s="75" t="s">
        <v>25</v>
      </c>
      <c r="C19" s="142">
        <v>24961.200000000001</v>
      </c>
      <c r="D19" s="142">
        <v>238.7</v>
      </c>
      <c r="E19" s="196">
        <f t="shared" si="3"/>
        <v>104.57142857142858</v>
      </c>
      <c r="F19" s="142">
        <v>28407</v>
      </c>
      <c r="G19" s="142">
        <v>272</v>
      </c>
      <c r="H19" s="196">
        <f t="shared" si="4"/>
        <v>104.4375</v>
      </c>
      <c r="I19" s="142">
        <v>21848.2</v>
      </c>
      <c r="J19" s="142">
        <v>184.35000000000002</v>
      </c>
      <c r="K19" s="196">
        <f t="shared" si="2"/>
        <v>118.51478166531054</v>
      </c>
      <c r="L19" s="54" t="s">
        <v>26</v>
      </c>
      <c r="M19" s="54"/>
      <c r="N19" s="130"/>
      <c r="O19" s="130"/>
      <c r="P19" s="130"/>
      <c r="Q19" s="130"/>
      <c r="R19" s="40"/>
    </row>
    <row r="20" spans="1:22" s="130" customFormat="1" ht="14.25" thickTop="1" thickBot="1">
      <c r="A20" s="51"/>
      <c r="B20" s="74" t="s">
        <v>382</v>
      </c>
      <c r="C20" s="143">
        <v>5062.2</v>
      </c>
      <c r="D20" s="143">
        <v>316.39999999999998</v>
      </c>
      <c r="E20" s="197">
        <f t="shared" si="3"/>
        <v>15.99936788874842</v>
      </c>
      <c r="F20" s="143">
        <v>5137</v>
      </c>
      <c r="G20" s="143">
        <v>321</v>
      </c>
      <c r="H20" s="197">
        <f t="shared" si="4"/>
        <v>16.003115264797508</v>
      </c>
      <c r="I20" s="143">
        <v>4005</v>
      </c>
      <c r="J20" s="143">
        <v>250</v>
      </c>
      <c r="K20" s="197">
        <f t="shared" si="2"/>
        <v>16.02</v>
      </c>
      <c r="L20" s="52" t="s">
        <v>27</v>
      </c>
      <c r="M20" s="52"/>
      <c r="N20" s="133"/>
      <c r="O20" s="133"/>
      <c r="P20" s="133"/>
      <c r="Q20" s="133"/>
      <c r="R20" s="40"/>
    </row>
    <row r="21" spans="1:22" s="133" customFormat="1" ht="14.25" thickTop="1" thickBot="1">
      <c r="A21" s="53"/>
      <c r="B21" s="75" t="s">
        <v>28</v>
      </c>
      <c r="C21" s="142">
        <v>4302</v>
      </c>
      <c r="D21" s="142">
        <v>215.1</v>
      </c>
      <c r="E21" s="196">
        <f t="shared" si="3"/>
        <v>20</v>
      </c>
      <c r="F21" s="142">
        <v>4828</v>
      </c>
      <c r="G21" s="142">
        <v>241</v>
      </c>
      <c r="H21" s="196">
        <f t="shared" si="4"/>
        <v>20.033195020746888</v>
      </c>
      <c r="I21" s="142">
        <v>3703</v>
      </c>
      <c r="J21" s="142">
        <v>185</v>
      </c>
      <c r="K21" s="196">
        <f t="shared" si="2"/>
        <v>20.016216216216215</v>
      </c>
      <c r="L21" s="54" t="s">
        <v>29</v>
      </c>
      <c r="M21" s="54"/>
      <c r="N21" s="130"/>
      <c r="O21" s="130"/>
      <c r="P21" s="130"/>
      <c r="Q21" s="130"/>
      <c r="R21" s="40"/>
    </row>
    <row r="22" spans="1:22" s="130" customFormat="1" ht="14.25" thickTop="1" thickBot="1">
      <c r="A22" s="51"/>
      <c r="B22" s="74" t="s">
        <v>30</v>
      </c>
      <c r="C22" s="143">
        <v>1120.8</v>
      </c>
      <c r="D22" s="143">
        <v>50.9</v>
      </c>
      <c r="E22" s="197">
        <f t="shared" si="3"/>
        <v>22.019646365422396</v>
      </c>
      <c r="F22" s="143">
        <v>1652</v>
      </c>
      <c r="G22" s="143">
        <v>75</v>
      </c>
      <c r="H22" s="197">
        <f t="shared" si="4"/>
        <v>22.026666666666667</v>
      </c>
      <c r="I22" s="143">
        <v>1918</v>
      </c>
      <c r="J22" s="143">
        <v>87</v>
      </c>
      <c r="K22" s="197">
        <f t="shared" si="2"/>
        <v>22.045977011494251</v>
      </c>
      <c r="L22" s="52" t="s">
        <v>31</v>
      </c>
      <c r="M22" s="52"/>
      <c r="N22" s="133"/>
      <c r="O22" s="133"/>
      <c r="P22" s="133"/>
      <c r="Q22" s="133"/>
      <c r="R22" s="40"/>
    </row>
    <row r="23" spans="1:22" s="133" customFormat="1" ht="14.25" thickTop="1" thickBot="1">
      <c r="A23" s="53"/>
      <c r="B23" s="75" t="s">
        <v>32</v>
      </c>
      <c r="C23" s="142">
        <v>61.8</v>
      </c>
      <c r="D23" s="142">
        <v>5.2</v>
      </c>
      <c r="E23" s="196">
        <f t="shared" si="3"/>
        <v>11.884615384615383</v>
      </c>
      <c r="F23" s="142">
        <v>49</v>
      </c>
      <c r="G23" s="142">
        <v>4</v>
      </c>
      <c r="H23" s="196">
        <f t="shared" si="4"/>
        <v>12.25</v>
      </c>
      <c r="I23" s="142">
        <v>42</v>
      </c>
      <c r="J23" s="142">
        <v>4</v>
      </c>
      <c r="K23" s="196">
        <f t="shared" si="2"/>
        <v>10.5</v>
      </c>
      <c r="L23" s="54" t="s">
        <v>33</v>
      </c>
      <c r="M23" s="54"/>
      <c r="N23" s="130"/>
      <c r="O23" s="130"/>
      <c r="P23" s="130"/>
      <c r="Q23" s="130"/>
      <c r="R23" s="40"/>
    </row>
    <row r="24" spans="1:22" s="130" customFormat="1" ht="14.25" thickTop="1" thickBot="1">
      <c r="A24" s="51"/>
      <c r="B24" s="74" t="s">
        <v>34</v>
      </c>
      <c r="C24" s="143">
        <v>5392.5</v>
      </c>
      <c r="D24" s="143">
        <v>215.7</v>
      </c>
      <c r="E24" s="197">
        <f t="shared" si="3"/>
        <v>25</v>
      </c>
      <c r="F24" s="143">
        <v>5770</v>
      </c>
      <c r="G24" s="143">
        <v>231</v>
      </c>
      <c r="H24" s="197">
        <f t="shared" si="4"/>
        <v>24.978354978354979</v>
      </c>
      <c r="I24" s="143">
        <v>6248.1</v>
      </c>
      <c r="J24" s="143">
        <v>221.48000000000002</v>
      </c>
      <c r="K24" s="197">
        <f t="shared" si="2"/>
        <v>28.210673649990969</v>
      </c>
      <c r="L24" s="52" t="s">
        <v>35</v>
      </c>
      <c r="M24" s="52"/>
      <c r="N24" s="133"/>
      <c r="O24" s="133"/>
      <c r="P24" s="133"/>
      <c r="Q24" s="133"/>
      <c r="R24" s="40"/>
    </row>
    <row r="25" spans="1:22" s="133" customFormat="1" ht="14.25" thickTop="1" thickBot="1">
      <c r="A25" s="53"/>
      <c r="B25" s="75" t="s">
        <v>36</v>
      </c>
      <c r="C25" s="142">
        <v>389.4</v>
      </c>
      <c r="D25" s="142">
        <v>30</v>
      </c>
      <c r="E25" s="196">
        <f t="shared" si="3"/>
        <v>12.979999999999999</v>
      </c>
      <c r="F25" s="142">
        <v>575</v>
      </c>
      <c r="G25" s="142">
        <v>44</v>
      </c>
      <c r="H25" s="196">
        <f t="shared" si="4"/>
        <v>13.068181818181818</v>
      </c>
      <c r="I25" s="142">
        <v>350</v>
      </c>
      <c r="J25" s="142">
        <v>27</v>
      </c>
      <c r="K25" s="196">
        <f t="shared" si="2"/>
        <v>12.962962962962964</v>
      </c>
      <c r="L25" s="54" t="s">
        <v>37</v>
      </c>
      <c r="M25" s="54"/>
      <c r="N25" s="130"/>
      <c r="O25" s="130"/>
      <c r="P25" s="130"/>
      <c r="Q25" s="130"/>
      <c r="R25" s="40"/>
    </row>
    <row r="26" spans="1:22" s="130" customFormat="1" ht="14.25" thickTop="1" thickBot="1">
      <c r="A26" s="51"/>
      <c r="B26" s="74" t="s">
        <v>38</v>
      </c>
      <c r="C26" s="143">
        <v>2002.1</v>
      </c>
      <c r="D26" s="143">
        <v>133</v>
      </c>
      <c r="E26" s="197">
        <f t="shared" si="3"/>
        <v>15.053383458646616</v>
      </c>
      <c r="F26" s="143">
        <v>2264</v>
      </c>
      <c r="G26" s="143">
        <v>151</v>
      </c>
      <c r="H26" s="197">
        <f t="shared" si="4"/>
        <v>14.993377483443709</v>
      </c>
      <c r="I26" s="143">
        <v>2303</v>
      </c>
      <c r="J26" s="143">
        <v>154</v>
      </c>
      <c r="K26" s="197">
        <f t="shared" si="2"/>
        <v>14.954545454545455</v>
      </c>
      <c r="L26" s="52" t="s">
        <v>39</v>
      </c>
      <c r="M26" s="52"/>
      <c r="N26" s="133"/>
      <c r="O26" s="133"/>
      <c r="P26" s="133"/>
      <c r="Q26" s="133"/>
      <c r="R26" s="5"/>
      <c r="S26" s="5"/>
    </row>
    <row r="27" spans="1:22" s="133" customFormat="1" ht="14.25" thickTop="1" thickBot="1">
      <c r="A27" s="53"/>
      <c r="B27" s="75" t="s">
        <v>40</v>
      </c>
      <c r="C27" s="142">
        <v>1854.8</v>
      </c>
      <c r="D27" s="142">
        <v>154.6</v>
      </c>
      <c r="E27" s="196"/>
      <c r="F27" s="142">
        <v>1721</v>
      </c>
      <c r="G27" s="142">
        <v>143</v>
      </c>
      <c r="H27" s="196">
        <f t="shared" si="4"/>
        <v>12.034965034965035</v>
      </c>
      <c r="I27" s="142">
        <v>1423</v>
      </c>
      <c r="J27" s="142">
        <v>119</v>
      </c>
      <c r="K27" s="196">
        <f t="shared" si="2"/>
        <v>11.957983193277311</v>
      </c>
      <c r="L27" s="54" t="s">
        <v>41</v>
      </c>
      <c r="M27" s="54"/>
      <c r="N27" s="130"/>
      <c r="O27" s="130"/>
      <c r="P27" s="130"/>
      <c r="Q27" s="130"/>
      <c r="R27" s="130"/>
      <c r="S27" s="130"/>
    </row>
    <row r="28" spans="1:22" s="130" customFormat="1" ht="14.25" thickTop="1" thickBot="1">
      <c r="A28" s="51"/>
      <c r="B28" s="74" t="s">
        <v>42</v>
      </c>
      <c r="C28" s="143">
        <v>2386</v>
      </c>
      <c r="D28" s="143">
        <v>84.7</v>
      </c>
      <c r="E28" s="197">
        <f t="shared" si="3"/>
        <v>28.170011806375442</v>
      </c>
      <c r="F28" s="143">
        <v>3357</v>
      </c>
      <c r="G28" s="143">
        <v>109</v>
      </c>
      <c r="H28" s="197">
        <f t="shared" si="4"/>
        <v>30.798165137614678</v>
      </c>
      <c r="I28" s="143">
        <v>4111</v>
      </c>
      <c r="J28" s="143">
        <v>112.42999999999999</v>
      </c>
      <c r="K28" s="197">
        <f t="shared" si="2"/>
        <v>36.564973761451576</v>
      </c>
      <c r="L28" s="52" t="s">
        <v>43</v>
      </c>
      <c r="M28" s="52"/>
      <c r="N28" s="133"/>
      <c r="O28" s="133"/>
      <c r="P28" s="133"/>
      <c r="Q28" s="133"/>
      <c r="R28" s="133"/>
      <c r="S28" s="133"/>
    </row>
    <row r="29" spans="1:22" s="133" customFormat="1" ht="14.25" thickTop="1" thickBot="1">
      <c r="A29" s="53"/>
      <c r="B29" s="75" t="s">
        <v>44</v>
      </c>
      <c r="C29" s="142">
        <v>2632.5</v>
      </c>
      <c r="D29" s="142">
        <v>110.6</v>
      </c>
      <c r="E29" s="196">
        <f t="shared" si="3"/>
        <v>23.801989150090417</v>
      </c>
      <c r="F29" s="142">
        <v>2671</v>
      </c>
      <c r="G29" s="142">
        <v>114</v>
      </c>
      <c r="H29" s="196">
        <f t="shared" si="4"/>
        <v>23.42982456140351</v>
      </c>
      <c r="I29" s="142">
        <v>1349</v>
      </c>
      <c r="J29" s="142">
        <v>88</v>
      </c>
      <c r="K29" s="196">
        <f t="shared" si="2"/>
        <v>15.329545454545455</v>
      </c>
      <c r="L29" s="54" t="s">
        <v>45</v>
      </c>
      <c r="M29" s="54"/>
      <c r="N29" s="130"/>
      <c r="O29" s="130"/>
      <c r="P29" s="130"/>
      <c r="Q29" s="130"/>
      <c r="R29" s="130"/>
      <c r="S29" s="130"/>
    </row>
    <row r="30" spans="1:22" s="130" customFormat="1" ht="14.25" thickTop="1" thickBot="1">
      <c r="A30" s="51"/>
      <c r="B30" s="74" t="s">
        <v>46</v>
      </c>
      <c r="C30" s="143">
        <v>99.2</v>
      </c>
      <c r="D30" s="143">
        <v>8.3000000000000007</v>
      </c>
      <c r="E30" s="197">
        <f t="shared" si="3"/>
        <v>11.951807228915662</v>
      </c>
      <c r="F30" s="143">
        <v>169</v>
      </c>
      <c r="G30" s="143">
        <v>14</v>
      </c>
      <c r="H30" s="197">
        <f t="shared" si="4"/>
        <v>12.071428571428571</v>
      </c>
      <c r="I30" s="143">
        <v>292</v>
      </c>
      <c r="J30" s="143">
        <v>24</v>
      </c>
      <c r="K30" s="197">
        <f t="shared" si="2"/>
        <v>12.166666666666666</v>
      </c>
      <c r="L30" s="52" t="s">
        <v>47</v>
      </c>
      <c r="M30" s="52"/>
      <c r="N30" s="133"/>
      <c r="O30" s="133"/>
      <c r="P30" s="133"/>
      <c r="Q30" s="133"/>
      <c r="R30" s="133"/>
      <c r="S30" s="133"/>
      <c r="T30" s="5"/>
      <c r="U30" s="5"/>
      <c r="V30" s="5"/>
    </row>
    <row r="31" spans="1:22" s="133" customFormat="1" ht="13.5" thickTop="1">
      <c r="A31" s="102"/>
      <c r="B31" s="103" t="s">
        <v>48</v>
      </c>
      <c r="C31" s="313">
        <v>41.6</v>
      </c>
      <c r="D31" s="198">
        <v>2.9</v>
      </c>
      <c r="E31" s="199">
        <f t="shared" si="3"/>
        <v>14.344827586206897</v>
      </c>
      <c r="F31" s="198">
        <v>293</v>
      </c>
      <c r="G31" s="198">
        <v>31</v>
      </c>
      <c r="H31" s="199">
        <f t="shared" si="4"/>
        <v>9.4516129032258061</v>
      </c>
      <c r="I31" s="198">
        <v>258</v>
      </c>
      <c r="J31" s="198">
        <v>17</v>
      </c>
      <c r="K31" s="199">
        <f t="shared" si="2"/>
        <v>15.176470588235293</v>
      </c>
      <c r="L31" s="60" t="s">
        <v>49</v>
      </c>
      <c r="M31" s="60"/>
      <c r="N31" s="130"/>
      <c r="O31" s="130"/>
      <c r="P31" s="130"/>
      <c r="Q31" s="130"/>
      <c r="R31" s="130"/>
      <c r="S31" s="130"/>
    </row>
    <row r="32" spans="1:22" s="130" customFormat="1" ht="13.5" thickBot="1">
      <c r="A32" s="243"/>
      <c r="B32" s="244" t="s">
        <v>50</v>
      </c>
      <c r="C32" s="141">
        <v>90.4</v>
      </c>
      <c r="D32" s="141">
        <v>9</v>
      </c>
      <c r="E32" s="245">
        <f t="shared" si="3"/>
        <v>10.044444444444444</v>
      </c>
      <c r="F32" s="141">
        <v>127</v>
      </c>
      <c r="G32" s="141">
        <v>13</v>
      </c>
      <c r="H32" s="245">
        <f t="shared" si="4"/>
        <v>9.7692307692307701</v>
      </c>
      <c r="I32" s="141">
        <v>65</v>
      </c>
      <c r="J32" s="141">
        <v>6</v>
      </c>
      <c r="K32" s="245">
        <f t="shared" si="2"/>
        <v>10.833333333333334</v>
      </c>
      <c r="L32" s="246" t="s">
        <v>51</v>
      </c>
      <c r="M32" s="246"/>
      <c r="N32" s="133"/>
      <c r="O32" s="133"/>
      <c r="P32" s="133"/>
      <c r="Q32" s="133"/>
      <c r="R32" s="133"/>
      <c r="S32" s="133"/>
      <c r="T32" s="5"/>
      <c r="U32" s="5"/>
      <c r="V32" s="5"/>
    </row>
    <row r="33" spans="1:22" s="133" customFormat="1" ht="14.25" thickTop="1" thickBot="1">
      <c r="A33" s="53"/>
      <c r="B33" s="75" t="s">
        <v>52</v>
      </c>
      <c r="C33" s="142">
        <v>1191.5999999999999</v>
      </c>
      <c r="D33" s="142">
        <v>36.5</v>
      </c>
      <c r="E33" s="196">
        <f t="shared" si="3"/>
        <v>32.646575342465752</v>
      </c>
      <c r="F33" s="142">
        <v>2672</v>
      </c>
      <c r="G33" s="142">
        <v>86</v>
      </c>
      <c r="H33" s="196">
        <f t="shared" si="4"/>
        <v>31.069767441860463</v>
      </c>
      <c r="I33" s="142">
        <v>1812.1</v>
      </c>
      <c r="J33" s="142">
        <v>66.55</v>
      </c>
      <c r="K33" s="196">
        <f t="shared" si="2"/>
        <v>27.229151014274979</v>
      </c>
      <c r="L33" s="54" t="s">
        <v>53</v>
      </c>
      <c r="M33" s="54"/>
      <c r="N33" s="130"/>
      <c r="O33" s="130"/>
      <c r="P33" s="130"/>
      <c r="Q33" s="130"/>
      <c r="R33" s="130"/>
      <c r="S33" s="130"/>
    </row>
    <row r="34" spans="1:22" s="130" customFormat="1" ht="14.25" thickTop="1" thickBot="1">
      <c r="A34" s="51"/>
      <c r="B34" s="74" t="s">
        <v>54</v>
      </c>
      <c r="C34" s="143">
        <v>187.8</v>
      </c>
      <c r="D34" s="143">
        <v>44.9</v>
      </c>
      <c r="E34" s="197">
        <f t="shared" si="3"/>
        <v>4.1826280623608021</v>
      </c>
      <c r="F34" s="143">
        <v>243</v>
      </c>
      <c r="G34" s="143">
        <v>59</v>
      </c>
      <c r="H34" s="197">
        <f t="shared" si="4"/>
        <v>4.1186440677966099</v>
      </c>
      <c r="I34" s="143">
        <v>723</v>
      </c>
      <c r="J34" s="143">
        <v>103</v>
      </c>
      <c r="K34" s="197">
        <f t="shared" si="2"/>
        <v>7.0194174757281553</v>
      </c>
      <c r="L34" s="52" t="s">
        <v>55</v>
      </c>
      <c r="M34" s="52"/>
      <c r="N34" s="133"/>
      <c r="O34" s="133"/>
      <c r="P34" s="133"/>
      <c r="Q34" s="133"/>
      <c r="R34" s="126"/>
      <c r="S34" s="126"/>
      <c r="T34" s="126"/>
      <c r="U34" s="126"/>
      <c r="V34" s="126"/>
    </row>
    <row r="35" spans="1:22" s="133" customFormat="1" ht="14.25" thickTop="1" thickBot="1">
      <c r="A35" s="53"/>
      <c r="B35" s="75" t="s">
        <v>56</v>
      </c>
      <c r="C35" s="142">
        <v>49.5</v>
      </c>
      <c r="D35" s="142">
        <v>5</v>
      </c>
      <c r="E35" s="196">
        <f t="shared" si="3"/>
        <v>9.9</v>
      </c>
      <c r="F35" s="142">
        <v>60</v>
      </c>
      <c r="G35" s="142">
        <v>6</v>
      </c>
      <c r="H35" s="196">
        <f t="shared" si="4"/>
        <v>10</v>
      </c>
      <c r="I35" s="142">
        <v>38</v>
      </c>
      <c r="J35" s="142">
        <v>4</v>
      </c>
      <c r="K35" s="196">
        <f t="shared" si="2"/>
        <v>9.5</v>
      </c>
      <c r="L35" s="54" t="s">
        <v>57</v>
      </c>
      <c r="M35" s="54"/>
      <c r="N35" s="130"/>
      <c r="O35" s="130"/>
      <c r="P35" s="130"/>
      <c r="Q35" s="130"/>
      <c r="R35" s="5"/>
      <c r="S35" s="5"/>
      <c r="T35" s="5"/>
      <c r="U35" s="5"/>
      <c r="V35" s="5"/>
    </row>
    <row r="36" spans="1:22" s="130" customFormat="1" ht="14.25" thickTop="1" thickBot="1">
      <c r="A36" s="51"/>
      <c r="B36" s="74" t="s">
        <v>58</v>
      </c>
      <c r="C36" s="143">
        <v>237.2</v>
      </c>
      <c r="D36" s="143">
        <v>12</v>
      </c>
      <c r="E36" s="197">
        <f t="shared" si="3"/>
        <v>19.766666666666666</v>
      </c>
      <c r="F36" s="143">
        <v>205</v>
      </c>
      <c r="G36" s="143">
        <v>10</v>
      </c>
      <c r="H36" s="197">
        <f t="shared" si="4"/>
        <v>20.5</v>
      </c>
      <c r="I36" s="143">
        <v>51</v>
      </c>
      <c r="J36" s="143">
        <v>3</v>
      </c>
      <c r="K36" s="197">
        <f t="shared" si="2"/>
        <v>17</v>
      </c>
      <c r="L36" s="52" t="s">
        <v>59</v>
      </c>
      <c r="M36" s="52"/>
      <c r="N36" s="133"/>
      <c r="O36" s="133"/>
      <c r="P36" s="133"/>
      <c r="Q36" s="133"/>
      <c r="R36" s="5"/>
      <c r="S36" s="5"/>
      <c r="T36" s="5"/>
      <c r="U36" s="5"/>
      <c r="V36" s="5"/>
    </row>
    <row r="37" spans="1:22" s="133" customFormat="1" ht="14.25" thickTop="1" thickBot="1">
      <c r="A37" s="53"/>
      <c r="B37" s="75" t="s">
        <v>87</v>
      </c>
      <c r="C37" s="142">
        <v>125.5</v>
      </c>
      <c r="D37" s="142">
        <v>13</v>
      </c>
      <c r="E37" s="196">
        <f t="shared" si="3"/>
        <v>9.6538461538461533</v>
      </c>
      <c r="F37" s="142">
        <v>100</v>
      </c>
      <c r="G37" s="142">
        <v>10</v>
      </c>
      <c r="H37" s="196">
        <f t="shared" si="4"/>
        <v>10</v>
      </c>
      <c r="I37" s="142">
        <v>65</v>
      </c>
      <c r="J37" s="142">
        <v>6</v>
      </c>
      <c r="K37" s="196">
        <f t="shared" si="2"/>
        <v>10.833333333333334</v>
      </c>
      <c r="L37" s="54" t="s">
        <v>60</v>
      </c>
      <c r="M37" s="54"/>
      <c r="N37" s="130"/>
      <c r="O37" s="130"/>
      <c r="P37" s="130"/>
      <c r="Q37" s="130"/>
      <c r="R37" s="5"/>
      <c r="S37" s="5"/>
      <c r="T37" s="5"/>
      <c r="U37" s="5"/>
      <c r="V37" s="5"/>
    </row>
    <row r="38" spans="1:22" s="130" customFormat="1" ht="14.25" thickTop="1" thickBot="1">
      <c r="A38" s="51"/>
      <c r="B38" s="74" t="s">
        <v>61</v>
      </c>
      <c r="C38" s="143">
        <v>86.5</v>
      </c>
      <c r="D38" s="143">
        <v>9</v>
      </c>
      <c r="E38" s="197">
        <f t="shared" si="3"/>
        <v>9.6111111111111107</v>
      </c>
      <c r="F38" s="143">
        <v>206</v>
      </c>
      <c r="G38" s="143">
        <v>21</v>
      </c>
      <c r="H38" s="197">
        <f t="shared" si="4"/>
        <v>9.8095238095238102</v>
      </c>
      <c r="I38" s="143">
        <v>491</v>
      </c>
      <c r="J38" s="143">
        <v>49</v>
      </c>
      <c r="K38" s="197">
        <f t="shared" si="2"/>
        <v>10.020408163265307</v>
      </c>
      <c r="L38" s="52" t="s">
        <v>62</v>
      </c>
      <c r="M38" s="52"/>
      <c r="N38" s="133"/>
      <c r="O38" s="133"/>
      <c r="P38" s="133"/>
      <c r="Q38" s="133"/>
      <c r="R38" s="5"/>
      <c r="S38" s="5"/>
      <c r="T38" s="5"/>
      <c r="U38" s="5"/>
      <c r="V38" s="5"/>
    </row>
    <row r="39" spans="1:22" s="133" customFormat="1" ht="14.25" thickTop="1" thickBot="1">
      <c r="A39" s="53"/>
      <c r="B39" s="75" t="s">
        <v>452</v>
      </c>
      <c r="C39" s="142">
        <v>143</v>
      </c>
      <c r="D39" s="142">
        <v>18</v>
      </c>
      <c r="E39" s="196">
        <f t="shared" si="3"/>
        <v>7.9444444444444446</v>
      </c>
      <c r="F39" s="142">
        <v>164</v>
      </c>
      <c r="G39" s="142">
        <v>21</v>
      </c>
      <c r="H39" s="196">
        <f t="shared" si="4"/>
        <v>7.8095238095238093</v>
      </c>
      <c r="I39" s="142">
        <v>142</v>
      </c>
      <c r="J39" s="142">
        <v>18</v>
      </c>
      <c r="K39" s="196">
        <f t="shared" si="2"/>
        <v>7.8888888888888893</v>
      </c>
      <c r="L39" s="54" t="s">
        <v>410</v>
      </c>
      <c r="M39" s="54"/>
      <c r="N39" s="130"/>
      <c r="O39" s="130"/>
      <c r="P39" s="130"/>
      <c r="Q39" s="130"/>
      <c r="R39" s="5"/>
      <c r="S39" s="5"/>
      <c r="T39" s="5"/>
      <c r="U39" s="5"/>
      <c r="V39" s="5"/>
    </row>
    <row r="40" spans="1:22" s="130" customFormat="1" ht="14.25" thickTop="1" thickBot="1">
      <c r="A40" s="51"/>
      <c r="B40" s="74" t="s">
        <v>416</v>
      </c>
      <c r="C40" s="143">
        <v>284</v>
      </c>
      <c r="D40" s="143">
        <v>24</v>
      </c>
      <c r="E40" s="197">
        <f t="shared" si="3"/>
        <v>11.833333333333334</v>
      </c>
      <c r="F40" s="143">
        <v>282</v>
      </c>
      <c r="G40" s="143">
        <v>24</v>
      </c>
      <c r="H40" s="197">
        <f t="shared" si="4"/>
        <v>11.75</v>
      </c>
      <c r="I40" s="143">
        <v>333</v>
      </c>
      <c r="J40" s="143">
        <v>28</v>
      </c>
      <c r="K40" s="197">
        <f t="shared" si="2"/>
        <v>11.892857142857142</v>
      </c>
      <c r="L40" s="52" t="s">
        <v>412</v>
      </c>
      <c r="M40" s="52"/>
      <c r="N40" s="5"/>
      <c r="O40" s="5"/>
      <c r="P40" s="5"/>
      <c r="R40" s="5"/>
      <c r="S40" s="5"/>
      <c r="T40" s="5"/>
      <c r="U40" s="5"/>
      <c r="V40" s="5"/>
    </row>
    <row r="41" spans="1:22" s="133" customFormat="1" ht="14.25" thickTop="1" thickBot="1">
      <c r="A41" s="53"/>
      <c r="B41" s="75" t="s">
        <v>453</v>
      </c>
      <c r="C41" s="142">
        <v>37</v>
      </c>
      <c r="D41" s="142">
        <v>4</v>
      </c>
      <c r="E41" s="196">
        <f t="shared" si="3"/>
        <v>9.25</v>
      </c>
      <c r="F41" s="142">
        <v>43</v>
      </c>
      <c r="G41" s="142">
        <v>4</v>
      </c>
      <c r="H41" s="196">
        <f t="shared" si="4"/>
        <v>10.75</v>
      </c>
      <c r="I41" s="142">
        <v>76</v>
      </c>
      <c r="J41" s="142">
        <v>8</v>
      </c>
      <c r="K41" s="196">
        <f t="shared" si="2"/>
        <v>9.5</v>
      </c>
      <c r="L41" s="54" t="s">
        <v>53</v>
      </c>
      <c r="M41" s="54"/>
      <c r="N41" s="130"/>
      <c r="O41" s="130"/>
      <c r="P41" s="130"/>
      <c r="R41" s="5"/>
      <c r="S41" s="5"/>
      <c r="T41" s="5"/>
      <c r="U41" s="5"/>
      <c r="V41" s="5"/>
    </row>
    <row r="42" spans="1:22" s="130" customFormat="1" ht="14.25" thickTop="1" thickBot="1">
      <c r="A42" s="51"/>
      <c r="B42" s="74" t="s">
        <v>417</v>
      </c>
      <c r="C42" s="143">
        <v>144</v>
      </c>
      <c r="D42" s="143">
        <v>22</v>
      </c>
      <c r="E42" s="197">
        <f t="shared" si="3"/>
        <v>6.5454545454545459</v>
      </c>
      <c r="F42" s="143">
        <v>190</v>
      </c>
      <c r="G42" s="143">
        <v>29</v>
      </c>
      <c r="H42" s="197">
        <f t="shared" si="4"/>
        <v>6.5517241379310347</v>
      </c>
      <c r="I42" s="143">
        <v>192</v>
      </c>
      <c r="J42" s="143">
        <v>29</v>
      </c>
      <c r="K42" s="197">
        <f t="shared" si="2"/>
        <v>6.6206896551724137</v>
      </c>
      <c r="L42" s="52" t="s">
        <v>454</v>
      </c>
      <c r="M42" s="52"/>
      <c r="N42" s="133"/>
      <c r="O42" s="133"/>
      <c r="P42" s="133"/>
    </row>
    <row r="43" spans="1:22" s="133" customFormat="1" ht="14.25" thickTop="1" thickBot="1">
      <c r="A43" s="53"/>
      <c r="B43" s="75" t="s">
        <v>63</v>
      </c>
      <c r="C43" s="142">
        <v>7781.2</v>
      </c>
      <c r="D43" s="142">
        <v>568</v>
      </c>
      <c r="E43" s="196">
        <f t="shared" si="3"/>
        <v>13.699295774647887</v>
      </c>
      <c r="F43" s="142">
        <v>8321</v>
      </c>
      <c r="G43" s="142">
        <v>473</v>
      </c>
      <c r="H43" s="196">
        <f t="shared" si="4"/>
        <v>17.591966173361524</v>
      </c>
      <c r="I43" s="142">
        <v>9168.7000000000007</v>
      </c>
      <c r="J43" s="142">
        <v>474.99</v>
      </c>
      <c r="K43" s="196">
        <f t="shared" si="2"/>
        <v>19.30293269331986</v>
      </c>
      <c r="L43" s="54" t="s">
        <v>88</v>
      </c>
      <c r="M43" s="54"/>
      <c r="N43" s="130"/>
      <c r="O43" s="130"/>
      <c r="P43" s="130"/>
    </row>
    <row r="44" spans="1:22" ht="23.25" customHeight="1" thickTop="1" thickBot="1">
      <c r="A44" s="403" t="s">
        <v>89</v>
      </c>
      <c r="B44" s="403"/>
      <c r="C44" s="139">
        <v>26401</v>
      </c>
      <c r="D44" s="139">
        <v>2305</v>
      </c>
      <c r="E44" s="197"/>
      <c r="F44" s="139">
        <v>26914</v>
      </c>
      <c r="G44" s="139">
        <v>2309</v>
      </c>
      <c r="H44" s="197"/>
      <c r="I44" s="139">
        <f>I45+I46</f>
        <v>29933.4</v>
      </c>
      <c r="J44" s="139">
        <f>J45+J46</f>
        <v>2704</v>
      </c>
      <c r="K44" s="197"/>
      <c r="L44" s="441" t="s">
        <v>90</v>
      </c>
      <c r="M44" s="442"/>
      <c r="N44" s="133"/>
      <c r="O44" s="133"/>
      <c r="P44" s="133"/>
    </row>
    <row r="45" spans="1:22" s="133" customFormat="1" ht="14.25" thickTop="1" thickBot="1">
      <c r="A45" s="53"/>
      <c r="B45" s="75" t="s">
        <v>91</v>
      </c>
      <c r="C45" s="202">
        <v>557.29999999999995</v>
      </c>
      <c r="D45" s="202">
        <v>151</v>
      </c>
      <c r="E45" s="196">
        <f t="shared" ref="E45:E46" si="5">C45/D45</f>
        <v>3.6907284768211919</v>
      </c>
      <c r="F45" s="142">
        <v>307</v>
      </c>
      <c r="G45" s="196">
        <v>91</v>
      </c>
      <c r="H45" s="196">
        <f t="shared" ref="H45:H46" si="6">F45/G45</f>
        <v>3.3736263736263736</v>
      </c>
      <c r="I45" s="142">
        <v>1216.7</v>
      </c>
      <c r="J45" s="142">
        <v>311</v>
      </c>
      <c r="K45" s="196">
        <f t="shared" si="2"/>
        <v>3.9122186495176852</v>
      </c>
      <c r="L45" s="54" t="s">
        <v>5</v>
      </c>
      <c r="M45" s="54"/>
      <c r="N45" s="130"/>
      <c r="O45" s="130"/>
      <c r="P45" s="130"/>
    </row>
    <row r="46" spans="1:22" ht="15.75" thickTop="1" thickBot="1">
      <c r="A46" s="51"/>
      <c r="B46" s="74" t="s">
        <v>301</v>
      </c>
      <c r="C46" s="203">
        <v>25843.4</v>
      </c>
      <c r="D46" s="203">
        <v>2154</v>
      </c>
      <c r="E46" s="197">
        <f t="shared" si="5"/>
        <v>11.99786443825441</v>
      </c>
      <c r="F46" s="143">
        <v>26607</v>
      </c>
      <c r="G46" s="143">
        <v>2217</v>
      </c>
      <c r="H46" s="197">
        <f t="shared" si="6"/>
        <v>12.001353179972936</v>
      </c>
      <c r="I46" s="143">
        <v>28716.7</v>
      </c>
      <c r="J46" s="143">
        <v>2393</v>
      </c>
      <c r="K46" s="197">
        <f t="shared" si="2"/>
        <v>12.000292519849561</v>
      </c>
      <c r="L46" s="52" t="s">
        <v>279</v>
      </c>
      <c r="M46" s="52"/>
      <c r="N46" s="133"/>
      <c r="O46" s="133"/>
      <c r="P46" s="133"/>
    </row>
    <row r="47" spans="1:22" s="133" customFormat="1" ht="23.25" customHeight="1" thickTop="1">
      <c r="A47" s="443" t="s">
        <v>314</v>
      </c>
      <c r="B47" s="443"/>
      <c r="C47" s="152">
        <v>619199</v>
      </c>
      <c r="D47" s="152">
        <v>7620</v>
      </c>
      <c r="E47" s="295"/>
      <c r="F47" s="152">
        <v>650993</v>
      </c>
      <c r="G47" s="152">
        <v>2990</v>
      </c>
      <c r="H47" s="295"/>
      <c r="I47" s="346">
        <v>637706.69999999995</v>
      </c>
      <c r="J47" s="346">
        <v>7565.7000000000007</v>
      </c>
      <c r="K47" s="152"/>
      <c r="L47" s="444" t="s">
        <v>174</v>
      </c>
      <c r="M47" s="445" t="s">
        <v>280</v>
      </c>
      <c r="N47" s="130"/>
      <c r="O47" s="130"/>
      <c r="P47" s="130"/>
    </row>
    <row r="48" spans="1:22" s="126" customFormat="1" ht="26.25" customHeight="1">
      <c r="A48" s="407" t="s">
        <v>8</v>
      </c>
      <c r="B48" s="407"/>
      <c r="C48" s="252">
        <f>C47+C44+C15+C10</f>
        <v>738080.6</v>
      </c>
      <c r="D48" s="252">
        <f>D47+D44+D15+D10</f>
        <v>12910</v>
      </c>
      <c r="E48" s="252"/>
      <c r="F48" s="252">
        <v>738079</v>
      </c>
      <c r="G48" s="252">
        <v>12907</v>
      </c>
      <c r="H48" s="296"/>
      <c r="I48" s="347">
        <f>I47+I44+I15+I10</f>
        <v>772826.4</v>
      </c>
      <c r="J48" s="347">
        <f>J47+J44+J15+J10</f>
        <v>13429.780000000002</v>
      </c>
      <c r="K48" s="296"/>
      <c r="L48" s="437" t="s">
        <v>121</v>
      </c>
      <c r="M48" s="438"/>
    </row>
    <row r="49" spans="1:13" ht="12" customHeight="1">
      <c r="A49" s="433" t="s">
        <v>491</v>
      </c>
      <c r="B49" s="433"/>
      <c r="C49" s="433"/>
      <c r="D49" s="433"/>
      <c r="E49" s="433"/>
      <c r="F49" s="433"/>
      <c r="G49" s="433"/>
      <c r="H49" s="130"/>
      <c r="I49" s="130"/>
      <c r="J49" s="130"/>
      <c r="K49" s="130"/>
      <c r="M49" s="5" t="s">
        <v>470</v>
      </c>
    </row>
    <row r="50" spans="1:13">
      <c r="A50" s="185" t="s">
        <v>92</v>
      </c>
      <c r="B50" s="186"/>
      <c r="C50" s="130"/>
      <c r="D50" s="130"/>
      <c r="E50" s="130"/>
      <c r="F50" s="130"/>
      <c r="G50" s="130"/>
      <c r="H50" s="130"/>
      <c r="I50" s="130"/>
      <c r="J50" s="130"/>
      <c r="K50" s="130"/>
      <c r="M50" s="105" t="s">
        <v>93</v>
      </c>
    </row>
    <row r="51" spans="1:13">
      <c r="A51" s="185" t="s">
        <v>263</v>
      </c>
      <c r="B51" s="186"/>
      <c r="C51" s="130"/>
      <c r="D51" s="130"/>
      <c r="E51" s="130"/>
      <c r="F51" s="130"/>
      <c r="G51" s="130"/>
      <c r="H51" s="130"/>
      <c r="I51" s="130"/>
      <c r="J51" s="130"/>
      <c r="K51" s="130"/>
      <c r="M51" s="105" t="s">
        <v>264</v>
      </c>
    </row>
    <row r="52" spans="1:13">
      <c r="A52" s="185" t="s">
        <v>94</v>
      </c>
      <c r="B52" s="186"/>
      <c r="C52" s="130"/>
      <c r="D52" s="130"/>
      <c r="E52" s="130"/>
      <c r="F52" s="130"/>
      <c r="G52" s="130"/>
      <c r="H52" s="130"/>
      <c r="I52" s="130"/>
      <c r="J52" s="130"/>
      <c r="K52" s="130"/>
      <c r="M52" s="105" t="s">
        <v>315</v>
      </c>
    </row>
    <row r="53" spans="1:13" ht="8.25" customHeight="1">
      <c r="A53" s="104" t="s">
        <v>262</v>
      </c>
      <c r="B53" s="104"/>
    </row>
    <row r="54" spans="1:13" ht="9" customHeight="1">
      <c r="A54" s="104"/>
      <c r="B54" s="104"/>
      <c r="C54" s="127"/>
      <c r="D54" s="127"/>
      <c r="E54" s="127"/>
      <c r="F54" s="127"/>
      <c r="G54" s="127"/>
      <c r="H54" s="127"/>
      <c r="I54" s="127"/>
      <c r="J54" s="127"/>
      <c r="K54" s="127"/>
    </row>
  </sheetData>
  <mergeCells count="19">
    <mergeCell ref="A49:G49"/>
    <mergeCell ref="A10:B10"/>
    <mergeCell ref="L10:M10"/>
    <mergeCell ref="A48:B48"/>
    <mergeCell ref="L48:M48"/>
    <mergeCell ref="A15:B15"/>
    <mergeCell ref="L15:M15"/>
    <mergeCell ref="A44:B44"/>
    <mergeCell ref="L44:M44"/>
    <mergeCell ref="A47:B47"/>
    <mergeCell ref="L47:M47"/>
    <mergeCell ref="A1:M1"/>
    <mergeCell ref="A3:M3"/>
    <mergeCell ref="A4:M4"/>
    <mergeCell ref="L6:M9"/>
    <mergeCell ref="A6:B9"/>
    <mergeCell ref="C6:E6"/>
    <mergeCell ref="F6:H6"/>
    <mergeCell ref="I6:K6"/>
  </mergeCells>
  <phoneticPr fontId="0" type="noConversion"/>
  <printOptions horizontalCentered="1" verticalCentered="1"/>
  <pageMargins left="0" right="0" top="0" bottom="0" header="0.51181102362204722" footer="0.51181102362204722"/>
  <pageSetup paperSize="9" orientation="landscape" r:id="rId1"/>
  <headerFooter alignWithMargins="0"/>
  <rowBreaks count="2" manualBreakCount="2">
    <brk id="31" max="12" man="1"/>
    <brk id="52" max="12"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39997558519241921"/>
  </sheetPr>
  <dimension ref="A1:K27"/>
  <sheetViews>
    <sheetView showGridLines="0" rightToLeft="1" tabSelected="1" view="pageBreakPreview" topLeftCell="A4" zoomScaleSheetLayoutView="100" workbookViewId="0">
      <selection activeCell="F21" sqref="F21"/>
    </sheetView>
  </sheetViews>
  <sheetFormatPr defaultColWidth="10.7109375" defaultRowHeight="14.25"/>
  <cols>
    <col min="1" max="1" width="20.7109375" style="95" customWidth="1"/>
    <col min="2" max="6" width="9.7109375" style="98" customWidth="1"/>
    <col min="7" max="7" width="20.7109375" style="95" customWidth="1"/>
    <col min="8" max="16384" width="10.7109375" style="5"/>
  </cols>
  <sheetData>
    <row r="1" spans="1:11" s="92" customFormat="1" ht="18">
      <c r="A1" s="384"/>
      <c r="B1" s="385"/>
      <c r="C1" s="385"/>
      <c r="D1" s="385"/>
      <c r="E1" s="385"/>
      <c r="F1" s="385"/>
      <c r="G1" s="385"/>
    </row>
    <row r="2" spans="1:11" s="56" customFormat="1" ht="20.25">
      <c r="A2" s="366" t="s">
        <v>96</v>
      </c>
      <c r="B2" s="366"/>
      <c r="C2" s="366"/>
      <c r="D2" s="366"/>
      <c r="E2" s="366"/>
      <c r="F2" s="366"/>
      <c r="G2" s="366"/>
    </row>
    <row r="3" spans="1:11" s="24" customFormat="1" ht="20.25">
      <c r="A3" s="351"/>
      <c r="B3" s="366" t="s">
        <v>512</v>
      </c>
      <c r="C3" s="366"/>
      <c r="D3" s="366"/>
      <c r="E3" s="366"/>
      <c r="F3" s="366"/>
      <c r="G3" s="351"/>
      <c r="H3" s="351"/>
      <c r="I3" s="351"/>
      <c r="J3" s="351"/>
      <c r="K3" s="351"/>
    </row>
    <row r="4" spans="1:11" ht="15.75">
      <c r="A4" s="367" t="s">
        <v>97</v>
      </c>
      <c r="B4" s="367"/>
      <c r="C4" s="367"/>
      <c r="D4" s="367"/>
      <c r="E4" s="367"/>
      <c r="F4" s="367"/>
      <c r="G4" s="367"/>
    </row>
    <row r="5" spans="1:11" ht="15.75">
      <c r="A5" s="367" t="s">
        <v>497</v>
      </c>
      <c r="B5" s="367"/>
      <c r="C5" s="367"/>
      <c r="D5" s="367"/>
      <c r="E5" s="367"/>
      <c r="F5" s="367"/>
      <c r="G5" s="367"/>
    </row>
    <row r="6" spans="1:11" s="2" customFormat="1" ht="15.75">
      <c r="A6" s="18" t="s">
        <v>328</v>
      </c>
      <c r="B6" s="31"/>
      <c r="C6" s="31"/>
      <c r="D6" s="31"/>
      <c r="E6" s="31"/>
      <c r="F6" s="31"/>
      <c r="G6" s="44" t="s">
        <v>329</v>
      </c>
    </row>
    <row r="7" spans="1:11" s="3" customFormat="1" ht="17.25" customHeight="1" thickBot="1">
      <c r="A7" s="446" t="s">
        <v>260</v>
      </c>
      <c r="B7" s="400">
        <v>2017</v>
      </c>
      <c r="C7" s="400">
        <v>2018</v>
      </c>
      <c r="D7" s="400">
        <v>2019</v>
      </c>
      <c r="E7" s="400">
        <v>2020</v>
      </c>
      <c r="F7" s="400">
        <v>2021</v>
      </c>
      <c r="G7" s="449" t="s">
        <v>259</v>
      </c>
    </row>
    <row r="8" spans="1:11" s="3" customFormat="1" ht="17.25" customHeight="1" thickTop="1" thickBot="1">
      <c r="A8" s="447"/>
      <c r="B8" s="401"/>
      <c r="C8" s="401"/>
      <c r="D8" s="401"/>
      <c r="E8" s="401"/>
      <c r="F8" s="401"/>
      <c r="G8" s="450"/>
    </row>
    <row r="9" spans="1:11" s="4" customFormat="1" ht="17.25" customHeight="1" thickTop="1">
      <c r="A9" s="448"/>
      <c r="B9" s="402"/>
      <c r="C9" s="402"/>
      <c r="D9" s="402"/>
      <c r="E9" s="402"/>
      <c r="F9" s="402"/>
      <c r="G9" s="451"/>
    </row>
    <row r="10" spans="1:11" ht="33.950000000000003" customHeight="1" thickBot="1">
      <c r="A10" s="67" t="s">
        <v>177</v>
      </c>
      <c r="B10" s="162">
        <v>9599</v>
      </c>
      <c r="C10" s="162">
        <v>9828</v>
      </c>
      <c r="D10" s="162">
        <v>10093</v>
      </c>
      <c r="E10" s="162">
        <v>10857</v>
      </c>
      <c r="F10" s="162">
        <v>11069</v>
      </c>
      <c r="G10" s="68" t="s">
        <v>239</v>
      </c>
    </row>
    <row r="11" spans="1:11" ht="36" customHeight="1" thickTop="1" thickBot="1">
      <c r="A11" s="63" t="s">
        <v>100</v>
      </c>
      <c r="B11" s="163">
        <v>15206</v>
      </c>
      <c r="C11" s="163">
        <v>26208</v>
      </c>
      <c r="D11" s="163">
        <v>26826</v>
      </c>
      <c r="E11" s="163">
        <v>35267</v>
      </c>
      <c r="F11" s="163">
        <v>27667</v>
      </c>
      <c r="G11" s="64" t="s">
        <v>269</v>
      </c>
    </row>
    <row r="12" spans="1:11" ht="36" customHeight="1" thickTop="1">
      <c r="A12" s="76" t="s">
        <v>102</v>
      </c>
      <c r="B12" s="164">
        <v>15358</v>
      </c>
      <c r="C12" s="164">
        <v>14665</v>
      </c>
      <c r="D12" s="164">
        <v>16938</v>
      </c>
      <c r="E12" s="164">
        <v>15087</v>
      </c>
      <c r="F12" s="164">
        <v>16555</v>
      </c>
      <c r="G12" s="77" t="s">
        <v>103</v>
      </c>
    </row>
    <row r="13" spans="1:11" ht="9.75" customHeight="1">
      <c r="A13" s="111"/>
      <c r="B13" s="111"/>
      <c r="C13" s="111"/>
      <c r="D13" s="111"/>
      <c r="E13" s="111"/>
      <c r="F13" s="111"/>
      <c r="G13" s="111"/>
    </row>
    <row r="15" spans="1:11" ht="20.25">
      <c r="A15" s="366" t="s">
        <v>176</v>
      </c>
      <c r="B15" s="366"/>
      <c r="C15" s="366"/>
      <c r="D15" s="366"/>
      <c r="E15" s="366"/>
      <c r="F15" s="366"/>
      <c r="G15" s="366"/>
    </row>
    <row r="16" spans="1:11" s="24" customFormat="1" ht="20.25">
      <c r="A16" s="351"/>
      <c r="B16" s="366" t="s">
        <v>512</v>
      </c>
      <c r="C16" s="366"/>
      <c r="D16" s="366"/>
      <c r="E16" s="366"/>
      <c r="F16" s="366"/>
      <c r="G16" s="351"/>
      <c r="H16" s="351"/>
      <c r="I16" s="351"/>
      <c r="J16" s="351"/>
      <c r="K16" s="351"/>
    </row>
    <row r="17" spans="1:7" ht="15.75">
      <c r="A17" s="367" t="s">
        <v>104</v>
      </c>
      <c r="B17" s="367"/>
      <c r="C17" s="367"/>
      <c r="D17" s="367"/>
      <c r="E17" s="367"/>
      <c r="F17" s="367"/>
      <c r="G17" s="367"/>
    </row>
    <row r="18" spans="1:7" ht="15.75">
      <c r="A18" s="367" t="s">
        <v>497</v>
      </c>
      <c r="B18" s="367"/>
      <c r="C18" s="367"/>
      <c r="D18" s="367"/>
      <c r="E18" s="367"/>
      <c r="F18" s="367"/>
      <c r="G18" s="367"/>
    </row>
    <row r="19" spans="1:7" s="2" customFormat="1" ht="20.100000000000001" customHeight="1">
      <c r="A19" s="18" t="s">
        <v>330</v>
      </c>
      <c r="B19" s="31"/>
      <c r="C19" s="31"/>
      <c r="D19" s="31"/>
      <c r="E19" s="31"/>
      <c r="F19" s="31"/>
      <c r="G19" s="44" t="s">
        <v>331</v>
      </c>
    </row>
    <row r="20" spans="1:7" s="3" customFormat="1" ht="17.25" customHeight="1" thickBot="1">
      <c r="A20" s="446" t="s">
        <v>258</v>
      </c>
      <c r="B20" s="400">
        <v>2017</v>
      </c>
      <c r="C20" s="400">
        <v>2018</v>
      </c>
      <c r="D20" s="400">
        <v>2019</v>
      </c>
      <c r="E20" s="400">
        <v>2020</v>
      </c>
      <c r="F20" s="400">
        <v>2021</v>
      </c>
      <c r="G20" s="449" t="s">
        <v>257</v>
      </c>
    </row>
    <row r="21" spans="1:7" s="3" customFormat="1" ht="17.25" customHeight="1" thickTop="1" thickBot="1">
      <c r="A21" s="447"/>
      <c r="B21" s="401"/>
      <c r="C21" s="401"/>
      <c r="D21" s="401"/>
      <c r="E21" s="401"/>
      <c r="F21" s="401"/>
      <c r="G21" s="450"/>
    </row>
    <row r="22" spans="1:7" s="4" customFormat="1" ht="17.25" customHeight="1" thickTop="1">
      <c r="A22" s="448"/>
      <c r="B22" s="402"/>
      <c r="C22" s="402"/>
      <c r="D22" s="402"/>
      <c r="E22" s="402"/>
      <c r="F22" s="402"/>
      <c r="G22" s="451"/>
    </row>
    <row r="23" spans="1:7" ht="33.950000000000003" customHeight="1" thickBot="1">
      <c r="A23" s="67" t="s">
        <v>281</v>
      </c>
      <c r="B23" s="153">
        <v>24805</v>
      </c>
      <c r="C23" s="153">
        <f>C24+C25</f>
        <v>36036</v>
      </c>
      <c r="D23" s="153">
        <f>D24+D25</f>
        <v>36919</v>
      </c>
      <c r="E23" s="153">
        <f>E24+E25</f>
        <v>46124</v>
      </c>
      <c r="F23" s="153">
        <f>F24+F25</f>
        <v>38736</v>
      </c>
      <c r="G23" s="68" t="s">
        <v>267</v>
      </c>
    </row>
    <row r="24" spans="1:7" ht="36" customHeight="1" thickTop="1" thickBot="1">
      <c r="A24" s="63" t="s">
        <v>282</v>
      </c>
      <c r="B24" s="154">
        <v>9599</v>
      </c>
      <c r="C24" s="154">
        <v>9828</v>
      </c>
      <c r="D24" s="154">
        <v>10093</v>
      </c>
      <c r="E24" s="154">
        <v>10857</v>
      </c>
      <c r="F24" s="154">
        <v>11069</v>
      </c>
      <c r="G24" s="64" t="s">
        <v>266</v>
      </c>
    </row>
    <row r="25" spans="1:7" ht="36" customHeight="1" thickTop="1" thickBot="1">
      <c r="A25" s="61" t="s">
        <v>283</v>
      </c>
      <c r="B25" s="155">
        <v>15206</v>
      </c>
      <c r="C25" s="155">
        <v>26208</v>
      </c>
      <c r="D25" s="155">
        <v>26826</v>
      </c>
      <c r="E25" s="155">
        <v>35267</v>
      </c>
      <c r="F25" s="155">
        <v>27667</v>
      </c>
      <c r="G25" s="62" t="s">
        <v>268</v>
      </c>
    </row>
    <row r="26" spans="1:7" ht="36" customHeight="1" thickTop="1">
      <c r="A26" s="65" t="s">
        <v>284</v>
      </c>
      <c r="B26" s="156">
        <v>5753</v>
      </c>
      <c r="C26" s="156">
        <v>8372</v>
      </c>
      <c r="D26" s="156">
        <v>7943</v>
      </c>
      <c r="E26" s="156">
        <v>9358</v>
      </c>
      <c r="F26" s="156">
        <v>11134</v>
      </c>
      <c r="G26" s="66" t="s">
        <v>285</v>
      </c>
    </row>
    <row r="27" spans="1:7">
      <c r="A27" s="94"/>
      <c r="G27" s="105"/>
    </row>
  </sheetData>
  <mergeCells count="23">
    <mergeCell ref="A15:G15"/>
    <mergeCell ref="A17:G17"/>
    <mergeCell ref="A1:G1"/>
    <mergeCell ref="G7:G9"/>
    <mergeCell ref="A7:A9"/>
    <mergeCell ref="A5:G5"/>
    <mergeCell ref="C7:C9"/>
    <mergeCell ref="D7:D9"/>
    <mergeCell ref="A2:G2"/>
    <mergeCell ref="A4:G4"/>
    <mergeCell ref="E7:E9"/>
    <mergeCell ref="F7:F9"/>
    <mergeCell ref="B7:B9"/>
    <mergeCell ref="B3:F3"/>
    <mergeCell ref="B16:F16"/>
    <mergeCell ref="A18:G18"/>
    <mergeCell ref="A20:A22"/>
    <mergeCell ref="G20:G22"/>
    <mergeCell ref="C20:C22"/>
    <mergeCell ref="D20:D22"/>
    <mergeCell ref="E20:E22"/>
    <mergeCell ref="F20:F22"/>
    <mergeCell ref="B20:B22"/>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الأول ، الاحصاءات  الزراعية، 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الأول ، الاحصاءات  الزراعية، 2020</Description_Ar>
    <Enabled xmlns="1b323878-974e-4c19-bf08-965c80d4ad54">true</Enabled>
    <PublishingDate xmlns="1b323878-974e-4c19-bf08-965c80d4ad54">2022-09-18T07:35:11+00:00</PublishingDate>
    <CategoryDescription xmlns="http://schemas.microsoft.com/sharepoint.v3">CHAPTER 1, Agricultural Statistics, 2020</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0593F8-8574-4A31-9059-7BB491A0B3DE}">
  <ds:schemaRefs>
    <ds:schemaRef ds:uri="http://schemas.microsoft.com/office/2006/metadata/properties"/>
    <ds:schemaRef ds:uri="http://purl.org/dc/dcmitype/"/>
    <ds:schemaRef ds:uri="http://purl.org/dc/terms/"/>
    <ds:schemaRef ds:uri="423524d6-f9d7-4b47-aadf-7b8f6888b7b0"/>
    <ds:schemaRef ds:uri="http://www.w3.org/XML/1998/namespac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b1657202-86a7-46c3-ba71-02bb0da5a392"/>
    <ds:schemaRef ds:uri="http://schemas.microsoft.com/sharepoint/v3"/>
  </ds:schemaRefs>
</ds:datastoreItem>
</file>

<file path=customXml/itemProps2.xml><?xml version="1.0" encoding="utf-8"?>
<ds:datastoreItem xmlns:ds="http://schemas.openxmlformats.org/officeDocument/2006/customXml" ds:itemID="{47881970-4402-4630-8B07-FFD9D0FD68F3}">
  <ds:schemaRefs>
    <ds:schemaRef ds:uri="http://schemas.microsoft.com/sharepoint/v3/contenttype/forms"/>
  </ds:schemaRefs>
</ds:datastoreItem>
</file>

<file path=customXml/itemProps3.xml><?xml version="1.0" encoding="utf-8"?>
<ds:datastoreItem xmlns:ds="http://schemas.openxmlformats.org/officeDocument/2006/customXml" ds:itemID="{BDA8523F-865D-43DB-89FD-0F4140A40DAD}"/>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22</vt:i4>
      </vt:variant>
    </vt:vector>
  </HeadingPairs>
  <TitlesOfParts>
    <vt:vector size="40" baseType="lpstr">
      <vt:lpstr>الغلاف</vt:lpstr>
      <vt:lpstr>تقديم</vt:lpstr>
      <vt:lpstr>1</vt:lpstr>
      <vt:lpstr>2</vt:lpstr>
      <vt:lpstr>3</vt:lpstr>
      <vt:lpstr>GR_1</vt:lpstr>
      <vt:lpstr>4</vt:lpstr>
      <vt:lpstr>5</vt:lpstr>
      <vt:lpstr>7-6</vt:lpstr>
      <vt:lpstr>9-8</vt:lpstr>
      <vt:lpstr>GR_2</vt:lpstr>
      <vt:lpstr>10</vt:lpstr>
      <vt:lpstr>11</vt:lpstr>
      <vt:lpstr>12</vt:lpstr>
      <vt:lpstr>13</vt:lpstr>
      <vt:lpstr>14</vt:lpstr>
      <vt:lpstr>15</vt:lpstr>
      <vt:lpstr>16</vt:lpstr>
      <vt:lpstr>a</vt:lpstr>
      <vt:lpstr>'1'!Print_Area</vt:lpstr>
      <vt:lpstr>'10'!Print_Area</vt:lpstr>
      <vt:lpstr>'11'!Print_Area</vt:lpstr>
      <vt:lpstr>'12'!Print_Area</vt:lpstr>
      <vt:lpstr>'13'!Print_Area</vt:lpstr>
      <vt:lpstr>'14'!Print_Area</vt:lpstr>
      <vt:lpstr>'15'!Print_Area</vt:lpstr>
      <vt:lpstr>'16'!Print_Area</vt:lpstr>
      <vt:lpstr>'2'!Print_Area</vt:lpstr>
      <vt:lpstr>'3'!Print_Area</vt:lpstr>
      <vt:lpstr>'4'!Print_Area</vt:lpstr>
      <vt:lpstr>'5'!Print_Area</vt:lpstr>
      <vt:lpstr>'7-6'!Print_Area</vt:lpstr>
      <vt:lpstr>'9-8'!Print_Area</vt:lpstr>
      <vt:lpstr>GR_1!Print_Area</vt:lpstr>
      <vt:lpstr>GR_2!Print_Area</vt:lpstr>
      <vt:lpstr>الغلاف!Print_Area</vt:lpstr>
      <vt:lpstr>تقديم!Print_Area</vt:lpstr>
      <vt:lpstr>'10'!Print_Titles</vt:lpstr>
      <vt:lpstr>'2'!Print_Titles</vt:lpstr>
      <vt:lpstr>'5'!Print_Titles</vt:lpstr>
    </vt:vector>
  </TitlesOfParts>
  <Company>Central Planning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1, Agricultural Statistics, 2020</dc:title>
  <dc:creator>أسماء سويلم</dc:creator>
  <cp:keywords>Qatar; Environmental; Planning and Statistics Authority; PSA; Statistics</cp:keywords>
  <cp:lastModifiedBy>Fatma Khalaf Ali Alboainian</cp:lastModifiedBy>
  <cp:lastPrinted>2022-09-14T07:19:20Z</cp:lastPrinted>
  <dcterms:created xsi:type="dcterms:W3CDTF">1999-12-28T07:27:44Z</dcterms:created>
  <dcterms:modified xsi:type="dcterms:W3CDTF">2022-09-14T07:19:46Z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641;#Environmental|286fb5dc-1b89-4c9d-ba98-481e8b3f0c3a;#643;#PSA|0e57c6e0-7d64-49c5-8339-fa33dddca9a5;#178;#Planning and Statistics Authority|e65649f4-24d1-441c-884c-448bd6b7a8f9;#179;#Qatar|f05dbc2b-1feb-4985-afc3-58e9ce18885a;#640;#Statistics|43e67556-4a22-4c31-b67a-99a39b12edc5</vt:lpwstr>
  </property>
  <property fmtid="{D5CDD505-2E9C-101B-9397-08002B2CF9AE}" pid="3" name="ContentTypeId">
    <vt:lpwstr>0x01010050FBC1E32FA8C5438369190EAFFED8CE008E9E875BE8CF634D9CBE11DB22534CB8</vt:lpwstr>
  </property>
  <property fmtid="{D5CDD505-2E9C-101B-9397-08002B2CF9AE}" pid="4" name="Hashtags">
    <vt:lpwstr>58;#StatisticalAbstract|c2f418c2-a295-4bd1-af99-d5d586494613</vt:lpwstr>
  </property>
</Properties>
</file>