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mc:AlternateContent xmlns:mc="http://schemas.openxmlformats.org/markup-compatibility/2006">
    <mc:Choice Requires="x15">
      <x15ac:absPath xmlns:x15ac="http://schemas.microsoft.com/office/spreadsheetml/2010/11/ac" url="C:\Users\fobuainin\Desktop\التعديلات\"/>
    </mc:Choice>
  </mc:AlternateContent>
  <xr:revisionPtr revIDLastSave="0" documentId="13_ncr:1_{B4DC8DC8-CC02-4C25-BCF6-AC5AC4F6475B}" xr6:coauthVersionLast="47" xr6:coauthVersionMax="47" xr10:uidLastSave="{00000000-0000-0000-0000-000000000000}"/>
  <bookViews>
    <workbookView xWindow="5190" yWindow="1500" windowWidth="21585" windowHeight="8955" tabRatio="912" xr2:uid="{00000000-000D-0000-FFFF-FFFF00000000}"/>
  </bookViews>
  <sheets>
    <sheet name="الباب الثاني" sheetId="37" r:id="rId1"/>
    <sheet name="Preface" sheetId="43" r:id="rId2"/>
    <sheet name="الغلاف" sheetId="38" r:id="rId3"/>
    <sheet name="تقديم" sheetId="22" r:id="rId4"/>
    <sheet name="1" sheetId="4" r:id="rId5"/>
    <sheet name="2" sheetId="7" r:id="rId6"/>
    <sheet name="Gr_1" sheetId="33" r:id="rId7"/>
    <sheet name="3" sheetId="51" r:id="rId8"/>
    <sheet name="4" sheetId="8" r:id="rId9"/>
    <sheet name="5" sheetId="9" r:id="rId10"/>
    <sheet name="6" sheetId="10" r:id="rId11"/>
    <sheet name="8-7" sheetId="11" r:id="rId12"/>
    <sheet name="10-9" sheetId="12" r:id="rId13"/>
    <sheet name="GR_2" sheetId="36" r:id="rId14"/>
    <sheet name="11" sheetId="44" r:id="rId15"/>
    <sheet name="12" sheetId="28" r:id="rId16"/>
    <sheet name="13" sheetId="48" r:id="rId17"/>
    <sheet name="14" sheetId="45" r:id="rId18"/>
    <sheet name="15" sheetId="46" r:id="rId19"/>
    <sheet name="16" sheetId="16" r:id="rId20"/>
  </sheets>
  <definedNames>
    <definedName name="a">'5'!$XDR$34</definedName>
    <definedName name="_xlnm.Print_Area" localSheetId="4">'1'!$A$1:$K$15</definedName>
    <definedName name="_xlnm.Print_Area" localSheetId="12">'10-9'!$A$1:$G$30</definedName>
    <definedName name="_xlnm.Print_Area" localSheetId="14">'11'!$A$1:$G$51</definedName>
    <definedName name="_xlnm.Print_Area" localSheetId="15">'12'!$A$1:$I$25</definedName>
    <definedName name="_xlnm.Print_Area" localSheetId="16">'13'!$A$1:$I$24</definedName>
    <definedName name="_xlnm.Print_Area" localSheetId="17">'14'!$A$1:$P$28</definedName>
    <definedName name="_xlnm.Print_Area" localSheetId="18">'15'!$A$1:$L$30</definedName>
    <definedName name="_xlnm.Print_Area" localSheetId="19">'16'!$A$1:$G$18</definedName>
    <definedName name="_xlnm.Print_Area" localSheetId="5">'2'!$A$1:$F$51</definedName>
    <definedName name="_xlnm.Print_Area" localSheetId="7">'3'!$A$1:$F$16</definedName>
    <definedName name="_xlnm.Print_Area" localSheetId="8">'4'!$A$1:$E$17</definedName>
    <definedName name="_xlnm.Print_Area" localSheetId="9">'5'!$A$1:$M$49</definedName>
    <definedName name="_xlnm.Print_Area" localSheetId="10">'6'!$A$1:$I$46</definedName>
    <definedName name="_xlnm.Print_Area" localSheetId="11">'8-7'!$A$1:$G$27</definedName>
    <definedName name="_xlnm.Print_Area" localSheetId="6">Gr_1!$A$1:$L$30</definedName>
    <definedName name="_xlnm.Print_Area" localSheetId="13">GR_2!$A$1:$J$27</definedName>
    <definedName name="_xlnm.Print_Area" localSheetId="1">Preface!$A$1:$C$48</definedName>
    <definedName name="_xlnm.Print_Area" localSheetId="0">'الباب الثاني'!$A$1:$A$45</definedName>
    <definedName name="_xlnm.Print_Area" localSheetId="2">الغلاف!$A$1:$A$59</definedName>
    <definedName name="_xlnm.Print_Area" localSheetId="3">تقديم!$A$1:$C$15</definedName>
    <definedName name="_xlnm.Print_Titles" localSheetId="9">'5'!$1:$9</definedName>
    <definedName name="_xlnm.Print_Titles" localSheetId="10">'6'!$1:$9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5" i="4" l="1"/>
  <c r="I15" i="9"/>
  <c r="G15" i="10"/>
  <c r="F51" i="44"/>
  <c r="J40" i="9" l="1"/>
  <c r="I40" i="9"/>
  <c r="H41" i="9"/>
  <c r="J15" i="9"/>
  <c r="J44" i="9" s="1"/>
  <c r="J10" i="9"/>
  <c r="I10" i="9"/>
  <c r="K12" i="9"/>
  <c r="K13" i="9"/>
  <c r="K14" i="9"/>
  <c r="K16" i="9"/>
  <c r="K17" i="9"/>
  <c r="K18" i="9"/>
  <c r="K19" i="9"/>
  <c r="K20" i="9"/>
  <c r="K21" i="9"/>
  <c r="K22" i="9"/>
  <c r="K23" i="9"/>
  <c r="K24" i="9"/>
  <c r="K25" i="9"/>
  <c r="K26" i="9"/>
  <c r="K27" i="9"/>
  <c r="K28" i="9"/>
  <c r="K29" i="9"/>
  <c r="K30" i="9"/>
  <c r="K31" i="9"/>
  <c r="K32" i="9"/>
  <c r="K33" i="9"/>
  <c r="K34" i="9"/>
  <c r="K35" i="9"/>
  <c r="K36" i="9"/>
  <c r="K37" i="9"/>
  <c r="K38" i="9"/>
  <c r="K39" i="9"/>
  <c r="K41" i="9"/>
  <c r="K42" i="9"/>
  <c r="K11" i="9"/>
  <c r="D8" i="7"/>
  <c r="C14" i="7"/>
  <c r="D41" i="7"/>
  <c r="C41" i="7"/>
  <c r="D14" i="7"/>
  <c r="C8" i="7"/>
  <c r="G44" i="10"/>
  <c r="C16" i="51"/>
  <c r="D16" i="51"/>
  <c r="C51" i="44"/>
  <c r="G24" i="48"/>
  <c r="N14" i="45"/>
  <c r="N15" i="45"/>
  <c r="N16" i="45"/>
  <c r="N17" i="45"/>
  <c r="N18" i="45"/>
  <c r="N19" i="45"/>
  <c r="N20" i="45"/>
  <c r="N21" i="45"/>
  <c r="N22" i="45"/>
  <c r="N23" i="45"/>
  <c r="N24" i="45"/>
  <c r="N25" i="45"/>
  <c r="N26" i="45"/>
  <c r="N13" i="45"/>
  <c r="N12" i="45"/>
  <c r="F25" i="28"/>
  <c r="G25" i="28"/>
  <c r="E51" i="44"/>
  <c r="H13" i="45"/>
  <c r="H14" i="45"/>
  <c r="H15" i="45"/>
  <c r="H16" i="45"/>
  <c r="H17" i="45"/>
  <c r="H18" i="45"/>
  <c r="H19" i="45"/>
  <c r="H20" i="45"/>
  <c r="H21" i="45"/>
  <c r="H22" i="45"/>
  <c r="H23" i="45"/>
  <c r="H24" i="45"/>
  <c r="H25" i="45"/>
  <c r="H26" i="45"/>
  <c r="H12" i="45"/>
  <c r="F24" i="48"/>
  <c r="E24" i="48"/>
  <c r="F44" i="10"/>
  <c r="H12" i="9"/>
  <c r="H13" i="9"/>
  <c r="H14" i="9"/>
  <c r="H16" i="9"/>
  <c r="H17" i="9"/>
  <c r="H18" i="9"/>
  <c r="H19" i="9"/>
  <c r="H20" i="9"/>
  <c r="H21" i="9"/>
  <c r="H22" i="9"/>
  <c r="H23" i="9"/>
  <c r="H24" i="9"/>
  <c r="H25" i="9"/>
  <c r="H26" i="9"/>
  <c r="H27" i="9"/>
  <c r="H28" i="9"/>
  <c r="H29" i="9"/>
  <c r="H30" i="9"/>
  <c r="H31" i="9"/>
  <c r="H32" i="9"/>
  <c r="H33" i="9"/>
  <c r="H34" i="9"/>
  <c r="H35" i="9"/>
  <c r="H36" i="9"/>
  <c r="H37" i="9"/>
  <c r="H38" i="9"/>
  <c r="H39" i="9"/>
  <c r="H42" i="9"/>
  <c r="H11" i="9"/>
  <c r="F44" i="9"/>
  <c r="G44" i="9"/>
  <c r="E19" i="28"/>
  <c r="E25" i="28" s="1"/>
  <c r="D51" i="44"/>
  <c r="I44" i="9" l="1"/>
  <c r="C51" i="7"/>
  <c r="D51" i="7"/>
  <c r="D24" i="48"/>
  <c r="D23" i="11" l="1"/>
  <c r="E44" i="10"/>
  <c r="E12" i="9"/>
  <c r="E13" i="9"/>
  <c r="E14" i="9"/>
  <c r="E16" i="9"/>
  <c r="E17" i="9"/>
  <c r="E18" i="9"/>
  <c r="E19" i="9"/>
  <c r="E20" i="9"/>
  <c r="E21" i="9"/>
  <c r="E22" i="9"/>
  <c r="E23" i="9"/>
  <c r="E24" i="9"/>
  <c r="E25" i="9"/>
  <c r="E26" i="9"/>
  <c r="E27" i="9"/>
  <c r="E28" i="9"/>
  <c r="E29" i="9"/>
  <c r="E30" i="9"/>
  <c r="E31" i="9"/>
  <c r="E32" i="9"/>
  <c r="E33" i="9"/>
  <c r="E34" i="9"/>
  <c r="E35" i="9"/>
  <c r="E36" i="9"/>
  <c r="E37" i="9"/>
  <c r="E38" i="9"/>
  <c r="E39" i="9"/>
  <c r="E41" i="9"/>
  <c r="E42" i="9"/>
  <c r="E11" i="9"/>
  <c r="C44" i="9"/>
  <c r="D44" i="9"/>
  <c r="D25" i="46" l="1"/>
  <c r="C25" i="46"/>
  <c r="D21" i="46"/>
  <c r="C21" i="46"/>
  <c r="D19" i="28"/>
  <c r="D25" i="28" s="1"/>
  <c r="D15" i="10"/>
  <c r="C23" i="11"/>
  <c r="D10" i="10"/>
  <c r="D40" i="10" l="1"/>
  <c r="C15" i="10" l="1"/>
  <c r="B23" i="11"/>
  <c r="B51" i="44" l="1"/>
  <c r="C40" i="10"/>
  <c r="C24" i="48" l="1"/>
  <c r="C19" i="28" l="1"/>
  <c r="C15" i="28"/>
  <c r="C9" i="28"/>
  <c r="C25" i="28" l="1"/>
  <c r="C10" i="10"/>
  <c r="C44" i="10" l="1"/>
  <c r="H15" i="4" l="1"/>
  <c r="D36" i="33" l="1"/>
  <c r="D42" i="33" l="1"/>
  <c r="C37" i="33" s="1"/>
  <c r="C39" i="33" l="1"/>
  <c r="C38" i="33"/>
  <c r="C41" i="33"/>
  <c r="C40" i="33"/>
  <c r="D44" i="10"/>
</calcChain>
</file>

<file path=xl/sharedStrings.xml><?xml version="1.0" encoding="utf-8"?>
<sst xmlns="http://schemas.openxmlformats.org/spreadsheetml/2006/main" count="809" uniqueCount="518">
  <si>
    <t>استخدامات الأراضي</t>
  </si>
  <si>
    <t>LAND UTILIZATION</t>
  </si>
  <si>
    <t xml:space="preserve"> </t>
  </si>
  <si>
    <t>السنة</t>
  </si>
  <si>
    <t>المجموع</t>
  </si>
  <si>
    <t>Year</t>
  </si>
  <si>
    <t>Fruits</t>
  </si>
  <si>
    <t>Date Palm</t>
  </si>
  <si>
    <t>Total Areas of Qatar</t>
  </si>
  <si>
    <t xml:space="preserve">المجموع  </t>
  </si>
  <si>
    <t xml:space="preserve">Total    </t>
  </si>
  <si>
    <t>المساحة المزروعة بمختلف المحاصيل</t>
  </si>
  <si>
    <t>AREA UNDER DIFFERENT CROPS</t>
  </si>
  <si>
    <t xml:space="preserve"> 1 - الحبوب </t>
  </si>
  <si>
    <t xml:space="preserve"> 1- Cereals</t>
  </si>
  <si>
    <t>القمح</t>
  </si>
  <si>
    <t>Wheat</t>
  </si>
  <si>
    <t>الشعير</t>
  </si>
  <si>
    <t>Barley</t>
  </si>
  <si>
    <t>الذرة</t>
  </si>
  <si>
    <t>Maize</t>
  </si>
  <si>
    <t xml:space="preserve"> 3 - الخضراوات </t>
  </si>
  <si>
    <t>طماطم</t>
  </si>
  <si>
    <t>Tomatoes</t>
  </si>
  <si>
    <t>شمام</t>
  </si>
  <si>
    <t>Sugar-Melons</t>
  </si>
  <si>
    <t>بطيخ (رقي)</t>
  </si>
  <si>
    <t>Water-Melons</t>
  </si>
  <si>
    <t>خيار</t>
  </si>
  <si>
    <t>Cucumbers</t>
  </si>
  <si>
    <t>كوسة</t>
  </si>
  <si>
    <t>Marrows</t>
  </si>
  <si>
    <t>قرع ارقابي</t>
  </si>
  <si>
    <t>Pumpkin</t>
  </si>
  <si>
    <t>قرع عسلي</t>
  </si>
  <si>
    <t>Sweet Pumpkin</t>
  </si>
  <si>
    <t>جزر</t>
  </si>
  <si>
    <t>Carrots</t>
  </si>
  <si>
    <t>باذنجان</t>
  </si>
  <si>
    <t>Eggplant</t>
  </si>
  <si>
    <t>خس</t>
  </si>
  <si>
    <t>Lettuce</t>
  </si>
  <si>
    <t>كرنب (ملفوف)</t>
  </si>
  <si>
    <t>Cabbage</t>
  </si>
  <si>
    <t>قرنبيط (زهرة)</t>
  </si>
  <si>
    <t>Cauliflower</t>
  </si>
  <si>
    <t>فلفل</t>
  </si>
  <si>
    <t>Green Pepper</t>
  </si>
  <si>
    <t>بصل</t>
  </si>
  <si>
    <t>Onion</t>
  </si>
  <si>
    <t>ملوخية</t>
  </si>
  <si>
    <t>Mulokhia</t>
  </si>
  <si>
    <t>فجل</t>
  </si>
  <si>
    <t>Radish</t>
  </si>
  <si>
    <t>سبانخ</t>
  </si>
  <si>
    <t>Spinach</t>
  </si>
  <si>
    <t>فاصوليا</t>
  </si>
  <si>
    <t>باميا</t>
  </si>
  <si>
    <t>Okra</t>
  </si>
  <si>
    <t>لفت</t>
  </si>
  <si>
    <t>Turnip</t>
  </si>
  <si>
    <t>فقوس</t>
  </si>
  <si>
    <t>Snake-Cucumber</t>
  </si>
  <si>
    <t>بنجر</t>
  </si>
  <si>
    <t>Beet root</t>
  </si>
  <si>
    <t>بطاطس</t>
  </si>
  <si>
    <t>Potatoes</t>
  </si>
  <si>
    <t>أصناف أخرى</t>
  </si>
  <si>
    <t>Other</t>
  </si>
  <si>
    <t xml:space="preserve"> 4 - الفاكهة والنخيل </t>
  </si>
  <si>
    <t>الموالح</t>
  </si>
  <si>
    <t>Citrus Fruits</t>
  </si>
  <si>
    <t>العنب</t>
  </si>
  <si>
    <t>Grapes</t>
  </si>
  <si>
    <t>الجوافة</t>
  </si>
  <si>
    <t>Guavas</t>
  </si>
  <si>
    <t>التين</t>
  </si>
  <si>
    <t>Figs</t>
  </si>
  <si>
    <t>الرمان</t>
  </si>
  <si>
    <t>Pomegranates</t>
  </si>
  <si>
    <t>التوت</t>
  </si>
  <si>
    <t>Mulberries</t>
  </si>
  <si>
    <t>النخيل</t>
  </si>
  <si>
    <t>Almond</t>
  </si>
  <si>
    <t>أخرى</t>
  </si>
  <si>
    <t>عدد أشجار الفاكهة المثمرة وغير المثمرة</t>
  </si>
  <si>
    <t>NUMBER OF FRUIT BEARING AND NON-FRUIT BEARING TREES</t>
  </si>
  <si>
    <t>الانتاج (طن)</t>
  </si>
  <si>
    <t>متوسط الانتاج</t>
  </si>
  <si>
    <t>المحصول</t>
  </si>
  <si>
    <t>(1)</t>
  </si>
  <si>
    <t>(2)</t>
  </si>
  <si>
    <t>Crop</t>
  </si>
  <si>
    <t>Production (Ton)</t>
  </si>
  <si>
    <t>شمندر (بنجر)</t>
  </si>
  <si>
    <t>Others</t>
  </si>
  <si>
    <t xml:space="preserve"> 3 - الفاكهة والنخيل </t>
  </si>
  <si>
    <t>3 - Fruits and Dates</t>
  </si>
  <si>
    <t>الفاكهة</t>
  </si>
  <si>
    <t>(1) الانتاج لأقرب طن.</t>
  </si>
  <si>
    <t>(1) Production to nearest Ton .</t>
  </si>
  <si>
    <t>(3) يتضمن انتاج النخيل المزروع على الطرق والحدائق العامة والاحراش.</t>
  </si>
  <si>
    <t>كميات الانتاج النباتي</t>
  </si>
  <si>
    <t>Dates</t>
  </si>
  <si>
    <t>إنتاج اللحوم والأسماك</t>
  </si>
  <si>
    <t>MEAT AND FISH PRODUCTION</t>
  </si>
  <si>
    <t xml:space="preserve"> لحوم حمراء</t>
  </si>
  <si>
    <t>Red Meat</t>
  </si>
  <si>
    <t>لحوم دجاج وطيور</t>
  </si>
  <si>
    <t>Poultry Meat</t>
  </si>
  <si>
    <t>أســـماك</t>
  </si>
  <si>
    <t>Fish</t>
  </si>
  <si>
    <t>POULTRY AND EGGS PRODUCTION</t>
  </si>
  <si>
    <t>إنتاج الألبان ومنتجاتها</t>
  </si>
  <si>
    <t>MILK AND DAIRY PRODUCTION</t>
  </si>
  <si>
    <t>الألبان ومنتجاتها</t>
  </si>
  <si>
    <t>Milk and dairy Products</t>
  </si>
  <si>
    <t>أعداد قطعان الثروة الحيوانية</t>
  </si>
  <si>
    <t>LIVESTOCKS</t>
  </si>
  <si>
    <t>أبقــــــــار</t>
  </si>
  <si>
    <t>Cows</t>
  </si>
  <si>
    <t>أغـنــــام</t>
  </si>
  <si>
    <t>ماعــــــز</t>
  </si>
  <si>
    <t>Goats</t>
  </si>
  <si>
    <t>جمـــــال</t>
  </si>
  <si>
    <t>Camels</t>
  </si>
  <si>
    <t>خيـــــــــول</t>
  </si>
  <si>
    <t>Horses</t>
  </si>
  <si>
    <t xml:space="preserve">Total  </t>
  </si>
  <si>
    <t>المنتج</t>
  </si>
  <si>
    <t>Product</t>
  </si>
  <si>
    <t>البلح والتمور</t>
  </si>
  <si>
    <t xml:space="preserve">  Total</t>
  </si>
  <si>
    <t>الرقم القياسي الكمي للإنتاج الزراعي</t>
  </si>
  <si>
    <t>QUANTITY INDEX NUMBER OF AGRICULTURAL PRODUCTION</t>
  </si>
  <si>
    <t xml:space="preserve">  الحبوب </t>
  </si>
  <si>
    <t xml:space="preserve"> Cereals</t>
  </si>
  <si>
    <t xml:space="preserve">  الخضراوات </t>
  </si>
  <si>
    <t xml:space="preserve">  Vegetables</t>
  </si>
  <si>
    <t xml:space="preserve">  الفاكهة والتمور</t>
  </si>
  <si>
    <t xml:space="preserve">  Fruits and Dates</t>
  </si>
  <si>
    <t xml:space="preserve">  الأعلاف الخضراء </t>
  </si>
  <si>
    <t xml:space="preserve">  Green Fodder</t>
  </si>
  <si>
    <t xml:space="preserve">الرقم القياسي العام  </t>
  </si>
  <si>
    <t xml:space="preserve">General Index Number  </t>
  </si>
  <si>
    <t>الرقم القياسي للإنتاج :</t>
  </si>
  <si>
    <t>Production Index Number :</t>
  </si>
  <si>
    <t xml:space="preserve">استخدمت صيغة لاسبير للكميات حيث أخذت الأهمية النسبية (الأوزان) </t>
  </si>
  <si>
    <t xml:space="preserve">    The Laspeyers Quantity Index Was adopted . The Relative </t>
  </si>
  <si>
    <t>الإحصاءات الزراعية</t>
  </si>
  <si>
    <t>AGRICULTURAL STATISTICS</t>
  </si>
  <si>
    <t>يعتبر القطاع الزراعي من القطاعات الاستراتيجية وذلك لدوره في تأمين الغذاء للأعداد المتزايدة من السكان .</t>
  </si>
  <si>
    <t>The agricultural sector is considered one of the strategic sectors for its role in securing food for the ever increasing population.</t>
  </si>
  <si>
    <t>ويتضمن هذا الفصل بيانات عن التركيب المحصولي والبيانات المتعلقة به ، بالاضافة الى بيانات عن بعض جوانب الدعم الذي تقدمه الدولة فيما يتعلق بمدخلات الانتاج في القطاع الزراعي .</t>
  </si>
  <si>
    <t>مصادر البيانات :-</t>
  </si>
  <si>
    <t>نوع المحصول</t>
  </si>
  <si>
    <t>النسبة</t>
  </si>
  <si>
    <t>المساحة الكلية</t>
  </si>
  <si>
    <t>Un-Cultivated Lands</t>
  </si>
  <si>
    <t xml:space="preserve">                    السنة
 النوع  </t>
  </si>
  <si>
    <t xml:space="preserve">                                  Year
  Kind  </t>
  </si>
  <si>
    <t>حبوب أخرى</t>
  </si>
  <si>
    <t>Other cereals</t>
  </si>
  <si>
    <t xml:space="preserve"> 4 - الخضراوات </t>
  </si>
  <si>
    <t xml:space="preserve"> 6 - الألبان والمنتجات اللبنية </t>
  </si>
  <si>
    <t xml:space="preserve"> 7 - البيض </t>
  </si>
  <si>
    <t xml:space="preserve"> 8 - الأسماك </t>
  </si>
  <si>
    <t xml:space="preserve"> 7 - Eggs </t>
  </si>
  <si>
    <t xml:space="preserve"> 8 - Fish </t>
  </si>
  <si>
    <t xml:space="preserve"> 4 - Vegetables </t>
  </si>
  <si>
    <t xml:space="preserve"> 2 - Green Fodder  </t>
  </si>
  <si>
    <t xml:space="preserve"> 2 - الأعلاف الخضراء </t>
  </si>
  <si>
    <t xml:space="preserve"> 6 - Milk &amp; Milk Products </t>
  </si>
  <si>
    <t xml:space="preserve">لكل مجموعة وهي الإنتاج لسنة 2001، (سنة الأساس) وتم تركيب الرقم </t>
  </si>
  <si>
    <t>القياسي للسنوات السابقة .</t>
  </si>
  <si>
    <t xml:space="preserve">    importance(Weights)of each group. was based on the 2001</t>
  </si>
  <si>
    <t xml:space="preserve"> 3 - Fruits and Dates : </t>
  </si>
  <si>
    <t xml:space="preserve"> 3 - الفاكهة والنخيل :</t>
  </si>
  <si>
    <t xml:space="preserve"> 1 - الحبوب :</t>
  </si>
  <si>
    <t xml:space="preserve"> 5 - اللحــــوم :</t>
  </si>
  <si>
    <t xml:space="preserve"> 5 - Meat : </t>
  </si>
  <si>
    <t>المجموع
Total</t>
  </si>
  <si>
    <t xml:space="preserve">                                        Year
  Type  </t>
  </si>
  <si>
    <t xml:space="preserve">4 - Green Fodder </t>
  </si>
  <si>
    <t xml:space="preserve"> 4 - الأعلاف الخضراء</t>
  </si>
  <si>
    <t>النخيل - التمور</t>
  </si>
  <si>
    <t xml:space="preserve"> إنتاج الدجاج الحي والبيض</t>
  </si>
  <si>
    <t>لحوم حمراء</t>
  </si>
  <si>
    <t xml:space="preserve">   (base year) Production Values, then the  Quantity index Number for the previous Years was constructed.</t>
  </si>
  <si>
    <t>4 - Fruits and Dates</t>
  </si>
  <si>
    <t>حبوب اخرى</t>
  </si>
  <si>
    <t>كمية الإنتاج الزراعي</t>
  </si>
  <si>
    <t>الكمية</t>
  </si>
  <si>
    <t>الاكتفاء الذاتي</t>
  </si>
  <si>
    <t>Quantitiy</t>
  </si>
  <si>
    <t>منتجات قمحية</t>
  </si>
  <si>
    <t xml:space="preserve"> 6 - البيض </t>
  </si>
  <si>
    <t xml:space="preserve"> 7 - الأسماك </t>
  </si>
  <si>
    <t>قمح ودقيق القمح</t>
  </si>
  <si>
    <t>Wheat &amp; wheat flour</t>
  </si>
  <si>
    <t>Wheat products</t>
  </si>
  <si>
    <t>Bran</t>
  </si>
  <si>
    <t xml:space="preserve"> 5 -الألبان والمنتجات اللبنية </t>
  </si>
  <si>
    <t xml:space="preserve"> 4 -  اللحــــوم :</t>
  </si>
  <si>
    <t xml:space="preserve">2- Fruits and Dates : </t>
  </si>
  <si>
    <t xml:space="preserve">3- Vegetables </t>
  </si>
  <si>
    <t xml:space="preserve">4- Meat : </t>
  </si>
  <si>
    <t xml:space="preserve">5-Milk &amp; Milk Products </t>
  </si>
  <si>
    <t xml:space="preserve">6-Eggs </t>
  </si>
  <si>
    <t xml:space="preserve">7-Fish </t>
  </si>
  <si>
    <t>QUANTITY OF AGRICULTURAL PRODUCTION</t>
  </si>
  <si>
    <t>حبوب اخرى علفية</t>
  </si>
  <si>
    <t>Other Cereals forages</t>
  </si>
  <si>
    <t>Other Cereals</t>
  </si>
  <si>
    <t>Other edible cereals</t>
  </si>
  <si>
    <t>حبوب أخرى صالحة للاستهلاك الآدمي</t>
  </si>
  <si>
    <t xml:space="preserve"> 2 - الخضراوات *</t>
  </si>
  <si>
    <t xml:space="preserve"> 2 - Vegetables *</t>
  </si>
  <si>
    <t>QUANTITY OF AGRICULTURAL PRODUCTION &amp; SELF SUFFICIENCY</t>
  </si>
  <si>
    <t>أ</t>
  </si>
  <si>
    <t>ب</t>
  </si>
  <si>
    <t>استهلاك آدمي</t>
  </si>
  <si>
    <t>أعلاف حيوانية</t>
  </si>
  <si>
    <t>شعير</t>
  </si>
  <si>
    <t>ردة(شوار)</t>
  </si>
  <si>
    <t>حبوب أخرى علفية</t>
  </si>
  <si>
    <t>a-</t>
  </si>
  <si>
    <t>Human consumption</t>
  </si>
  <si>
    <t>Fodders</t>
  </si>
  <si>
    <t>b-</t>
  </si>
  <si>
    <t>Others cereals forages</t>
  </si>
  <si>
    <t>كمية الإنتاج الزراعي ونسبة الاكتفاء الذاتي</t>
  </si>
  <si>
    <t>الانتاج المحلي</t>
  </si>
  <si>
    <t>الواردات</t>
  </si>
  <si>
    <t>المتاح للاستهلاك</t>
  </si>
  <si>
    <t>الصادرات</t>
  </si>
  <si>
    <t>المعاد تصديره</t>
  </si>
  <si>
    <t>الاستهلاك</t>
  </si>
  <si>
    <t xml:space="preserve">اجمالي الموارد </t>
  </si>
  <si>
    <t>Aggregate supply</t>
  </si>
  <si>
    <t>Consumption</t>
  </si>
  <si>
    <t>Self-Sufficiency%</t>
  </si>
  <si>
    <t>Available for consumption=Aggregate supply-Re-exports-Exports</t>
  </si>
  <si>
    <t>Local Production</t>
  </si>
  <si>
    <t>Imports</t>
  </si>
  <si>
    <t>Available for consumption</t>
  </si>
  <si>
    <t>Exports</t>
  </si>
  <si>
    <t>Re-exports</t>
  </si>
  <si>
    <t xml:space="preserve">                      السنة
  النوع  </t>
  </si>
  <si>
    <t xml:space="preserve">                                    السنة
 المحصول  </t>
  </si>
  <si>
    <t>Red meat</t>
  </si>
  <si>
    <t xml:space="preserve"> 1- Cereals(Human consumption)</t>
  </si>
  <si>
    <t>الأرز</t>
  </si>
  <si>
    <t xml:space="preserve"> 2 - الفاكهة والنخيل :</t>
  </si>
  <si>
    <t xml:space="preserve"> 5 - الألبان والمنتجات اللبنية </t>
  </si>
  <si>
    <t xml:space="preserve"> 2 - Fruits and Dates : </t>
  </si>
  <si>
    <t xml:space="preserve"> 3 - Vegetables </t>
  </si>
  <si>
    <t xml:space="preserve"> 4 - Meat : </t>
  </si>
  <si>
    <t xml:space="preserve"> 5 - Milk &amp; Milk Products </t>
  </si>
  <si>
    <t xml:space="preserve"> 6 - Eggs </t>
  </si>
  <si>
    <t xml:space="preserve"> 7 - Fish </t>
  </si>
  <si>
    <t xml:space="preserve">   فاكهة</t>
  </si>
  <si>
    <t xml:space="preserve">  Fruits</t>
  </si>
  <si>
    <t xml:space="preserve">    تمور</t>
  </si>
  <si>
    <t xml:space="preserve">  Dates</t>
  </si>
  <si>
    <t>Area (Hectare)</t>
  </si>
  <si>
    <t>المساحة (هكتار)</t>
  </si>
  <si>
    <t xml:space="preserve">                                 Year
  Kind  </t>
  </si>
  <si>
    <t xml:space="preserve">                     السنة
 النوع  </t>
  </si>
  <si>
    <t xml:space="preserve">                             Year
  Kind  </t>
  </si>
  <si>
    <t xml:space="preserve">                   السنة
 النوع  </t>
  </si>
  <si>
    <t xml:space="preserve"> الحبوب
Cereals</t>
  </si>
  <si>
    <t>الأعلاف الخضراء
Green fodder</t>
  </si>
  <si>
    <t xml:space="preserve">الخضروات
Vegetables    </t>
  </si>
  <si>
    <t xml:space="preserve"> الفاكهة
Fruits  </t>
  </si>
  <si>
    <t xml:space="preserve"> النخيل
Date palm</t>
  </si>
  <si>
    <t>طن /  هكتار</t>
  </si>
  <si>
    <t xml:space="preserve">    </t>
  </si>
  <si>
    <t>(2) المساحة لأقرب هكتار .</t>
  </si>
  <si>
    <t>(2) Area to nearest Hectare .</t>
  </si>
  <si>
    <t xml:space="preserve"> 1- Cereals :</t>
  </si>
  <si>
    <t xml:space="preserve">                                  السنة
  نوع المحاصيل  </t>
  </si>
  <si>
    <t>Red meat (Ton)</t>
  </si>
  <si>
    <t>Meat group (Ton)</t>
  </si>
  <si>
    <t>Poultry meat (Ton)</t>
  </si>
  <si>
    <t>Poultry meat</t>
  </si>
  <si>
    <r>
      <t xml:space="preserve">الأراضي المزروعة </t>
    </r>
    <r>
      <rPr>
        <b/>
        <sz val="8"/>
        <rFont val="Arial"/>
        <family val="2"/>
      </rPr>
      <t>Cultivated Land</t>
    </r>
  </si>
  <si>
    <r>
      <t xml:space="preserve">الأراضي القابلة للزراعة </t>
    </r>
    <r>
      <rPr>
        <b/>
        <sz val="8"/>
        <rFont val="Arial"/>
        <family val="2"/>
      </rPr>
      <t>Cultivable Land</t>
    </r>
  </si>
  <si>
    <t>اجمالي مساحة أراضي دولة قطر</t>
  </si>
  <si>
    <t>مساحة الاراضي غير المزروعة</t>
  </si>
  <si>
    <r>
      <t xml:space="preserve">أعلاف خضراء
</t>
    </r>
    <r>
      <rPr>
        <sz val="8"/>
        <rFont val="Arial"/>
        <family val="2"/>
      </rPr>
      <t>Green Fodder</t>
    </r>
  </si>
  <si>
    <r>
      <t xml:space="preserve">نخيل
</t>
    </r>
    <r>
      <rPr>
        <sz val="8"/>
        <rFont val="Arial"/>
        <family val="2"/>
      </rPr>
      <t>Date Palm</t>
    </r>
  </si>
  <si>
    <r>
      <t xml:space="preserve">فاكهة
</t>
    </r>
    <r>
      <rPr>
        <sz val="8"/>
        <rFont val="Arial"/>
        <family val="2"/>
      </rPr>
      <t>Fruits</t>
    </r>
  </si>
  <si>
    <r>
      <t xml:space="preserve">خضراوات
</t>
    </r>
    <r>
      <rPr>
        <sz val="8"/>
        <rFont val="Arial"/>
        <family val="2"/>
      </rPr>
      <t>Vegetables</t>
    </r>
  </si>
  <si>
    <r>
      <t xml:space="preserve">حبوب
</t>
    </r>
    <r>
      <rPr>
        <sz val="8"/>
        <rFont val="Arial"/>
        <family val="2"/>
      </rPr>
      <t>Cereals</t>
    </r>
  </si>
  <si>
    <r>
      <t>Date Palm</t>
    </r>
    <r>
      <rPr>
        <vertAlign val="superscript"/>
        <sz val="8"/>
        <rFont val="Arial"/>
        <family val="2"/>
      </rPr>
      <t xml:space="preserve"> (3)</t>
    </r>
  </si>
  <si>
    <r>
      <t xml:space="preserve"> 4 - Green Fodder   </t>
    </r>
    <r>
      <rPr>
        <vertAlign val="superscript"/>
        <sz val="8"/>
        <rFont val="Arial"/>
        <family val="2"/>
      </rPr>
      <t>(4)</t>
    </r>
  </si>
  <si>
    <t>مجموعة اللحوم (طن)</t>
  </si>
  <si>
    <t>لحوم حمراء (طن)</t>
  </si>
  <si>
    <t>لحوم دواجن (طن)</t>
  </si>
  <si>
    <t>البيض (طن)</t>
  </si>
  <si>
    <t>Eggs  (Ton)</t>
  </si>
  <si>
    <t xml:space="preserve">    ـ  نشرة الاحصاء السمكي / إدارة الثروة السمكية .</t>
  </si>
  <si>
    <t>The Sources of the data:</t>
  </si>
  <si>
    <t xml:space="preserve">                                              Year
  Crop  </t>
  </si>
  <si>
    <t xml:space="preserve"> 1 - الحبوب (استهلاك أدمى) :</t>
  </si>
  <si>
    <t>Mixed Fish</t>
  </si>
  <si>
    <t>Seabream</t>
  </si>
  <si>
    <t>كوفر</t>
  </si>
  <si>
    <t>Rabbit Fish</t>
  </si>
  <si>
    <t>صافي</t>
  </si>
  <si>
    <t>King mackerel</t>
  </si>
  <si>
    <t>كنعد</t>
  </si>
  <si>
    <t>Emperor</t>
  </si>
  <si>
    <t>شعري</t>
  </si>
  <si>
    <t>Greasy grouper</t>
  </si>
  <si>
    <t>هامور</t>
  </si>
  <si>
    <t xml:space="preserve">                            السنة
 النوع  </t>
  </si>
  <si>
    <r>
      <t xml:space="preserve">النخيل - التمور </t>
    </r>
    <r>
      <rPr>
        <b/>
        <vertAlign val="superscript"/>
        <sz val="10"/>
        <rFont val="Arial"/>
        <family val="2"/>
      </rPr>
      <t>(3)</t>
    </r>
  </si>
  <si>
    <r>
      <t xml:space="preserve"> 4 - Green Fodder   </t>
    </r>
    <r>
      <rPr>
        <vertAlign val="superscript"/>
        <sz val="12"/>
        <rFont val="Arial"/>
        <family val="2"/>
      </rPr>
      <t>(4)</t>
    </r>
  </si>
  <si>
    <t>تمهيد</t>
  </si>
  <si>
    <t>PREFACE</t>
  </si>
  <si>
    <t>وبما أن القطاع الزراعي في دولة قطر ما زال في مراحل نموه الأولى وذلك لندرة المياه الصالحة للزراعة وقلة خصوبة التربة وعدم ملاءمة الظروف المناخية مما يعوق التنمية الأفقية والرأسية فان دولة قطــر تسعى جاهدة للعمل على تطوير هذا القطاع وذلك بتقديم الدعم الفني والعيني للمنتجين الزراعيين .</t>
  </si>
  <si>
    <t xml:space="preserve">This chapter includes data regarding cropping structure and the related information, in addition to some aspects of the government subsidies relevant to the agricultural sector production input. </t>
  </si>
  <si>
    <t>Yield (T/H)</t>
  </si>
  <si>
    <t>PRODUCTION, AREA AND AVERAGE YIELD OF DIFFERENT CROPS</t>
  </si>
  <si>
    <t>AGGREGATE SUPPLY &amp; CONSUMPTION</t>
  </si>
  <si>
    <t>Rice</t>
  </si>
  <si>
    <t xml:space="preserve">The data collected within the economic statistics system of the State of Qatar are used to produce huge range of statistics that measure the shape and performance of different segments of the economy, including industries, institutional sectors and particular types of transactions, like international trade or prices. </t>
  </si>
  <si>
    <t>Readers of this section would appreciate the fact that these economic statistics covered in various chapters are primarily compiled from the Annual Economic Surveys of the Ministry of Development Planning and Statistics.  National accounts integrates the source data at correct timing, valuation and classification. Statistical adjustments are, therefore, shown separately to explain the data integration in terms of reporting, coverage, classification, timing, valuation, etc. of the survey data.</t>
  </si>
  <si>
    <r>
      <t xml:space="preserve">نسبة الاكتفاء الذاتي
</t>
    </r>
    <r>
      <rPr>
        <b/>
        <sz val="8"/>
        <rFont val="Arial"/>
        <family val="2"/>
      </rPr>
      <t>Self-Sufficiency%</t>
    </r>
  </si>
  <si>
    <t>The economic statistics are the cornerstones of economic policy, business strategy, and of investor and household expectations. These data are used by governments around the world to guide monetary and fiscal policy, investment and budget plans, monitor and regulate financial markets and contribute to a wide range of other government policies.</t>
  </si>
  <si>
    <t>وتستخدم البيانات التي يتم جمعها في إطار منظومة الإحصاءات الاقتصادية لدولة قطر لإنتاج مجموعة من الإحصاءات التي تقيس شكل وأداء مختلف قطاعات الاقتصاد ، بما في ذلك الصناعات والقطاعات المؤسسية وأنواع معينة من المعاملات، مثل التجارة الدولية أو الأسعار .</t>
  </si>
  <si>
    <t>يغطي هذا القسم كل هذه الإحصاءات الاقتصادية بشكل منفصل في فصول مختلفة . ويتضمن فصلاً خاصاً بالحسابات القومية يرتكز أساساً على الإحصاءات الاقتصادية ، وهو يستخدم لدعم السياسات الاقتصادية الكلية والقطاعية بما في ذلك تلك المتعلقة بالعمالة ، والتضخم ، والتجارة الدولية ، والمال والتمويل ، إضافة إلى أنه يتيح قاعدة لفهم محددات النمو والإنتاجية للأقتصاد من خلال توفير مجموعة من البيانات متسقة ومتماسكة للمخرجات والأسعار ، ومدخلات المواد والخدمات كاستهلاك وسيط ، واستخدام الطاقة والعمالة ورأس المال باعتبارها عوامل الإنتاج .</t>
  </si>
  <si>
    <t>ويجدر بنا أن نشير في هذا السياق أنه يجب على المطلعين على هذه القسم ان يعو أن الإحصاءات الاقتصادية المشمولة في مختلف الفصول قد تم تجميعها في المقام الأول من المسوح الاقتصادية السنوية لوزارة التخطيط التنموي والإحصاء حيث تقوم الحسابات القومية بدمج بيانات المصادر في التوقيت الصحيح ، وتقوم بعمليات التقييم والتصنيف وبذلك تظهر التعديلات الإحصائية بشكل منفصل لشرح تكامل البيانات من حيث التقارير والتغطية ، والتصنيف ، والتوقيت ، والتقييم وما إلى ذلك من بيانات المسح .</t>
  </si>
  <si>
    <t>The agricultural sector in Qatar is still at its first stages of development.  This is due to scarcity of irrigation water, soil deficiency and adverse climatic conditions, which hinder both horizontal and vertical development. Being so the Government is trying hard to develop this sector by offering technical assistance and materials subsidies to agricultural producers.</t>
  </si>
  <si>
    <t xml:space="preserve"> - Fisheries Statistic Bulletin / Department of Fisheries. </t>
  </si>
  <si>
    <r>
      <t xml:space="preserve"> 2 - Green Fodder</t>
    </r>
    <r>
      <rPr>
        <b/>
        <vertAlign val="superscript"/>
        <sz val="8"/>
        <rFont val="Arial"/>
        <family val="2"/>
      </rPr>
      <t xml:space="preserve"> </t>
    </r>
  </si>
  <si>
    <t xml:space="preserve"> 2 - الأعلاف الخضراء</t>
  </si>
  <si>
    <t xml:space="preserve"> 3 - الخضراوات</t>
  </si>
  <si>
    <t xml:space="preserve"> 2 - Vegetables</t>
  </si>
  <si>
    <t xml:space="preserve"> 2 - الخضراوات</t>
  </si>
  <si>
    <t xml:space="preserve"> 4 - الأعلاف الخضراء </t>
  </si>
  <si>
    <t>(3) It Includes the production of dates on roads, public gardens.</t>
  </si>
  <si>
    <t>QUANTITIES OF PLANT PRODUCTION</t>
  </si>
  <si>
    <t>*Including greenhouses production.</t>
  </si>
  <si>
    <t>* تشتمل على انتاج البيوت المحمية.</t>
  </si>
  <si>
    <t>أبقــــــــار
Cows</t>
  </si>
  <si>
    <t>أغـنــــام
Sheeps</t>
  </si>
  <si>
    <t>ماعــــــز
Goats</t>
  </si>
  <si>
    <t>جمـــــال
Camels</t>
  </si>
  <si>
    <t>خيـــــــــول
Horses</t>
  </si>
  <si>
    <t>Self sufficiency=Local production/available for consumption</t>
  </si>
  <si>
    <t>جدول (1) (الوحدة هكتار)</t>
  </si>
  <si>
    <t>TABLE (1) (Unit: Hectare)</t>
  </si>
  <si>
    <t>جدول (2)(الوحدة : هكتار)</t>
  </si>
  <si>
    <t>TABLE (2)(Unit :Hectare)</t>
  </si>
  <si>
    <t>Graph (1) شكل</t>
  </si>
  <si>
    <t>جدول (3)</t>
  </si>
  <si>
    <t>TABLE (3)</t>
  </si>
  <si>
    <t>جدول (4)</t>
  </si>
  <si>
    <t>TABLE (4)</t>
  </si>
  <si>
    <t>TABLE (6) (Unit: Ton)</t>
  </si>
  <si>
    <t>Graph (2) شكل</t>
  </si>
  <si>
    <t>جدول (14) (الوحدة : طن)</t>
  </si>
  <si>
    <t>TABLE (14) ( Unit :Ton)</t>
  </si>
  <si>
    <t>الإحصاءات الاقتصادية تمثل حجر الزاوية في السياسة الاقتصادية، واستراتيجية الأعمال ، وتوقعات المستثمرين والاسر المعيشية . وتستخدم هذه البيانات من قبل الحكومات في جميع أنحاء العالم لتوجيه خطط السياسة النقدية والمالية والاستثمار والميزانية ، ومراقبة وتنظيم الأسواق المالية والمساهمة في مجموعة واسعة من السياسات الحكومية الأخرى .</t>
  </si>
  <si>
    <t xml:space="preserve">                                            Year
   Type of Crop </t>
  </si>
  <si>
    <t>المتاح للاستهلاك=اجمالي الموارد-الصادرات-المعاد تصديره</t>
  </si>
  <si>
    <t>نسبة الاكتفاء الذاتي=الانتاج المحلي/المتاح للاستهلاك</t>
  </si>
  <si>
    <t xml:space="preserve">لوز </t>
  </si>
  <si>
    <t>كنار</t>
  </si>
  <si>
    <t>Kanar</t>
  </si>
  <si>
    <t>تبان</t>
  </si>
  <si>
    <t>Tabaan</t>
  </si>
  <si>
    <t>سكن</t>
  </si>
  <si>
    <t xml:space="preserve">Siken </t>
  </si>
  <si>
    <t>حاقول</t>
  </si>
  <si>
    <t>Hagool</t>
  </si>
  <si>
    <t>كراري</t>
  </si>
  <si>
    <t> Karari</t>
  </si>
  <si>
    <t>زبيدي</t>
  </si>
  <si>
    <t>Zubaidi</t>
  </si>
  <si>
    <t xml:space="preserve"> ربيب  </t>
  </si>
  <si>
    <t>Rebeeb</t>
  </si>
  <si>
    <t>Jash</t>
  </si>
  <si>
    <t xml:space="preserve"> جش</t>
  </si>
  <si>
    <t>حمام</t>
  </si>
  <si>
    <t>Hamaam</t>
  </si>
  <si>
    <t>حمره</t>
  </si>
  <si>
    <t xml:space="preserve">Hamra </t>
  </si>
  <si>
    <t xml:space="preserve">نيسر </t>
  </si>
  <si>
    <t>Naiser</t>
  </si>
  <si>
    <t xml:space="preserve">ينم </t>
  </si>
  <si>
    <t xml:space="preserve">Yanam </t>
  </si>
  <si>
    <t>فرش</t>
  </si>
  <si>
    <t>Farsh</t>
  </si>
  <si>
    <t>قرقفان</t>
  </si>
  <si>
    <t>Qurqufan</t>
  </si>
  <si>
    <t>شعم</t>
  </si>
  <si>
    <t xml:space="preserve">Sh'aam </t>
  </si>
  <si>
    <t>فسكر</t>
  </si>
  <si>
    <t>Fasker</t>
  </si>
  <si>
    <t xml:space="preserve"> بدحة</t>
  </si>
  <si>
    <t>Bedha</t>
  </si>
  <si>
    <t xml:space="preserve">Gane </t>
  </si>
  <si>
    <t>قين</t>
  </si>
  <si>
    <t xml:space="preserve"> قبقب</t>
  </si>
  <si>
    <t>Kobkob</t>
  </si>
  <si>
    <t xml:space="preserve"> خثاق</t>
  </si>
  <si>
    <t>Khathaag</t>
  </si>
  <si>
    <t xml:space="preserve">    - وزارة البلدية والبيئة</t>
  </si>
  <si>
    <t xml:space="preserve"> - Ministry of Municipality Environment .</t>
  </si>
  <si>
    <t xml:space="preserve">    - نشرة الاحصاء الزراعي / إدارة الشؤون الزراعية .</t>
  </si>
  <si>
    <t xml:space="preserve"> - Agricultural Statistics Bulletin / Department of 
    Agriculture .</t>
  </si>
  <si>
    <t>كوسا</t>
  </si>
  <si>
    <t>اجمالي الموارد والاستهلاك</t>
  </si>
  <si>
    <t xml:space="preserve">This section covers all these economic statistics separately in different chapters. The national accounts chapter which is based on these economic statistics, is used to support macroeconomic and sectoral policies including those related to employment, inflation, international trade, money and finance. It provides a platform to understand the determinants of growth and productivity of the economy by providing a consistent and coherent data set for output, prices, inputs of material and services, energy use and labour and capital as factors of production. </t>
  </si>
  <si>
    <t>2018 - 2022</t>
  </si>
  <si>
    <t>2020 - 2022</t>
  </si>
  <si>
    <t>2018- 2022</t>
  </si>
  <si>
    <t>2018  - 2022</t>
  </si>
  <si>
    <t>Fasolya</t>
  </si>
  <si>
    <t>2021 - 2022</t>
  </si>
  <si>
    <t>نسبة الاكتفاء الذاتي
Self-Sufficiency%</t>
  </si>
  <si>
    <t>2019 - 2022</t>
  </si>
  <si>
    <t>2022 - 2018</t>
  </si>
  <si>
    <t>قيمة الإنتاج الزراعي والسمكي</t>
  </si>
  <si>
    <t xml:space="preserve">VALUE OF AGRICULTURAL AND FISH PRODUCTION </t>
  </si>
  <si>
    <t>دواجن</t>
  </si>
  <si>
    <t>POULTRY</t>
  </si>
  <si>
    <t>اخري</t>
  </si>
  <si>
    <t>OTHER ANIMALS</t>
  </si>
  <si>
    <t>باسي</t>
  </si>
  <si>
    <t>THREADFIN BREAM</t>
  </si>
  <si>
    <t>BULESPOT MULLET</t>
  </si>
  <si>
    <t>بياح</t>
  </si>
  <si>
    <t>PINK EAR EMPEROR</t>
  </si>
  <si>
    <t xml:space="preserve">بوقشية </t>
  </si>
  <si>
    <t>ضلعة</t>
  </si>
  <si>
    <t>NEEDLESCALED QUEENFISH</t>
  </si>
  <si>
    <t>WHITE CHEEK SHARK</t>
  </si>
  <si>
    <t>جرجور</t>
  </si>
  <si>
    <t>يماه</t>
  </si>
  <si>
    <t>SUNBNOSE</t>
  </si>
  <si>
    <t>YELLOW TAIL BARRACUDA</t>
  </si>
  <si>
    <t>جد</t>
  </si>
  <si>
    <t>لدن</t>
  </si>
  <si>
    <t>SMALLSCALED GROUPER</t>
  </si>
  <si>
    <t>LONGNOSE TREVALLY</t>
  </si>
  <si>
    <t>سمان</t>
  </si>
  <si>
    <t>DUSKTAILL GROUPER</t>
  </si>
  <si>
    <t>شم</t>
  </si>
  <si>
    <t>GIANT SEA CATFISH</t>
  </si>
  <si>
    <t>شنينوة</t>
  </si>
  <si>
    <t>YELLOFIN HIND</t>
  </si>
  <si>
    <t>SMALLTOOTH EMPEROR</t>
  </si>
  <si>
    <t>سولي</t>
  </si>
  <si>
    <t>سبيطي</t>
  </si>
  <si>
    <t>SOBAITY SEABEAM</t>
  </si>
  <si>
    <t>PEARLY GOATFISH</t>
  </si>
  <si>
    <t>سلطان ابراهيم</t>
  </si>
  <si>
    <t>ام الربيان</t>
  </si>
  <si>
    <t>FALT HEAD LOCUST LOBSTER</t>
  </si>
  <si>
    <t xml:space="preserve">كميات الأسماك المصادة محليا حسب النوع </t>
  </si>
  <si>
    <t xml:space="preserve">QUANTITY OF LOCAL CATCH (TONNES ) ACCORDING TO SPECIES </t>
  </si>
  <si>
    <t>المساحه المحصولية وإنتاج  المحاصيل المكشوفة حسب المحصول</t>
  </si>
  <si>
    <t xml:space="preserve">Cropped area &amp; production of open field during </t>
  </si>
  <si>
    <t>الإنتاج (طن) production</t>
  </si>
  <si>
    <t>لمساحه (هكتار ) Area</t>
  </si>
  <si>
    <t>فول</t>
  </si>
  <si>
    <t>foul</t>
  </si>
  <si>
    <t>Parsley</t>
  </si>
  <si>
    <t>بقدونس</t>
  </si>
  <si>
    <t>Total</t>
  </si>
  <si>
    <t>other Vegetables</t>
  </si>
  <si>
    <t xml:space="preserve">خضروات أخرى  </t>
  </si>
  <si>
    <t>Cucumber</t>
  </si>
  <si>
    <t>Melon</t>
  </si>
  <si>
    <t xml:space="preserve">شمام </t>
  </si>
  <si>
    <t>Sweet Pepper</t>
  </si>
  <si>
    <t xml:space="preserve">فلفل حلو </t>
  </si>
  <si>
    <t xml:space="preserve">طماطم </t>
  </si>
  <si>
    <t xml:space="preserve">                                        Year
  Crops  </t>
  </si>
  <si>
    <t>الإنتاج (طن)</t>
  </si>
  <si>
    <t>المساحه (هكتار )</t>
  </si>
  <si>
    <t xml:space="preserve">                      السنة
المحاصيل </t>
  </si>
  <si>
    <t>Cropped area &amp; production of crops in greenhouses</t>
  </si>
  <si>
    <t xml:space="preserve">المساحه المحصوليه وإنتاج المحاصيل  في البيوت المحميه </t>
  </si>
  <si>
    <t>Squash</t>
  </si>
  <si>
    <t>TABLE (5)</t>
  </si>
  <si>
    <t>جدول (5)</t>
  </si>
  <si>
    <t>جدول (6) (الوحدة : طن)</t>
  </si>
  <si>
    <t>جدول (7)(الوحدة : طن)</t>
  </si>
  <si>
    <t>TABLE (67) (Unit: Ton)</t>
  </si>
  <si>
    <t>TABLE (8)</t>
  </si>
  <si>
    <t>جدول (8)</t>
  </si>
  <si>
    <t>جدول (9)(الوحدة : طن)</t>
  </si>
  <si>
    <t>TABLE (9) (Unit: Ton)</t>
  </si>
  <si>
    <t>TABLE (10)(Unit : Number)</t>
  </si>
  <si>
    <t>جدول (10)(الوحدة : عدد)</t>
  </si>
  <si>
    <t>جدول (11)(الكمية : طن)</t>
  </si>
  <si>
    <t>TABLE (11) (Quantity:Ton)</t>
  </si>
  <si>
    <t>TABLE (12) ( Unit:Ton)</t>
  </si>
  <si>
    <t>جدول (12) (الوحدة : طن)</t>
  </si>
  <si>
    <t>TABLE (13) ( Value: Thousand Q.R.)</t>
  </si>
  <si>
    <t>جدول (13) (القيمة بالألف ريال قطري)</t>
  </si>
  <si>
    <t>TABLE (15) ( Unit :Ton)</t>
  </si>
  <si>
    <t>جدول (15) (الوحدة : طن)</t>
  </si>
  <si>
    <t>جدول (16) (2001 = 100)</t>
  </si>
  <si>
    <t>TABLE (16) (2001 = 100)</t>
  </si>
  <si>
    <t>2018-2022</t>
  </si>
  <si>
    <t>LIVESTOCKS
2022</t>
  </si>
  <si>
    <t>أعداد قطعان الثروة الحيوانية
2022</t>
  </si>
  <si>
    <t xml:space="preserve">*المساحه والإنتاج تضم مساحه وإنتاج الأراضي المكشوفه بالاضافه الى البيوت المحميه </t>
  </si>
  <si>
    <t>* Production and area include area and production for open field  and greenhouses .</t>
  </si>
  <si>
    <t>الانتاج والمساحة* ومتوسط الإنتاجية لمختلف المحاصيل</t>
  </si>
  <si>
    <t>Sheep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</si>
</sst>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_-&quot;ج.م.&quot;\ * #,##0_-;_-&quot;ج.م.&quot;\ * #,##0\-;_-&quot;ج.م.&quot;\ * &quot;-&quot;_-;_-@_-"/>
    <numFmt numFmtId="166" formatCode="_-&quot;ج.م.&quot;\ * #,##0.00_-;_-&quot;ج.م.&quot;\ * #,##0.00\-;_-&quot;ج.م.&quot;\ * &quot;-&quot;??_-;_-@_-"/>
    <numFmt numFmtId="167" formatCode="0.0"/>
    <numFmt numFmtId="168" formatCode="0.0%"/>
    <numFmt numFmtId="169" formatCode="_(* #,##0.0_);_(* \(#,##0.0\);_(* &quot;-&quot;??_);_(@_)"/>
  </numFmts>
  <fonts count="64">
    <font>
      <sz val="10"/>
      <name val="Arial"/>
      <charset val="178"/>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0"/>
      <name val="Traditional Arabic"/>
      <family val="1"/>
    </font>
    <font>
      <sz val="10"/>
      <name val="Arial"/>
      <family val="2"/>
    </font>
    <font>
      <b/>
      <sz val="12"/>
      <name val="Arial"/>
      <family val="2"/>
      <charset val="178"/>
    </font>
    <font>
      <b/>
      <sz val="10"/>
      <name val="Arial"/>
      <family val="2"/>
    </font>
    <font>
      <b/>
      <sz val="12"/>
      <name val="Arial"/>
      <family val="2"/>
    </font>
    <font>
      <sz val="8"/>
      <name val="Arial"/>
      <family val="2"/>
      <charset val="178"/>
    </font>
    <font>
      <sz val="10"/>
      <name val="Arial"/>
      <family val="2"/>
      <charset val="178"/>
    </font>
    <font>
      <sz val="11"/>
      <name val="Arial"/>
      <family val="2"/>
      <charset val="178"/>
    </font>
    <font>
      <b/>
      <sz val="8"/>
      <name val="Arial"/>
      <family val="2"/>
    </font>
    <font>
      <b/>
      <sz val="10"/>
      <name val="Akhbar MT"/>
      <charset val="178"/>
    </font>
    <font>
      <b/>
      <sz val="10"/>
      <color indexed="10"/>
      <name val="Arial"/>
      <family val="2"/>
      <charset val="178"/>
    </font>
    <font>
      <b/>
      <vertAlign val="superscript"/>
      <sz val="10"/>
      <name val="Arial"/>
      <family val="2"/>
    </font>
    <font>
      <b/>
      <sz val="12"/>
      <color indexed="10"/>
      <name val="Arial"/>
      <family val="2"/>
      <charset val="178"/>
    </font>
    <font>
      <b/>
      <sz val="12"/>
      <name val="Arial"/>
      <family val="2"/>
    </font>
    <font>
      <b/>
      <sz val="10"/>
      <color indexed="10"/>
      <name val="Arial"/>
      <family val="2"/>
    </font>
    <font>
      <b/>
      <sz val="11"/>
      <name val="Arial"/>
      <family val="2"/>
    </font>
    <font>
      <sz val="8"/>
      <name val="Arial"/>
      <family val="2"/>
    </font>
    <font>
      <b/>
      <sz val="9"/>
      <name val="Arial"/>
      <family val="2"/>
    </font>
    <font>
      <b/>
      <sz val="16"/>
      <name val="Arial"/>
      <family val="2"/>
    </font>
    <font>
      <b/>
      <sz val="14"/>
      <color indexed="12"/>
      <name val="Arial"/>
      <family val="2"/>
    </font>
    <font>
      <b/>
      <sz val="12"/>
      <color indexed="12"/>
      <name val="Arial"/>
      <family val="2"/>
    </font>
    <font>
      <b/>
      <sz val="8"/>
      <name val="Arial"/>
      <family val="2"/>
    </font>
    <font>
      <b/>
      <sz val="8"/>
      <color indexed="10"/>
      <name val="Arial"/>
      <family val="2"/>
    </font>
    <font>
      <sz val="10"/>
      <color indexed="10"/>
      <name val="Arial"/>
      <family val="2"/>
    </font>
    <font>
      <b/>
      <sz val="11"/>
      <color indexed="10"/>
      <name val="Arial"/>
      <family val="2"/>
    </font>
    <font>
      <sz val="10"/>
      <name val="Arial"/>
      <family val="2"/>
    </font>
    <font>
      <b/>
      <sz val="11"/>
      <color indexed="25"/>
      <name val="Arial"/>
      <family val="2"/>
    </font>
    <font>
      <b/>
      <sz val="14"/>
      <color indexed="25"/>
      <name val="Arial"/>
      <family val="2"/>
    </font>
    <font>
      <sz val="11"/>
      <color indexed="8"/>
      <name val="Arial"/>
      <family val="2"/>
    </font>
    <font>
      <b/>
      <sz val="14"/>
      <name val="Arial"/>
      <family val="2"/>
    </font>
    <font>
      <b/>
      <sz val="14"/>
      <name val="Arial"/>
      <family val="2"/>
    </font>
    <font>
      <sz val="10"/>
      <name val="Arial"/>
      <family val="2"/>
    </font>
    <font>
      <b/>
      <sz val="11"/>
      <name val="Arial"/>
      <family val="2"/>
    </font>
    <font>
      <sz val="12"/>
      <name val="Arial"/>
      <family val="2"/>
    </font>
    <font>
      <sz val="16"/>
      <name val="Arial"/>
      <family val="2"/>
    </font>
    <font>
      <b/>
      <vertAlign val="superscript"/>
      <sz val="8"/>
      <name val="Arial"/>
      <family val="2"/>
    </font>
    <font>
      <vertAlign val="superscript"/>
      <sz val="8"/>
      <name val="Arial"/>
      <family val="2"/>
    </font>
    <font>
      <sz val="10"/>
      <name val="Traditional Arabic"/>
      <family val="1"/>
    </font>
    <font>
      <sz val="11"/>
      <color theme="1"/>
      <name val="Calibri"/>
      <family val="2"/>
      <charset val="178"/>
      <scheme val="minor"/>
    </font>
    <font>
      <b/>
      <sz val="48"/>
      <color rgb="FF0000FF"/>
      <name val="AGA Arabesque Desktop"/>
      <charset val="2"/>
    </font>
    <font>
      <sz val="10"/>
      <color rgb="FF0000FF"/>
      <name val="Arial"/>
      <family val="2"/>
    </font>
    <font>
      <b/>
      <sz val="14"/>
      <color rgb="FF0000FF"/>
      <name val="Arial Black"/>
      <family val="2"/>
    </font>
    <font>
      <b/>
      <sz val="28"/>
      <color rgb="FF0000FF"/>
      <name val="Arial"/>
      <family val="2"/>
    </font>
    <font>
      <sz val="11"/>
      <name val="Arial"/>
      <family val="2"/>
    </font>
    <font>
      <sz val="11"/>
      <name val="Calibri"/>
      <family val="2"/>
      <scheme val="minor"/>
    </font>
    <font>
      <vertAlign val="superscript"/>
      <sz val="12"/>
      <name val="Arial"/>
      <family val="2"/>
    </font>
    <font>
      <sz val="10"/>
      <name val="Arial"/>
      <family val="2"/>
    </font>
    <font>
      <sz val="9"/>
      <color rgb="FF000000"/>
      <name val="Arial"/>
      <family val="2"/>
    </font>
    <font>
      <sz val="9"/>
      <name val="Arial"/>
      <family val="2"/>
    </font>
    <font>
      <sz val="7"/>
      <name val="Arial"/>
      <family val="2"/>
    </font>
    <font>
      <b/>
      <sz val="16"/>
      <name val="Sultan bold"/>
      <charset val="178"/>
    </font>
    <font>
      <b/>
      <sz val="10"/>
      <name val="Arial Black"/>
      <family val="2"/>
    </font>
    <font>
      <b/>
      <sz val="12"/>
      <name val="Arial Black"/>
      <family val="2"/>
    </font>
    <font>
      <b/>
      <sz val="12"/>
      <name val="Sakkal Majalla"/>
    </font>
    <font>
      <sz val="10"/>
      <name val="Sakkal Majalla"/>
    </font>
    <font>
      <sz val="10"/>
      <color rgb="FF000000"/>
      <name val="Arial"/>
      <family val="2"/>
    </font>
    <font>
      <sz val="10"/>
      <color rgb="FF000000"/>
      <name val="Calibri"/>
      <family val="2"/>
    </font>
    <font>
      <b/>
      <sz val="11"/>
      <name val="Sakkal Majalla"/>
    </font>
    <font>
      <sz val="10"/>
      <name val="Calibri"/>
      <family val="2"/>
      <scheme val="minor"/>
    </font>
  </fonts>
  <fills count="9">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theme="0"/>
        <bgColor indexed="64"/>
      </patternFill>
    </fill>
    <fill>
      <patternFill patternType="solid">
        <fgColor theme="2"/>
        <bgColor indexed="64"/>
      </patternFill>
    </fill>
    <fill>
      <patternFill patternType="solid">
        <fgColor rgb="FFFFC000"/>
        <bgColor indexed="64"/>
      </patternFill>
    </fill>
    <fill>
      <patternFill patternType="solid">
        <fgColor theme="2" tint="-9.9978637043366805E-2"/>
        <bgColor indexed="64"/>
      </patternFill>
    </fill>
  </fills>
  <borders count="56">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style="thin">
        <color indexed="64"/>
      </top>
      <bottom/>
      <diagonal/>
    </border>
    <border>
      <left/>
      <right/>
      <top/>
      <bottom style="thin">
        <color indexed="64"/>
      </bottom>
      <diagonal/>
    </border>
    <border>
      <left style="thick">
        <color theme="0"/>
      </left>
      <right style="thick">
        <color theme="0"/>
      </right>
      <top style="thick">
        <color theme="0"/>
      </top>
      <bottom style="thick">
        <color theme="0"/>
      </bottom>
      <diagonal/>
    </border>
    <border>
      <left style="thick">
        <color theme="0"/>
      </left>
      <right style="thick">
        <color theme="0"/>
      </right>
      <top/>
      <bottom/>
      <diagonal/>
    </border>
    <border>
      <left style="thick">
        <color theme="0"/>
      </left>
      <right style="thick">
        <color theme="0"/>
      </right>
      <top style="thick">
        <color theme="0"/>
      </top>
      <bottom style="thin">
        <color indexed="64"/>
      </bottom>
      <diagonal/>
    </border>
    <border>
      <left style="thick">
        <color theme="0"/>
      </left>
      <right style="thick">
        <color theme="0"/>
      </right>
      <top/>
      <bottom style="thick">
        <color theme="0"/>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diagonalUp="1">
      <left style="thick">
        <color theme="0"/>
      </left>
      <right style="thick">
        <color theme="0"/>
      </right>
      <top style="thin">
        <color indexed="64"/>
      </top>
      <bottom style="thin">
        <color indexed="64"/>
      </bottom>
      <diagonal style="thick">
        <color theme="0"/>
      </diagonal>
    </border>
    <border diagonalDown="1">
      <left style="thick">
        <color theme="0"/>
      </left>
      <right style="thick">
        <color theme="0"/>
      </right>
      <top style="thin">
        <color indexed="64"/>
      </top>
      <bottom style="thin">
        <color indexed="64"/>
      </bottom>
      <diagonal style="thick">
        <color theme="0"/>
      </diagonal>
    </border>
    <border>
      <left style="thick">
        <color theme="0"/>
      </left>
      <right style="thick">
        <color theme="0"/>
      </right>
      <top style="thin">
        <color indexed="64"/>
      </top>
      <bottom style="thick">
        <color theme="0"/>
      </bottom>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n">
        <color indexed="64"/>
      </top>
      <bottom style="medium">
        <color indexed="60"/>
      </bottom>
      <diagonal style="thick">
        <color theme="0"/>
      </diagonal>
    </border>
    <border diagonalUp="1">
      <left style="thick">
        <color theme="0"/>
      </left>
      <right style="thick">
        <color theme="0"/>
      </right>
      <top style="medium">
        <color indexed="60"/>
      </top>
      <bottom style="medium">
        <color indexed="60"/>
      </bottom>
      <diagonal style="thick">
        <color theme="0"/>
      </diagonal>
    </border>
    <border diagonalUp="1">
      <left style="thick">
        <color theme="0"/>
      </left>
      <right style="thick">
        <color theme="0"/>
      </right>
      <top style="medium">
        <color indexed="60"/>
      </top>
      <bottom style="thin">
        <color indexed="64"/>
      </bottom>
      <diagonal style="thick">
        <color theme="0"/>
      </diagonal>
    </border>
    <border diagonalDown="1">
      <left style="thick">
        <color theme="0"/>
      </left>
      <right style="thick">
        <color theme="0"/>
      </right>
      <top style="thin">
        <color indexed="64"/>
      </top>
      <bottom style="medium">
        <color indexed="60"/>
      </bottom>
      <diagonal style="thick">
        <color theme="0"/>
      </diagonal>
    </border>
    <border diagonalDown="1">
      <left style="thick">
        <color theme="0"/>
      </left>
      <right style="thick">
        <color theme="0"/>
      </right>
      <top style="medium">
        <color indexed="60"/>
      </top>
      <bottom style="medium">
        <color indexed="60"/>
      </bottom>
      <diagonal style="thick">
        <color theme="0"/>
      </diagonal>
    </border>
    <border diagonalDown="1">
      <left style="thick">
        <color theme="0"/>
      </left>
      <right style="thick">
        <color theme="0"/>
      </right>
      <top style="medium">
        <color indexed="60"/>
      </top>
      <bottom style="thin">
        <color indexed="64"/>
      </bottom>
      <diagonal style="thick">
        <color theme="0"/>
      </diagonal>
    </border>
    <border diagonalDown="1">
      <left style="thick">
        <color theme="0"/>
      </left>
      <right style="thick">
        <color theme="0"/>
      </right>
      <top style="thick">
        <color theme="0"/>
      </top>
      <bottom style="thick">
        <color theme="0"/>
      </bottom>
      <diagonal style="thick">
        <color theme="0"/>
      </diagonal>
    </border>
    <border diagonalUp="1">
      <left style="thick">
        <color theme="0"/>
      </left>
      <right style="thick">
        <color theme="0"/>
      </right>
      <top style="thick">
        <color theme="0"/>
      </top>
      <bottom style="thick">
        <color theme="0"/>
      </bottom>
      <diagonal style="thick">
        <color theme="0"/>
      </diagonal>
    </border>
    <border>
      <left/>
      <right style="thick">
        <color theme="0"/>
      </right>
      <top style="thin">
        <color indexed="64"/>
      </top>
      <bottom/>
      <diagonal/>
    </border>
    <border>
      <left style="thick">
        <color theme="0"/>
      </left>
      <right/>
      <top style="thin">
        <color indexed="64"/>
      </top>
      <bottom/>
      <diagonal/>
    </border>
    <border>
      <left/>
      <right style="thick">
        <color theme="0"/>
      </right>
      <top/>
      <bottom style="thin">
        <color indexed="64"/>
      </bottom>
      <diagonal/>
    </border>
    <border>
      <left style="thick">
        <color theme="0"/>
      </left>
      <right/>
      <top/>
      <bottom style="thin">
        <color indexed="64"/>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n">
        <color indexed="64"/>
      </top>
      <bottom style="thick">
        <color theme="0"/>
      </bottom>
      <diagonal/>
    </border>
    <border>
      <left/>
      <right style="thick">
        <color theme="0"/>
      </right>
      <top style="thin">
        <color indexed="64"/>
      </top>
      <bottom style="thick">
        <color theme="0"/>
      </bottom>
      <diagonal/>
    </border>
    <border>
      <left style="thick">
        <color theme="0"/>
      </left>
      <right/>
      <top style="thick">
        <color theme="0"/>
      </top>
      <bottom style="thin">
        <color indexed="64"/>
      </bottom>
      <diagonal/>
    </border>
    <border>
      <left/>
      <right style="thick">
        <color theme="0"/>
      </right>
      <top style="thick">
        <color theme="0"/>
      </top>
      <bottom style="thin">
        <color indexed="64"/>
      </bottom>
      <diagonal/>
    </border>
    <border>
      <left style="thick">
        <color theme="0"/>
      </left>
      <right/>
      <top/>
      <bottom/>
      <diagonal/>
    </border>
    <border>
      <left/>
      <right style="thick">
        <color theme="0"/>
      </right>
      <top/>
      <bottom/>
      <diagonal/>
    </border>
    <border diagonalDown="1">
      <left style="thick">
        <color theme="0"/>
      </left>
      <right style="thick">
        <color theme="0"/>
      </right>
      <top style="thin">
        <color indexed="64"/>
      </top>
      <bottom/>
      <diagonal style="thick">
        <color theme="0"/>
      </diagonal>
    </border>
    <border diagonalDown="1">
      <left style="thick">
        <color theme="0"/>
      </left>
      <right style="thick">
        <color theme="0"/>
      </right>
      <top/>
      <bottom/>
      <diagonal style="thick">
        <color theme="0"/>
      </diagonal>
    </border>
    <border diagonalDown="1">
      <left style="thick">
        <color theme="0"/>
      </left>
      <right style="thick">
        <color theme="0"/>
      </right>
      <top/>
      <bottom style="thin">
        <color indexed="64"/>
      </bottom>
      <diagonal style="thick">
        <color theme="0"/>
      </diagonal>
    </border>
    <border>
      <left/>
      <right/>
      <top style="thick">
        <color theme="0"/>
      </top>
      <bottom style="thick">
        <color theme="0"/>
      </bottom>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right/>
      <top style="thin">
        <color indexed="64"/>
      </top>
      <bottom style="thin">
        <color indexed="64"/>
      </bottom>
      <diagonal/>
    </border>
    <border diagonalUp="1">
      <left style="thick">
        <color theme="0"/>
      </left>
      <right/>
      <top style="thin">
        <color indexed="64"/>
      </top>
      <bottom style="thick">
        <color theme="0"/>
      </bottom>
      <diagonal style="thick">
        <color theme="0"/>
      </diagonal>
    </border>
    <border>
      <left style="thick">
        <color theme="0"/>
      </left>
      <right/>
      <top/>
      <bottom style="thick">
        <color theme="0"/>
      </bottom>
      <diagonal/>
    </border>
    <border>
      <left style="thick">
        <color theme="0"/>
      </left>
      <right/>
      <top style="thick">
        <color theme="0"/>
      </top>
      <bottom/>
      <diagonal/>
    </border>
    <border>
      <left/>
      <right style="thick">
        <color theme="0"/>
      </right>
      <top/>
      <bottom style="thick">
        <color theme="0"/>
      </bottom>
      <diagonal/>
    </border>
    <border>
      <left/>
      <right style="thick">
        <color theme="0"/>
      </right>
      <top style="thick">
        <color theme="0"/>
      </top>
      <bottom/>
      <diagonal/>
    </border>
  </borders>
  <cellStyleXfs count="60">
    <xf numFmtId="0" fontId="0" fillId="0" borderId="0"/>
    <xf numFmtId="0" fontId="24" fillId="0" borderId="0" applyAlignment="0">
      <alignment horizontal="centerContinuous" vertical="center"/>
    </xf>
    <xf numFmtId="0" fontId="25" fillId="0" borderId="0" applyAlignment="0">
      <alignment horizontal="centerContinuous" vertical="center"/>
    </xf>
    <xf numFmtId="0" fontId="9" fillId="2" borderId="1">
      <alignment horizontal="right" vertical="center" wrapText="1"/>
    </xf>
    <xf numFmtId="1" fontId="22" fillId="2" borderId="2">
      <alignment horizontal="left" vertical="center" wrapText="1"/>
    </xf>
    <xf numFmtId="1" fontId="7" fillId="2" borderId="3">
      <alignment horizontal="center" vertical="center"/>
    </xf>
    <xf numFmtId="0" fontId="12" fillId="2" borderId="3">
      <alignment horizontal="center" vertical="center" wrapText="1"/>
    </xf>
    <xf numFmtId="0" fontId="26" fillId="2" borderId="3">
      <alignment horizontal="center" vertical="center" wrapText="1"/>
    </xf>
    <xf numFmtId="0" fontId="13" fillId="2" borderId="3">
      <alignment horizontal="center" vertical="center" wrapText="1"/>
    </xf>
    <xf numFmtId="0" fontId="13" fillId="2" borderId="3">
      <alignment horizontal="center" vertical="center" wrapText="1"/>
    </xf>
    <xf numFmtId="0" fontId="6" fillId="0" borderId="0">
      <alignment horizontal="center" vertical="center" readingOrder="2"/>
    </xf>
    <xf numFmtId="0" fontId="10" fillId="0" borderId="0">
      <alignment horizontal="left" vertical="center"/>
    </xf>
    <xf numFmtId="0" fontId="30" fillId="0" borderId="0"/>
    <xf numFmtId="0" fontId="6" fillId="0" borderId="0"/>
    <xf numFmtId="0" fontId="6" fillId="0" borderId="0"/>
    <xf numFmtId="0" fontId="30" fillId="0" borderId="0"/>
    <xf numFmtId="0" fontId="6" fillId="0" borderId="0"/>
    <xf numFmtId="0" fontId="6" fillId="0" borderId="0"/>
    <xf numFmtId="0" fontId="6" fillId="0" borderId="0"/>
    <xf numFmtId="0" fontId="43" fillId="0" borderId="0"/>
    <xf numFmtId="0" fontId="6" fillId="0" borderId="0"/>
    <xf numFmtId="0" fontId="43" fillId="0" borderId="0"/>
    <xf numFmtId="0" fontId="15" fillId="0" borderId="0">
      <alignment horizontal="right" vertical="center"/>
    </xf>
    <xf numFmtId="0" fontId="27" fillId="0" borderId="0">
      <alignment horizontal="left" vertical="center"/>
    </xf>
    <xf numFmtId="0" fontId="27" fillId="0" borderId="0">
      <alignment horizontal="left" vertical="center"/>
    </xf>
    <xf numFmtId="0" fontId="27" fillId="0" borderId="0">
      <alignment horizontal="left" vertical="center"/>
    </xf>
    <xf numFmtId="9" fontId="5"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0" fontId="9" fillId="0" borderId="0">
      <alignment horizontal="right" vertical="center"/>
    </xf>
    <xf numFmtId="0" fontId="6" fillId="0" borderId="0">
      <alignment horizontal="left" vertical="center"/>
    </xf>
    <xf numFmtId="0" fontId="17" fillId="2" borderId="3" applyAlignment="0">
      <alignment horizontal="center" vertical="center"/>
    </xf>
    <xf numFmtId="0" fontId="17" fillId="2" borderId="3" applyAlignment="0">
      <alignment horizontal="center" vertical="center"/>
    </xf>
    <xf numFmtId="0" fontId="17" fillId="2" borderId="3" applyAlignment="0">
      <alignment horizontal="center" vertical="center"/>
    </xf>
    <xf numFmtId="0" fontId="15" fillId="0" borderId="4">
      <alignment horizontal="right" vertical="center" indent="1"/>
    </xf>
    <xf numFmtId="0" fontId="9" fillId="2" borderId="4">
      <alignment horizontal="right" vertical="center" wrapText="1" indent="1" readingOrder="2"/>
    </xf>
    <xf numFmtId="0" fontId="11" fillId="0" borderId="4">
      <alignment horizontal="right" vertical="center" indent="1"/>
    </xf>
    <xf numFmtId="0" fontId="11" fillId="2" borderId="4">
      <alignment horizontal="left" vertical="center" wrapText="1" indent="1"/>
    </xf>
    <xf numFmtId="0" fontId="11" fillId="0" borderId="5">
      <alignment horizontal="left" vertical="center"/>
    </xf>
    <xf numFmtId="0" fontId="11" fillId="0" borderId="6">
      <alignment horizontal="left" vertical="center"/>
    </xf>
    <xf numFmtId="0" fontId="6" fillId="0" borderId="0"/>
    <xf numFmtId="165" fontId="6" fillId="0" borderId="0" applyFont="0" applyFill="0" applyBorder="0" applyAlignment="0" applyProtection="0"/>
    <xf numFmtId="166" fontId="6" fillId="0" borderId="0" applyFont="0" applyFill="0" applyBorder="0" applyAlignment="0" applyProtection="0"/>
    <xf numFmtId="164" fontId="51" fillId="0" borderId="0" applyFont="0" applyFill="0" applyBorder="0" applyAlignment="0" applyProtection="0"/>
    <xf numFmtId="0" fontId="4" fillId="0" borderId="0"/>
    <xf numFmtId="0" fontId="4" fillId="0" borderId="0"/>
    <xf numFmtId="164" fontId="6" fillId="0" borderId="0" applyFont="0" applyFill="0" applyBorder="0" applyAlignment="0" applyProtection="0"/>
    <xf numFmtId="0" fontId="3" fillId="0" borderId="0"/>
    <xf numFmtId="0" fontId="2" fillId="0" borderId="0"/>
    <xf numFmtId="0" fontId="6" fillId="0" borderId="0"/>
    <xf numFmtId="0" fontId="1" fillId="0" borderId="0"/>
    <xf numFmtId="0" fontId="1" fillId="0" borderId="0"/>
    <xf numFmtId="9" fontId="5" fillId="0" borderId="0" applyFont="0" applyFill="0" applyBorder="0" applyAlignment="0" applyProtection="0"/>
    <xf numFmtId="9" fontId="5" fillId="0" borderId="0" applyFont="0" applyFill="0" applyBorder="0" applyAlignment="0" applyProtection="0"/>
    <xf numFmtId="43" fontId="6" fillId="0" borderId="0" applyFont="0" applyFill="0" applyBorder="0" applyAlignment="0" applyProtection="0"/>
    <xf numFmtId="0" fontId="1" fillId="0" borderId="0"/>
    <xf numFmtId="0" fontId="1" fillId="0" borderId="0"/>
    <xf numFmtId="43" fontId="6" fillId="0" borderId="0" applyFont="0" applyFill="0" applyBorder="0" applyAlignment="0" applyProtection="0"/>
    <xf numFmtId="0" fontId="1" fillId="0" borderId="0"/>
    <xf numFmtId="0" fontId="1" fillId="0" borderId="0"/>
  </cellStyleXfs>
  <cellXfs count="509">
    <xf numFmtId="0" fontId="0" fillId="0" borderId="0" xfId="0"/>
    <xf numFmtId="167" fontId="0" fillId="0" borderId="0" xfId="0" applyNumberFormat="1" applyAlignment="1">
      <alignment vertical="center"/>
    </xf>
    <xf numFmtId="1" fontId="8" fillId="0" borderId="0" xfId="0" applyNumberFormat="1" applyFont="1" applyAlignment="1">
      <alignment horizontal="center" vertical="center"/>
    </xf>
    <xf numFmtId="1" fontId="6" fillId="0" borderId="0" xfId="0" applyNumberFormat="1" applyFont="1" applyAlignment="1">
      <alignment horizontal="center" vertical="center"/>
    </xf>
    <xf numFmtId="167" fontId="6" fillId="0" borderId="0" xfId="0" applyNumberFormat="1" applyFont="1" applyAlignment="1">
      <alignment horizontal="center" vertical="center"/>
    </xf>
    <xf numFmtId="167" fontId="6" fillId="0" borderId="0" xfId="0" applyNumberFormat="1" applyFont="1" applyAlignment="1">
      <alignment vertical="center"/>
    </xf>
    <xf numFmtId="167" fontId="0" fillId="0" borderId="0" xfId="0" applyNumberFormat="1" applyAlignment="1">
      <alignment horizontal="left" vertical="center"/>
    </xf>
    <xf numFmtId="167" fontId="12" fillId="0" borderId="0" xfId="0" applyNumberFormat="1" applyFont="1" applyAlignment="1">
      <alignment vertical="center"/>
    </xf>
    <xf numFmtId="167" fontId="11" fillId="0" borderId="0" xfId="0" applyNumberFormat="1" applyFont="1" applyAlignment="1">
      <alignment vertical="center"/>
    </xf>
    <xf numFmtId="1" fontId="11" fillId="0" borderId="0" xfId="0" applyNumberFormat="1" applyFont="1" applyAlignment="1">
      <alignment horizontal="center" vertical="center"/>
    </xf>
    <xf numFmtId="167" fontId="11" fillId="0" borderId="0" xfId="0" applyNumberFormat="1" applyFont="1" applyAlignment="1">
      <alignment horizontal="center" vertical="center"/>
    </xf>
    <xf numFmtId="167" fontId="11" fillId="0" borderId="0" xfId="0" applyNumberFormat="1" applyFont="1" applyAlignment="1">
      <alignment horizontal="left" vertical="center"/>
    </xf>
    <xf numFmtId="0" fontId="0" fillId="0" borderId="0" xfId="0" applyAlignment="1">
      <alignment vertical="center"/>
    </xf>
    <xf numFmtId="0" fontId="6" fillId="0" borderId="0" xfId="0" applyFont="1" applyAlignment="1">
      <alignment horizontal="justify" vertical="center"/>
    </xf>
    <xf numFmtId="167" fontId="19" fillId="0" borderId="0" xfId="0" applyNumberFormat="1" applyFont="1" applyAlignment="1">
      <alignment vertical="center"/>
    </xf>
    <xf numFmtId="167" fontId="12" fillId="0" borderId="0" xfId="0" applyNumberFormat="1" applyFont="1" applyAlignment="1">
      <alignment horizontal="center" vertical="center"/>
    </xf>
    <xf numFmtId="0" fontId="27" fillId="0" borderId="0" xfId="23">
      <alignment horizontal="left" vertical="center"/>
    </xf>
    <xf numFmtId="0" fontId="15" fillId="0" borderId="0" xfId="22" applyAlignment="1">
      <alignment horizontal="right" vertical="center" readingOrder="2"/>
    </xf>
    <xf numFmtId="0" fontId="28" fillId="0" borderId="0" xfId="0" applyFont="1" applyAlignment="1">
      <alignment vertical="top"/>
    </xf>
    <xf numFmtId="0" fontId="28" fillId="0" borderId="0" xfId="0" applyFont="1" applyAlignment="1">
      <alignment vertical="center"/>
    </xf>
    <xf numFmtId="0" fontId="9" fillId="0" borderId="0" xfId="29">
      <alignment horizontal="right" vertical="center"/>
    </xf>
    <xf numFmtId="0" fontId="30" fillId="0" borderId="0" xfId="12"/>
    <xf numFmtId="0" fontId="30" fillId="0" borderId="0" xfId="12" applyAlignment="1">
      <alignment vertical="center"/>
    </xf>
    <xf numFmtId="0" fontId="30" fillId="0" borderId="0" xfId="12" applyAlignment="1">
      <alignment horizontal="center" vertical="center"/>
    </xf>
    <xf numFmtId="0" fontId="31" fillId="0" borderId="0" xfId="12" applyFont="1" applyAlignment="1">
      <alignment vertical="center" wrapText="1" readingOrder="1"/>
    </xf>
    <xf numFmtId="0" fontId="33" fillId="0" borderId="0" xfId="12" applyFont="1" applyAlignment="1">
      <alignment vertical="center"/>
    </xf>
    <xf numFmtId="0" fontId="34" fillId="0" borderId="0" xfId="1" applyFont="1" applyAlignment="1">
      <alignment vertical="center"/>
    </xf>
    <xf numFmtId="0" fontId="9" fillId="0" borderId="0" xfId="2" applyFont="1" applyAlignment="1">
      <alignment horizontal="centerContinuous" vertical="center"/>
    </xf>
    <xf numFmtId="167" fontId="36" fillId="0" borderId="0" xfId="0" applyNumberFormat="1" applyFont="1" applyAlignment="1">
      <alignment vertical="center"/>
    </xf>
    <xf numFmtId="1" fontId="35" fillId="0" borderId="0" xfId="0" applyNumberFormat="1" applyFont="1" applyAlignment="1">
      <alignment vertical="center" readingOrder="2"/>
    </xf>
    <xf numFmtId="167" fontId="37" fillId="0" borderId="0" xfId="0" applyNumberFormat="1" applyFont="1" applyAlignment="1">
      <alignment horizontal="centerContinuous" vertical="center"/>
    </xf>
    <xf numFmtId="1" fontId="9" fillId="0" borderId="0" xfId="0" applyNumberFormat="1" applyFont="1" applyAlignment="1">
      <alignment horizontal="centerContinuous" vertical="center"/>
    </xf>
    <xf numFmtId="1" fontId="8" fillId="0" borderId="0" xfId="0" applyNumberFormat="1" applyFont="1" applyAlignment="1">
      <alignment horizontal="right" vertical="center"/>
    </xf>
    <xf numFmtId="1" fontId="37" fillId="0" borderId="0" xfId="0" applyNumberFormat="1" applyFont="1" applyAlignment="1">
      <alignment horizontal="center" vertical="center"/>
    </xf>
    <xf numFmtId="1" fontId="20" fillId="0" borderId="0" xfId="0" applyNumberFormat="1" applyFont="1" applyAlignment="1">
      <alignment horizontal="center" vertical="center"/>
    </xf>
    <xf numFmtId="167" fontId="36" fillId="4" borderId="0" xfId="0" applyNumberFormat="1" applyFont="1" applyFill="1" applyAlignment="1">
      <alignment vertical="center"/>
    </xf>
    <xf numFmtId="0" fontId="14" fillId="0" borderId="0" xfId="0" applyFont="1" applyAlignment="1">
      <alignment vertical="center" wrapText="1"/>
    </xf>
    <xf numFmtId="0" fontId="14" fillId="0" borderId="0" xfId="0" applyFont="1" applyAlignment="1">
      <alignment vertical="center"/>
    </xf>
    <xf numFmtId="1" fontId="6" fillId="0" borderId="0" xfId="0" applyNumberFormat="1" applyFont="1" applyAlignment="1">
      <alignment vertical="center"/>
    </xf>
    <xf numFmtId="168" fontId="6" fillId="0" borderId="0" xfId="26" applyNumberFormat="1" applyFont="1" applyBorder="1" applyAlignment="1">
      <alignment vertical="center"/>
    </xf>
    <xf numFmtId="9" fontId="6" fillId="0" borderId="0" xfId="26" applyFont="1" applyBorder="1" applyAlignment="1">
      <alignment vertical="center"/>
    </xf>
    <xf numFmtId="1" fontId="0" fillId="0" borderId="0" xfId="0" applyNumberFormat="1" applyAlignment="1">
      <alignment vertical="center"/>
    </xf>
    <xf numFmtId="9" fontId="0" fillId="0" borderId="0" xfId="0" applyNumberFormat="1" applyAlignment="1">
      <alignment vertical="center"/>
    </xf>
    <xf numFmtId="167" fontId="39" fillId="4" borderId="0" xfId="0" applyNumberFormat="1" applyFont="1" applyFill="1" applyAlignment="1">
      <alignment vertical="center"/>
    </xf>
    <xf numFmtId="167" fontId="19" fillId="0" borderId="0" xfId="0" applyNumberFormat="1" applyFont="1" applyAlignment="1">
      <alignment horizontal="left" vertical="center"/>
    </xf>
    <xf numFmtId="167" fontId="29" fillId="0" borderId="0" xfId="0" applyNumberFormat="1" applyFont="1" applyAlignment="1">
      <alignment vertical="center"/>
    </xf>
    <xf numFmtId="167" fontId="6" fillId="0" borderId="0" xfId="0" applyNumberFormat="1" applyFont="1" applyAlignment="1">
      <alignment vertical="center" wrapText="1"/>
    </xf>
    <xf numFmtId="0" fontId="44" fillId="0" borderId="0" xfId="12" applyFont="1" applyAlignment="1">
      <alignment horizontal="center" vertical="top" wrapText="1"/>
    </xf>
    <xf numFmtId="0" fontId="45" fillId="0" borderId="0" xfId="12" applyFont="1" applyAlignment="1">
      <alignment vertical="center"/>
    </xf>
    <xf numFmtId="0" fontId="46" fillId="0" borderId="0" xfId="12" applyFont="1" applyAlignment="1">
      <alignment horizontal="center" vertical="center" wrapText="1"/>
    </xf>
    <xf numFmtId="0" fontId="8" fillId="0" borderId="0" xfId="30" applyFont="1">
      <alignment horizontal="left" vertical="center"/>
    </xf>
    <xf numFmtId="0" fontId="6" fillId="0" borderId="0" xfId="0" applyFont="1" applyAlignment="1">
      <alignment vertical="center"/>
    </xf>
    <xf numFmtId="0" fontId="34" fillId="0" borderId="0" xfId="0" applyFont="1" applyAlignment="1">
      <alignment vertical="center"/>
    </xf>
    <xf numFmtId="0" fontId="8" fillId="0" borderId="0" xfId="0" applyFont="1" applyAlignment="1">
      <alignment vertical="center"/>
    </xf>
    <xf numFmtId="0" fontId="0" fillId="0" borderId="0" xfId="0" applyAlignment="1">
      <alignment horizontal="right" vertical="center"/>
    </xf>
    <xf numFmtId="167" fontId="8" fillId="0" borderId="0" xfId="0" applyNumberFormat="1" applyFont="1" applyAlignment="1">
      <alignment horizontal="left" vertical="center"/>
    </xf>
    <xf numFmtId="0" fontId="8" fillId="0" borderId="0" xfId="29" applyFont="1">
      <alignment horizontal="right" vertical="center"/>
    </xf>
    <xf numFmtId="0" fontId="8" fillId="5" borderId="9" xfId="35" applyFont="1" applyFill="1" applyBorder="1" applyAlignment="1">
      <alignment vertical="center" wrapText="1" readingOrder="2"/>
    </xf>
    <xf numFmtId="0" fontId="21" fillId="5" borderId="9" xfId="37" applyFont="1" applyFill="1" applyBorder="1" applyAlignment="1">
      <alignment vertical="center" wrapText="1"/>
    </xf>
    <xf numFmtId="0" fontId="8" fillId="6" borderId="9" xfId="35" applyFont="1" applyFill="1" applyBorder="1" applyAlignment="1">
      <alignment vertical="center" wrapText="1" readingOrder="2"/>
    </xf>
    <xf numFmtId="0" fontId="21" fillId="6" borderId="9" xfId="37" applyFont="1" applyFill="1" applyBorder="1" applyAlignment="1">
      <alignment vertical="center" wrapText="1"/>
    </xf>
    <xf numFmtId="0" fontId="8" fillId="5" borderId="13" xfId="35" applyFont="1" applyFill="1" applyBorder="1" applyAlignment="1">
      <alignment vertical="center" wrapText="1" readingOrder="2"/>
    </xf>
    <xf numFmtId="0" fontId="21" fillId="5" borderId="13" xfId="37" applyFont="1" applyFill="1" applyBorder="1" applyAlignment="1">
      <alignment vertical="center" wrapText="1"/>
    </xf>
    <xf numFmtId="167" fontId="39" fillId="0" borderId="0" xfId="0" applyNumberFormat="1" applyFont="1" applyAlignment="1">
      <alignment vertical="center"/>
    </xf>
    <xf numFmtId="1" fontId="23" fillId="0" borderId="0" xfId="0" applyNumberFormat="1" applyFont="1" applyAlignment="1">
      <alignment vertical="center" readingOrder="2"/>
    </xf>
    <xf numFmtId="0" fontId="11" fillId="0" borderId="0" xfId="39" applyBorder="1">
      <alignment horizontal="left" vertical="center"/>
    </xf>
    <xf numFmtId="0" fontId="21" fillId="6" borderId="16" xfId="6" applyFont="1" applyFill="1" applyBorder="1" applyAlignment="1">
      <alignment horizontal="center" vertical="top" wrapText="1"/>
    </xf>
    <xf numFmtId="0" fontId="8" fillId="5" borderId="9" xfId="35" applyFont="1" applyFill="1" applyBorder="1">
      <alignment horizontal="right" vertical="center" wrapText="1" indent="1" readingOrder="2"/>
    </xf>
    <xf numFmtId="0" fontId="21" fillId="5" borderId="9" xfId="37" applyFont="1" applyFill="1" applyBorder="1">
      <alignment horizontal="left" vertical="center" wrapText="1" indent="1"/>
    </xf>
    <xf numFmtId="0" fontId="8" fillId="6" borderId="9" xfId="35" applyFont="1" applyFill="1" applyBorder="1">
      <alignment horizontal="right" vertical="center" wrapText="1" indent="1" readingOrder="2"/>
    </xf>
    <xf numFmtId="0" fontId="21" fillId="6" borderId="9" xfId="37" applyFont="1" applyFill="1" applyBorder="1">
      <alignment horizontal="left" vertical="center" wrapText="1" indent="1"/>
    </xf>
    <xf numFmtId="0" fontId="8" fillId="6" borderId="11" xfId="35" applyFont="1" applyFill="1" applyBorder="1">
      <alignment horizontal="right" vertical="center" wrapText="1" indent="1" readingOrder="2"/>
    </xf>
    <xf numFmtId="0" fontId="21" fillId="6" borderId="11" xfId="37" applyFont="1" applyFill="1" applyBorder="1">
      <alignment horizontal="left" vertical="center" wrapText="1" indent="1"/>
    </xf>
    <xf numFmtId="0" fontId="8" fillId="5" borderId="12" xfId="35" applyFont="1" applyFill="1" applyBorder="1">
      <alignment horizontal="right" vertical="center" wrapText="1" indent="1" readingOrder="2"/>
    </xf>
    <xf numFmtId="0" fontId="21" fillId="5" borderId="12" xfId="37" applyFont="1" applyFill="1" applyBorder="1">
      <alignment horizontal="left" vertical="center" wrapText="1" indent="1"/>
    </xf>
    <xf numFmtId="0" fontId="8" fillId="5" borderId="14" xfId="35" applyFont="1" applyFill="1" applyBorder="1">
      <alignment horizontal="right" vertical="center" wrapText="1" indent="1" readingOrder="2"/>
    </xf>
    <xf numFmtId="0" fontId="21" fillId="5" borderId="14" xfId="37" applyFont="1" applyFill="1" applyBorder="1">
      <alignment horizontal="left" vertical="center" wrapText="1" indent="1"/>
    </xf>
    <xf numFmtId="1" fontId="8" fillId="0" borderId="0" xfId="0" applyNumberFormat="1" applyFont="1" applyAlignment="1">
      <alignment horizontal="left" vertical="center"/>
    </xf>
    <xf numFmtId="0" fontId="21" fillId="6" borderId="13" xfId="37" applyFont="1" applyFill="1" applyBorder="1">
      <alignment horizontal="left" vertical="center" wrapText="1" indent="1"/>
    </xf>
    <xf numFmtId="0" fontId="6" fillId="5" borderId="9" xfId="35" applyFont="1" applyFill="1" applyBorder="1" applyAlignment="1">
      <alignment vertical="center" wrapText="1" readingOrder="2"/>
    </xf>
    <xf numFmtId="0" fontId="6" fillId="6" borderId="9" xfId="35" applyFont="1" applyFill="1" applyBorder="1" applyAlignment="1">
      <alignment vertical="center" wrapText="1" readingOrder="2"/>
    </xf>
    <xf numFmtId="0" fontId="8" fillId="5" borderId="11" xfId="35" applyFont="1" applyFill="1" applyBorder="1">
      <alignment horizontal="right" vertical="center" wrapText="1" indent="1" readingOrder="2"/>
    </xf>
    <xf numFmtId="0" fontId="21" fillId="5" borderId="11" xfId="37" applyFont="1" applyFill="1" applyBorder="1">
      <alignment horizontal="left" vertical="center" wrapText="1" indent="1"/>
    </xf>
    <xf numFmtId="0" fontId="8" fillId="6" borderId="13" xfId="35" applyFont="1" applyFill="1" applyBorder="1">
      <alignment horizontal="right" vertical="center" wrapText="1" indent="1" readingOrder="2"/>
    </xf>
    <xf numFmtId="0" fontId="8" fillId="5" borderId="14" xfId="31" applyFont="1" applyFill="1" applyBorder="1" applyAlignment="1">
      <alignment horizontal="center" vertical="center" readingOrder="2"/>
    </xf>
    <xf numFmtId="0" fontId="47" fillId="0" borderId="0" xfId="12" applyFont="1" applyAlignment="1">
      <alignment horizontal="center" vertical="top" wrapText="1"/>
    </xf>
    <xf numFmtId="0" fontId="45" fillId="0" borderId="0" xfId="12" applyFont="1" applyAlignment="1">
      <alignment vertical="top"/>
    </xf>
    <xf numFmtId="0" fontId="28" fillId="0" borderId="0" xfId="0" applyFont="1" applyAlignment="1">
      <alignment horizontal="left" vertical="top" wrapText="1" readingOrder="1"/>
    </xf>
    <xf numFmtId="0" fontId="6" fillId="0" borderId="0" xfId="0" applyFont="1" applyAlignment="1">
      <alignment horizontal="left" vertical="center" wrapText="1"/>
    </xf>
    <xf numFmtId="0" fontId="6" fillId="0" borderId="0" xfId="0" applyFont="1" applyAlignment="1">
      <alignment horizontal="left"/>
    </xf>
    <xf numFmtId="0" fontId="6" fillId="0" borderId="0" xfId="0" quotePrefix="1" applyFont="1" applyAlignment="1">
      <alignment horizontal="left" vertical="center" wrapText="1"/>
    </xf>
    <xf numFmtId="0" fontId="6" fillId="0" borderId="0" xfId="0" quotePrefix="1" applyFont="1" applyAlignment="1">
      <alignment horizontal="left" vertical="center"/>
    </xf>
    <xf numFmtId="0" fontId="21" fillId="6" borderId="14" xfId="37" applyFont="1" applyFill="1" applyBorder="1" applyAlignment="1">
      <alignment horizontal="center" vertical="center" wrapText="1"/>
    </xf>
    <xf numFmtId="0" fontId="8" fillId="6" borderId="14" xfId="35" applyFont="1" applyFill="1" applyBorder="1" applyAlignment="1">
      <alignment horizontal="center" vertical="center" wrapText="1" readingOrder="2"/>
    </xf>
    <xf numFmtId="0" fontId="21" fillId="5" borderId="10" xfId="37" applyFont="1" applyFill="1" applyBorder="1">
      <alignment horizontal="left" vertical="center" wrapText="1" indent="1"/>
    </xf>
    <xf numFmtId="0" fontId="8" fillId="5" borderId="10" xfId="35" applyFont="1" applyFill="1" applyBorder="1">
      <alignment horizontal="right" vertical="center" wrapText="1" indent="1" readingOrder="2"/>
    </xf>
    <xf numFmtId="0" fontId="13" fillId="5" borderId="14" xfId="31" applyFont="1" applyFill="1" applyBorder="1" applyAlignment="1">
      <alignment horizontal="center" vertical="center"/>
    </xf>
    <xf numFmtId="0" fontId="48" fillId="0" borderId="0" xfId="12" applyFont="1" applyAlignment="1">
      <alignment vertical="center"/>
    </xf>
    <xf numFmtId="0" fontId="9" fillId="0" borderId="0" xfId="2" applyFont="1" applyAlignment="1">
      <alignment vertical="center"/>
    </xf>
    <xf numFmtId="0" fontId="8" fillId="0" borderId="0" xfId="22" applyFont="1" applyAlignment="1">
      <alignment horizontal="right" vertical="center" readingOrder="2"/>
    </xf>
    <xf numFmtId="0" fontId="13" fillId="0" borderId="0" xfId="23" applyFont="1">
      <alignment horizontal="left" vertical="center"/>
    </xf>
    <xf numFmtId="167" fontId="6" fillId="0" borderId="0" xfId="0" applyNumberFormat="1" applyFont="1" applyAlignment="1">
      <alignment horizontal="left" vertical="center"/>
    </xf>
    <xf numFmtId="1" fontId="8" fillId="5" borderId="12" xfId="36" applyNumberFormat="1" applyFont="1" applyFill="1" applyBorder="1">
      <alignment horizontal="right" vertical="center" indent="1"/>
    </xf>
    <xf numFmtId="167" fontId="48" fillId="0" borderId="0" xfId="0" applyNumberFormat="1" applyFont="1" applyAlignment="1">
      <alignment horizontal="center" vertical="center"/>
    </xf>
    <xf numFmtId="167" fontId="48" fillId="0" borderId="0" xfId="0" applyNumberFormat="1" applyFont="1" applyAlignment="1">
      <alignment vertical="center"/>
    </xf>
    <xf numFmtId="2" fontId="6" fillId="6" borderId="9" xfId="36" applyNumberFormat="1" applyFont="1" applyFill="1" applyBorder="1" applyAlignment="1">
      <alignment horizontal="right" vertical="center"/>
    </xf>
    <xf numFmtId="2" fontId="6" fillId="5" borderId="9" xfId="36" applyNumberFormat="1" applyFont="1" applyFill="1" applyBorder="1" applyAlignment="1">
      <alignment horizontal="right" vertical="center"/>
    </xf>
    <xf numFmtId="2" fontId="8" fillId="6" borderId="9" xfId="36" applyNumberFormat="1" applyFont="1" applyFill="1" applyBorder="1" applyAlignment="1">
      <alignment horizontal="right" vertical="center"/>
    </xf>
    <xf numFmtId="0" fontId="22" fillId="0" borderId="0" xfId="22" applyFont="1" applyAlignment="1">
      <alignment horizontal="right" vertical="center" readingOrder="2"/>
    </xf>
    <xf numFmtId="0" fontId="21" fillId="0" borderId="0" xfId="23" applyFont="1">
      <alignment horizontal="left" vertical="center"/>
    </xf>
    <xf numFmtId="167" fontId="8" fillId="0" borderId="0" xfId="0" applyNumberFormat="1" applyFont="1" applyAlignment="1">
      <alignment vertical="center"/>
    </xf>
    <xf numFmtId="0" fontId="20" fillId="0" borderId="0" xfId="12" applyFont="1" applyAlignment="1">
      <alignment vertical="center" wrapText="1" readingOrder="1"/>
    </xf>
    <xf numFmtId="167" fontId="6" fillId="3" borderId="0" xfId="0" applyNumberFormat="1" applyFont="1" applyFill="1" applyAlignment="1">
      <alignment vertical="center"/>
    </xf>
    <xf numFmtId="0" fontId="6" fillId="0" borderId="0" xfId="39" applyFont="1" applyBorder="1">
      <alignment horizontal="left" vertical="center"/>
    </xf>
    <xf numFmtId="167" fontId="8" fillId="0" borderId="0" xfId="0" applyNumberFormat="1" applyFont="1" applyAlignment="1">
      <alignment horizontal="right" vertical="center" readingOrder="1"/>
    </xf>
    <xf numFmtId="0" fontId="8" fillId="0" borderId="0" xfId="39" applyFont="1" applyBorder="1">
      <alignment horizontal="left" vertical="center"/>
    </xf>
    <xf numFmtId="167" fontId="20" fillId="0" borderId="0" xfId="0" applyNumberFormat="1" applyFont="1" applyAlignment="1">
      <alignment vertical="center"/>
    </xf>
    <xf numFmtId="0" fontId="20" fillId="0" borderId="0" xfId="13" applyFont="1" applyAlignment="1">
      <alignment vertical="center" wrapText="1" readingOrder="1"/>
    </xf>
    <xf numFmtId="0" fontId="48" fillId="0" borderId="0" xfId="13" applyFont="1" applyAlignment="1">
      <alignment vertical="center"/>
    </xf>
    <xf numFmtId="0" fontId="8" fillId="0" borderId="0" xfId="22" applyFont="1">
      <alignment horizontal="right" vertical="center"/>
    </xf>
    <xf numFmtId="0" fontId="21" fillId="0" borderId="0" xfId="22" applyFont="1" applyAlignment="1">
      <alignment horizontal="left" vertical="center"/>
    </xf>
    <xf numFmtId="167" fontId="6" fillId="0" borderId="0" xfId="0" applyNumberFormat="1" applyFont="1" applyAlignment="1">
      <alignment vertical="center" readingOrder="2"/>
    </xf>
    <xf numFmtId="0" fontId="8" fillId="6" borderId="9" xfId="35" applyFont="1" applyFill="1" applyBorder="1" applyAlignment="1">
      <alignment horizontal="left" vertical="center" wrapText="1" readingOrder="2"/>
    </xf>
    <xf numFmtId="0" fontId="13" fillId="6" borderId="9" xfId="37" applyFont="1" applyFill="1" applyBorder="1" applyAlignment="1">
      <alignment vertical="center" wrapText="1"/>
    </xf>
    <xf numFmtId="0" fontId="13" fillId="6" borderId="9" xfId="37" applyFont="1" applyFill="1" applyBorder="1" applyAlignment="1">
      <alignment horizontal="right" vertical="center" wrapText="1"/>
    </xf>
    <xf numFmtId="167" fontId="21" fillId="0" borderId="0" xfId="0" applyNumberFormat="1" applyFont="1" applyAlignment="1">
      <alignment vertical="center"/>
    </xf>
    <xf numFmtId="0" fontId="6" fillId="0" borderId="0" xfId="0" applyFont="1"/>
    <xf numFmtId="0" fontId="13" fillId="0" borderId="0" xfId="23" applyFont="1" applyAlignment="1">
      <alignment horizontal="left" vertical="center" indent="2"/>
    </xf>
    <xf numFmtId="167" fontId="6" fillId="7" borderId="0" xfId="0" applyNumberFormat="1" applyFont="1" applyFill="1" applyAlignment="1">
      <alignment vertical="center"/>
    </xf>
    <xf numFmtId="167" fontId="8" fillId="7" borderId="0" xfId="0" applyNumberFormat="1" applyFont="1" applyFill="1" applyAlignment="1">
      <alignment vertical="center"/>
    </xf>
    <xf numFmtId="0" fontId="21" fillId="6" borderId="37" xfId="37" applyFont="1" applyFill="1" applyBorder="1" applyAlignment="1">
      <alignment vertical="center" wrapText="1"/>
    </xf>
    <xf numFmtId="2" fontId="8" fillId="7" borderId="0" xfId="0" applyNumberFormat="1" applyFont="1" applyFill="1" applyAlignment="1">
      <alignment vertical="center"/>
    </xf>
    <xf numFmtId="167" fontId="6" fillId="5" borderId="0" xfId="0" applyNumberFormat="1" applyFont="1" applyFill="1" applyAlignment="1">
      <alignment vertical="center"/>
    </xf>
    <xf numFmtId="1" fontId="8" fillId="5" borderId="0" xfId="0" applyNumberFormat="1" applyFont="1" applyFill="1" applyAlignment="1">
      <alignment horizontal="center" vertical="center"/>
    </xf>
    <xf numFmtId="167" fontId="8" fillId="0" borderId="0" xfId="0" applyNumberFormat="1" applyFont="1" applyAlignment="1">
      <alignment horizontal="left" vertical="center" wrapText="1"/>
    </xf>
    <xf numFmtId="0" fontId="8" fillId="6" borderId="14" xfId="6" applyFont="1" applyFill="1" applyBorder="1">
      <alignment horizontal="center" vertical="center" wrapText="1"/>
    </xf>
    <xf numFmtId="0" fontId="8" fillId="6" borderId="36" xfId="35" applyFont="1" applyFill="1" applyBorder="1">
      <alignment horizontal="right" vertical="center" wrapText="1" indent="1" readingOrder="2"/>
    </xf>
    <xf numFmtId="0" fontId="21" fillId="6" borderId="37" xfId="37" applyFont="1" applyFill="1" applyBorder="1">
      <alignment horizontal="left" vertical="center" wrapText="1" indent="1"/>
    </xf>
    <xf numFmtId="1" fontId="6" fillId="6" borderId="9" xfId="43" applyNumberFormat="1" applyFont="1" applyFill="1" applyBorder="1" applyAlignment="1">
      <alignment horizontal="right" vertical="center" indent="1"/>
    </xf>
    <xf numFmtId="1" fontId="6" fillId="5" borderId="9" xfId="43" applyNumberFormat="1" applyFont="1" applyFill="1" applyBorder="1" applyAlignment="1">
      <alignment horizontal="right" vertical="center" indent="1"/>
    </xf>
    <xf numFmtId="1" fontId="8" fillId="6" borderId="14" xfId="43" applyNumberFormat="1" applyFont="1" applyFill="1" applyBorder="1" applyAlignment="1">
      <alignment horizontal="right" vertical="center" indent="1"/>
    </xf>
    <xf numFmtId="1" fontId="8" fillId="5" borderId="9" xfId="36" applyNumberFormat="1" applyFont="1" applyFill="1" applyBorder="1">
      <alignment horizontal="right" vertical="center" indent="1"/>
    </xf>
    <xf numFmtId="1" fontId="8" fillId="5" borderId="14" xfId="43" applyNumberFormat="1" applyFont="1" applyFill="1" applyBorder="1" applyAlignment="1">
      <alignment horizontal="right" vertical="center" indent="1"/>
    </xf>
    <xf numFmtId="1" fontId="6" fillId="5" borderId="12" xfId="36" applyNumberFormat="1" applyFont="1" applyFill="1" applyBorder="1">
      <alignment horizontal="right" vertical="center" indent="1"/>
    </xf>
    <xf numFmtId="1" fontId="6" fillId="6" borderId="9" xfId="36" applyNumberFormat="1" applyFont="1" applyFill="1" applyBorder="1">
      <alignment horizontal="right" vertical="center" indent="1"/>
    </xf>
    <xf numFmtId="1" fontId="6" fillId="5" borderId="9" xfId="36" applyNumberFormat="1" applyFont="1" applyFill="1" applyBorder="1">
      <alignment horizontal="right" vertical="center" indent="1"/>
    </xf>
    <xf numFmtId="1" fontId="6" fillId="6" borderId="13" xfId="36" applyNumberFormat="1" applyFont="1" applyFill="1" applyBorder="1">
      <alignment horizontal="right" vertical="center" indent="1"/>
    </xf>
    <xf numFmtId="1" fontId="8" fillId="5" borderId="14" xfId="31" applyNumberFormat="1" applyFont="1" applyFill="1" applyBorder="1" applyAlignment="1">
      <alignment horizontal="right" vertical="center" indent="1"/>
    </xf>
    <xf numFmtId="0" fontId="31" fillId="0" borderId="0" xfId="13" applyFont="1" applyAlignment="1">
      <alignment vertical="center" wrapText="1" readingOrder="1"/>
    </xf>
    <xf numFmtId="0" fontId="33" fillId="0" borderId="0" xfId="13" applyFont="1" applyAlignment="1">
      <alignment vertical="center"/>
    </xf>
    <xf numFmtId="0" fontId="52" fillId="0" borderId="0" xfId="0" applyFont="1" applyAlignment="1">
      <alignment horizontal="justify" vertical="center"/>
    </xf>
    <xf numFmtId="167" fontId="21" fillId="0" borderId="0" xfId="0" applyNumberFormat="1" applyFont="1" applyAlignment="1">
      <alignment vertical="center" readingOrder="1"/>
    </xf>
    <xf numFmtId="1" fontId="8" fillId="6" borderId="9" xfId="36" applyNumberFormat="1" applyFont="1" applyFill="1" applyBorder="1">
      <alignment horizontal="right" vertical="center" indent="1"/>
    </xf>
    <xf numFmtId="1" fontId="6" fillId="5" borderId="13" xfId="36" applyNumberFormat="1" applyFont="1" applyFill="1" applyBorder="1">
      <alignment horizontal="right" vertical="center" indent="1"/>
    </xf>
    <xf numFmtId="0" fontId="8" fillId="5" borderId="12" xfId="36" applyFont="1" applyFill="1" applyBorder="1" applyAlignment="1">
      <alignment horizontal="right" vertical="center"/>
    </xf>
    <xf numFmtId="0" fontId="6" fillId="6" borderId="9" xfId="36" applyFont="1" applyFill="1" applyBorder="1" applyAlignment="1">
      <alignment horizontal="right" vertical="center"/>
    </xf>
    <xf numFmtId="0" fontId="6" fillId="5" borderId="9" xfId="36" applyFont="1" applyFill="1" applyBorder="1" applyAlignment="1">
      <alignment horizontal="right" vertical="center"/>
    </xf>
    <xf numFmtId="0" fontId="8" fillId="5" borderId="9" xfId="36" applyFont="1" applyFill="1" applyBorder="1" applyAlignment="1">
      <alignment horizontal="right" vertical="center"/>
    </xf>
    <xf numFmtId="1" fontId="8" fillId="6" borderId="13" xfId="36" applyNumberFormat="1" applyFont="1" applyFill="1" applyBorder="1">
      <alignment horizontal="right" vertical="center" indent="1"/>
    </xf>
    <xf numFmtId="0" fontId="6" fillId="5" borderId="12" xfId="36" applyFont="1" applyFill="1" applyBorder="1" applyAlignment="1">
      <alignment horizontal="center" vertical="center"/>
    </xf>
    <xf numFmtId="0" fontId="6" fillId="6" borderId="9" xfId="36" applyFont="1" applyFill="1" applyBorder="1" applyAlignment="1">
      <alignment horizontal="center" vertical="center"/>
    </xf>
    <xf numFmtId="0" fontId="6" fillId="5" borderId="9" xfId="36" applyFont="1" applyFill="1" applyBorder="1" applyAlignment="1">
      <alignment horizontal="center" vertical="center"/>
    </xf>
    <xf numFmtId="0" fontId="6" fillId="6" borderId="11" xfId="36" applyFont="1" applyFill="1" applyBorder="1" applyAlignment="1">
      <alignment horizontal="center" vertical="center"/>
    </xf>
    <xf numFmtId="0" fontId="6" fillId="5" borderId="14" xfId="36" applyFont="1" applyFill="1" applyBorder="1" applyAlignment="1">
      <alignment horizontal="center" vertical="center"/>
    </xf>
    <xf numFmtId="0" fontId="8" fillId="6" borderId="9" xfId="36" applyFont="1" applyFill="1" applyBorder="1" applyAlignment="1">
      <alignment horizontal="right" vertical="center"/>
    </xf>
    <xf numFmtId="0" fontId="8" fillId="5" borderId="11" xfId="36" applyFont="1" applyFill="1" applyBorder="1" applyAlignment="1">
      <alignment horizontal="right" vertical="center"/>
    </xf>
    <xf numFmtId="0" fontId="6" fillId="5" borderId="12" xfId="36" applyFont="1" applyFill="1" applyBorder="1" applyAlignment="1">
      <alignment horizontal="right" vertical="center" indent="1" readingOrder="1"/>
    </xf>
    <xf numFmtId="0" fontId="6" fillId="6" borderId="9" xfId="36" applyFont="1" applyFill="1" applyBorder="1" applyAlignment="1">
      <alignment horizontal="right" vertical="center" indent="1" readingOrder="1"/>
    </xf>
    <xf numFmtId="0" fontId="6" fillId="5" borderId="11" xfId="37" applyFont="1" applyFill="1" applyBorder="1" applyAlignment="1">
      <alignment horizontal="right" vertical="center" indent="1" readingOrder="1"/>
    </xf>
    <xf numFmtId="0" fontId="9" fillId="5" borderId="11" xfId="35" applyFill="1" applyBorder="1" applyAlignment="1">
      <alignment horizontal="center" vertical="center" wrapText="1" readingOrder="2"/>
    </xf>
    <xf numFmtId="1" fontId="6" fillId="5" borderId="11" xfId="36" applyNumberFormat="1" applyFont="1" applyFill="1" applyBorder="1">
      <alignment horizontal="right" vertical="center" indent="1"/>
    </xf>
    <xf numFmtId="1" fontId="8" fillId="5" borderId="11" xfId="34" applyNumberFormat="1" applyFont="1" applyFill="1" applyBorder="1">
      <alignment horizontal="right" vertical="center" indent="1"/>
    </xf>
    <xf numFmtId="0" fontId="6" fillId="5" borderId="11" xfId="37" applyFont="1" applyFill="1" applyBorder="1" applyAlignment="1">
      <alignment horizontal="center" vertical="center" wrapText="1"/>
    </xf>
    <xf numFmtId="1" fontId="6" fillId="5" borderId="11" xfId="43" applyNumberFormat="1" applyFont="1" applyFill="1" applyBorder="1" applyAlignment="1">
      <alignment horizontal="right" vertical="center" indent="1"/>
    </xf>
    <xf numFmtId="0" fontId="21" fillId="5" borderId="38" xfId="37" applyFont="1" applyFill="1" applyBorder="1" applyAlignment="1">
      <alignment vertical="center" wrapText="1"/>
    </xf>
    <xf numFmtId="0" fontId="21" fillId="5" borderId="39" xfId="37" applyFont="1" applyFill="1" applyBorder="1" applyAlignment="1">
      <alignment vertical="center" wrapText="1"/>
    </xf>
    <xf numFmtId="0" fontId="21" fillId="6" borderId="36" xfId="37" applyFont="1" applyFill="1" applyBorder="1" applyAlignment="1">
      <alignment vertical="center" wrapText="1"/>
    </xf>
    <xf numFmtId="0" fontId="21" fillId="5" borderId="36" xfId="37" applyFont="1" applyFill="1" applyBorder="1" applyAlignment="1">
      <alignment vertical="center" wrapText="1"/>
    </xf>
    <xf numFmtId="0" fontId="21" fillId="5" borderId="37" xfId="37" applyFont="1" applyFill="1" applyBorder="1" applyAlignment="1">
      <alignment vertical="center" wrapText="1"/>
    </xf>
    <xf numFmtId="0" fontId="8" fillId="5" borderId="38" xfId="35" applyFont="1" applyFill="1" applyBorder="1" applyAlignment="1">
      <alignment vertical="center" wrapText="1" readingOrder="2"/>
    </xf>
    <xf numFmtId="0" fontId="8" fillId="5" borderId="39" xfId="35" applyFont="1" applyFill="1" applyBorder="1" applyAlignment="1">
      <alignment vertical="center" wrapText="1" readingOrder="2"/>
    </xf>
    <xf numFmtId="0" fontId="8" fillId="6" borderId="36" xfId="35" applyFont="1" applyFill="1" applyBorder="1" applyAlignment="1">
      <alignment vertical="center" wrapText="1" readingOrder="2"/>
    </xf>
    <xf numFmtId="0" fontId="8" fillId="6" borderId="37" xfId="35" applyFont="1" applyFill="1" applyBorder="1" applyAlignment="1">
      <alignment vertical="center" wrapText="1" readingOrder="2"/>
    </xf>
    <xf numFmtId="0" fontId="8" fillId="5" borderId="36" xfId="35" applyFont="1" applyFill="1" applyBorder="1" applyAlignment="1">
      <alignment vertical="center" wrapText="1" readingOrder="2"/>
    </xf>
    <xf numFmtId="0" fontId="8" fillId="5" borderId="37" xfId="35" applyFont="1" applyFill="1" applyBorder="1" applyAlignment="1">
      <alignment vertical="center" wrapText="1" readingOrder="2"/>
    </xf>
    <xf numFmtId="0" fontId="9" fillId="0" borderId="0" xfId="1" applyFont="1" applyAlignment="1">
      <alignment vertical="center"/>
    </xf>
    <xf numFmtId="0" fontId="9" fillId="0" borderId="0" xfId="29" applyAlignment="1">
      <alignment vertical="center"/>
    </xf>
    <xf numFmtId="1" fontId="8" fillId="0" borderId="0" xfId="0" applyNumberFormat="1" applyFont="1" applyAlignment="1">
      <alignment vertical="center"/>
    </xf>
    <xf numFmtId="0" fontId="8" fillId="0" borderId="0" xfId="30" applyFont="1" applyAlignment="1">
      <alignment vertical="center"/>
    </xf>
    <xf numFmtId="0" fontId="6" fillId="0" borderId="0" xfId="22" applyFont="1" applyAlignment="1">
      <alignment horizontal="right" vertical="center" readingOrder="2"/>
    </xf>
    <xf numFmtId="0" fontId="53" fillId="0" borderId="0" xfId="22" applyFont="1" applyAlignment="1">
      <alignment horizontal="right" vertical="center" readingOrder="2"/>
    </xf>
    <xf numFmtId="167" fontId="6" fillId="0" borderId="0" xfId="0" applyNumberFormat="1" applyFont="1" applyAlignment="1">
      <alignment horizontal="right" vertical="center" readingOrder="2"/>
    </xf>
    <xf numFmtId="0" fontId="6" fillId="0" borderId="0" xfId="39" applyFont="1" applyBorder="1" applyAlignment="1">
      <alignment horizontal="right" vertical="center" readingOrder="2"/>
    </xf>
    <xf numFmtId="0" fontId="6" fillId="0" borderId="0" xfId="22" applyFont="1">
      <alignment horizontal="right" vertical="center"/>
    </xf>
    <xf numFmtId="0" fontId="6" fillId="0" borderId="0" xfId="22" applyFont="1" applyAlignment="1">
      <alignment horizontal="right" vertical="center" indent="2"/>
    </xf>
    <xf numFmtId="0" fontId="54" fillId="0" borderId="0" xfId="23" applyFont="1" applyAlignment="1">
      <alignment horizontal="left" vertical="center" indent="2"/>
    </xf>
    <xf numFmtId="167" fontId="6" fillId="5" borderId="9" xfId="36" applyNumberFormat="1" applyFont="1" applyFill="1" applyBorder="1">
      <alignment horizontal="right" vertical="center" indent="1"/>
    </xf>
    <xf numFmtId="1" fontId="6" fillId="6" borderId="0" xfId="0" applyNumberFormat="1" applyFont="1" applyFill="1" applyAlignment="1">
      <alignment horizontal="right" vertical="center" indent="1"/>
    </xf>
    <xf numFmtId="1" fontId="6" fillId="5" borderId="0" xfId="0" applyNumberFormat="1" applyFont="1" applyFill="1" applyAlignment="1">
      <alignment horizontal="right" vertical="center" indent="1"/>
    </xf>
    <xf numFmtId="1" fontId="6" fillId="6" borderId="47" xfId="36" applyNumberFormat="1" applyFont="1" applyFill="1" applyBorder="1">
      <alignment horizontal="right" vertical="center" indent="1"/>
    </xf>
    <xf numFmtId="0" fontId="9" fillId="6" borderId="11" xfId="35" applyFill="1" applyBorder="1" applyAlignment="1">
      <alignment horizontal="center" vertical="center" wrapText="1" readingOrder="2"/>
    </xf>
    <xf numFmtId="1" fontId="6" fillId="6" borderId="11" xfId="36" applyNumberFormat="1" applyFont="1" applyFill="1" applyBorder="1">
      <alignment horizontal="right" vertical="center" indent="1"/>
    </xf>
    <xf numFmtId="1" fontId="8" fillId="6" borderId="11" xfId="34" applyNumberFormat="1" applyFont="1" applyFill="1" applyBorder="1">
      <alignment horizontal="right" vertical="center" indent="1"/>
    </xf>
    <xf numFmtId="0" fontId="6" fillId="6" borderId="11" xfId="37" applyFont="1" applyFill="1" applyBorder="1" applyAlignment="1">
      <alignment horizontal="center" vertical="center" wrapText="1"/>
    </xf>
    <xf numFmtId="1" fontId="6" fillId="5" borderId="12" xfId="34" applyNumberFormat="1" applyFont="1" applyFill="1" applyBorder="1" applyAlignment="1">
      <alignment horizontal="right" vertical="center" indent="1" shrinkToFit="1"/>
    </xf>
    <xf numFmtId="1" fontId="6" fillId="6" borderId="37" xfId="34" applyNumberFormat="1" applyFont="1" applyFill="1" applyBorder="1" applyAlignment="1">
      <alignment horizontal="right" vertical="center" indent="1" shrinkToFit="1"/>
    </xf>
    <xf numFmtId="1" fontId="6" fillId="5" borderId="10" xfId="36" applyNumberFormat="1" applyFont="1" applyFill="1" applyBorder="1">
      <alignment horizontal="right" vertical="center" indent="1"/>
    </xf>
    <xf numFmtId="1" fontId="8" fillId="6" borderId="14" xfId="46" applyNumberFormat="1" applyFont="1" applyFill="1" applyBorder="1" applyAlignment="1">
      <alignment horizontal="right" vertical="center" indent="1"/>
    </xf>
    <xf numFmtId="167" fontId="39" fillId="0" borderId="0" xfId="13" applyNumberFormat="1" applyFont="1" applyAlignment="1">
      <alignment vertical="center"/>
    </xf>
    <xf numFmtId="167" fontId="38" fillId="0" borderId="0" xfId="13" applyNumberFormat="1" applyFont="1" applyAlignment="1">
      <alignment vertical="center"/>
    </xf>
    <xf numFmtId="167" fontId="38" fillId="5" borderId="0" xfId="13" applyNumberFormat="1" applyFont="1" applyFill="1" applyAlignment="1">
      <alignment vertical="center"/>
    </xf>
    <xf numFmtId="1" fontId="8" fillId="0" borderId="0" xfId="13" applyNumberFormat="1" applyFont="1" applyAlignment="1">
      <alignment horizontal="right" vertical="center"/>
    </xf>
    <xf numFmtId="2" fontId="20" fillId="0" borderId="0" xfId="13" applyNumberFormat="1" applyFont="1" applyAlignment="1">
      <alignment horizontal="center" vertical="center"/>
    </xf>
    <xf numFmtId="167" fontId="6" fillId="0" borderId="0" xfId="13" applyNumberFormat="1" applyAlignment="1">
      <alignment vertical="center"/>
    </xf>
    <xf numFmtId="1" fontId="8" fillId="0" borderId="0" xfId="13" applyNumberFormat="1" applyFont="1" applyAlignment="1">
      <alignment horizontal="center" vertical="center"/>
    </xf>
    <xf numFmtId="1" fontId="6" fillId="0" borderId="0" xfId="13" applyNumberFormat="1" applyAlignment="1">
      <alignment horizontal="center" vertical="center"/>
    </xf>
    <xf numFmtId="167" fontId="6" fillId="0" borderId="0" xfId="13" applyNumberFormat="1" applyAlignment="1">
      <alignment horizontal="center" vertical="center"/>
    </xf>
    <xf numFmtId="167" fontId="8" fillId="6" borderId="0" xfId="13" applyNumberFormat="1" applyFont="1" applyFill="1" applyAlignment="1">
      <alignment vertical="center"/>
    </xf>
    <xf numFmtId="167" fontId="8" fillId="0" borderId="0" xfId="13" applyNumberFormat="1" applyFont="1" applyAlignment="1">
      <alignment vertical="center"/>
    </xf>
    <xf numFmtId="167" fontId="48" fillId="0" borderId="0" xfId="13" applyNumberFormat="1" applyFont="1" applyAlignment="1">
      <alignment vertical="center"/>
    </xf>
    <xf numFmtId="167" fontId="6" fillId="0" borderId="0" xfId="13" applyNumberFormat="1" applyAlignment="1">
      <alignment horizontal="left" vertical="center"/>
    </xf>
    <xf numFmtId="2" fontId="48" fillId="0" borderId="0" xfId="13" applyNumberFormat="1" applyFont="1" applyAlignment="1">
      <alignment horizontal="right" vertical="center"/>
    </xf>
    <xf numFmtId="2" fontId="48" fillId="0" borderId="0" xfId="13" applyNumberFormat="1" applyFont="1" applyAlignment="1">
      <alignment vertical="center"/>
    </xf>
    <xf numFmtId="0" fontId="8" fillId="6" borderId="42" xfId="6" applyFont="1" applyFill="1" applyBorder="1" applyAlignment="1">
      <alignment horizontal="center" wrapText="1"/>
    </xf>
    <xf numFmtId="2" fontId="8" fillId="6" borderId="36" xfId="36" applyNumberFormat="1" applyFont="1" applyFill="1" applyBorder="1" applyAlignment="1">
      <alignment horizontal="right" vertical="center"/>
    </xf>
    <xf numFmtId="2" fontId="8" fillId="5" borderId="36" xfId="36" applyNumberFormat="1" applyFont="1" applyFill="1" applyBorder="1" applyAlignment="1">
      <alignment horizontal="right" vertical="center"/>
    </xf>
    <xf numFmtId="2" fontId="8" fillId="5" borderId="40" xfId="36" applyNumberFormat="1" applyFont="1" applyFill="1" applyBorder="1" applyAlignment="1">
      <alignment horizontal="right" vertical="center"/>
    </xf>
    <xf numFmtId="1" fontId="48" fillId="5" borderId="0" xfId="13" applyNumberFormat="1" applyFont="1" applyFill="1" applyAlignment="1">
      <alignment vertical="center"/>
    </xf>
    <xf numFmtId="167" fontId="48" fillId="5" borderId="0" xfId="13" applyNumberFormat="1" applyFont="1" applyFill="1" applyAlignment="1">
      <alignment vertical="center"/>
    </xf>
    <xf numFmtId="0" fontId="6" fillId="5" borderId="11" xfId="36" applyFont="1" applyFill="1" applyBorder="1" applyAlignment="1">
      <alignment horizontal="right" vertical="center"/>
    </xf>
    <xf numFmtId="0" fontId="8" fillId="5" borderId="12" xfId="36" applyFont="1" applyFill="1" applyBorder="1" applyAlignment="1">
      <alignment horizontal="center" vertical="center"/>
    </xf>
    <xf numFmtId="1" fontId="8" fillId="6" borderId="13" xfId="36" applyNumberFormat="1" applyFont="1" applyFill="1" applyBorder="1" applyAlignment="1">
      <alignment horizontal="center" vertical="center"/>
    </xf>
    <xf numFmtId="0" fontId="8" fillId="5" borderId="9" xfId="36" applyFont="1" applyFill="1" applyBorder="1" applyAlignment="1">
      <alignment horizontal="center" vertical="center"/>
    </xf>
    <xf numFmtId="0" fontId="8" fillId="6" borderId="9" xfId="36" applyFont="1" applyFill="1" applyBorder="1" applyAlignment="1">
      <alignment horizontal="center" vertical="center"/>
    </xf>
    <xf numFmtId="0" fontId="8" fillId="6" borderId="13" xfId="36" applyFont="1" applyFill="1" applyBorder="1" applyAlignment="1">
      <alignment horizontal="center" vertical="center"/>
    </xf>
    <xf numFmtId="1" fontId="8" fillId="5" borderId="9" xfId="46" applyNumberFormat="1" applyFont="1" applyFill="1" applyBorder="1" applyAlignment="1">
      <alignment horizontal="center" vertical="center"/>
    </xf>
    <xf numFmtId="1" fontId="8" fillId="6" borderId="13" xfId="46" applyNumberFormat="1" applyFont="1" applyFill="1" applyBorder="1" applyAlignment="1">
      <alignment horizontal="center" vertical="center"/>
    </xf>
    <xf numFmtId="1" fontId="8" fillId="5" borderId="14" xfId="46" applyNumberFormat="1" applyFont="1" applyFill="1" applyBorder="1" applyAlignment="1">
      <alignment horizontal="center" vertical="center"/>
    </xf>
    <xf numFmtId="0" fontId="8" fillId="5" borderId="12" xfId="35" applyFont="1" applyFill="1" applyBorder="1" applyAlignment="1">
      <alignment vertical="center" wrapText="1" readingOrder="2"/>
    </xf>
    <xf numFmtId="0" fontId="6" fillId="5" borderId="12" xfId="35" applyFont="1" applyFill="1" applyBorder="1" applyAlignment="1">
      <alignment vertical="center" wrapText="1" readingOrder="2"/>
    </xf>
    <xf numFmtId="0" fontId="21" fillId="5" borderId="12" xfId="37" applyFont="1" applyFill="1" applyBorder="1" applyAlignment="1">
      <alignment vertical="center" wrapText="1"/>
    </xf>
    <xf numFmtId="0" fontId="49" fillId="5" borderId="0" xfId="48" applyFont="1" applyFill="1" applyAlignment="1">
      <alignment horizontal="center" vertical="center"/>
    </xf>
    <xf numFmtId="2" fontId="8" fillId="5" borderId="38" xfId="36" applyNumberFormat="1" applyFont="1" applyFill="1" applyBorder="1">
      <alignment horizontal="right" vertical="center" indent="1"/>
    </xf>
    <xf numFmtId="0" fontId="8" fillId="6" borderId="42" xfId="35" applyFont="1" applyFill="1" applyBorder="1">
      <alignment horizontal="right" vertical="center" wrapText="1" indent="1" readingOrder="2"/>
    </xf>
    <xf numFmtId="1" fontId="6" fillId="6" borderId="43" xfId="34" applyNumberFormat="1" applyFont="1" applyFill="1" applyBorder="1" applyAlignment="1">
      <alignment horizontal="right" vertical="center" indent="1" shrinkToFit="1"/>
    </xf>
    <xf numFmtId="0" fontId="21" fillId="6" borderId="43" xfId="37" applyFont="1" applyFill="1" applyBorder="1">
      <alignment horizontal="left" vertical="center" wrapText="1" indent="1"/>
    </xf>
    <xf numFmtId="0" fontId="8" fillId="6" borderId="42" xfId="6" applyFont="1" applyFill="1" applyBorder="1">
      <alignment horizontal="center" vertical="center" wrapText="1"/>
    </xf>
    <xf numFmtId="1" fontId="8" fillId="5" borderId="48" xfId="36" applyNumberFormat="1" applyFont="1" applyFill="1" applyBorder="1">
      <alignment horizontal="right" vertical="center" indent="1"/>
    </xf>
    <xf numFmtId="0" fontId="8" fillId="6" borderId="10" xfId="37" applyFont="1" applyFill="1" applyBorder="1" applyAlignment="1">
      <alignment horizontal="center" wrapText="1"/>
    </xf>
    <xf numFmtId="1" fontId="8" fillId="6" borderId="14" xfId="5" applyFont="1" applyFill="1" applyBorder="1">
      <alignment horizontal="center" vertical="center"/>
    </xf>
    <xf numFmtId="0" fontId="13" fillId="6" borderId="14" xfId="6" applyFont="1" applyFill="1" applyBorder="1">
      <alignment horizontal="center" vertical="center" wrapText="1"/>
    </xf>
    <xf numFmtId="0" fontId="8" fillId="6" borderId="40" xfId="35" applyFont="1" applyFill="1" applyBorder="1" applyAlignment="1">
      <alignment vertical="center" wrapText="1" readingOrder="2"/>
    </xf>
    <xf numFmtId="0" fontId="8" fillId="6" borderId="41" xfId="35" applyFont="1" applyFill="1" applyBorder="1" applyAlignment="1">
      <alignment vertical="center" wrapText="1" readingOrder="2"/>
    </xf>
    <xf numFmtId="0" fontId="21" fillId="6" borderId="40" xfId="37" applyFont="1" applyFill="1" applyBorder="1" applyAlignment="1">
      <alignment vertical="center" wrapText="1"/>
    </xf>
    <xf numFmtId="0" fontId="21" fillId="6" borderId="41" xfId="37" applyFont="1" applyFill="1" applyBorder="1" applyAlignment="1">
      <alignment vertical="center" wrapText="1"/>
    </xf>
    <xf numFmtId="0" fontId="55" fillId="0" borderId="0" xfId="0" applyFont="1" applyAlignment="1">
      <alignment horizontal="center" vertical="center"/>
    </xf>
    <xf numFmtId="0" fontId="56" fillId="0" borderId="0" xfId="0" applyFont="1" applyAlignment="1">
      <alignment horizontal="center" vertical="center"/>
    </xf>
    <xf numFmtId="0" fontId="57" fillId="0" borderId="0" xfId="0" applyFont="1" applyAlignment="1">
      <alignment horizontal="center" vertical="center"/>
    </xf>
    <xf numFmtId="0" fontId="58" fillId="0" borderId="0" xfId="0" applyFont="1" applyAlignment="1">
      <alignment horizontal="right" vertical="center" wrapText="1"/>
    </xf>
    <xf numFmtId="0" fontId="58" fillId="0" borderId="0" xfId="0" applyFont="1" applyAlignment="1">
      <alignment horizontal="right" vertical="top" wrapText="1" readingOrder="2"/>
    </xf>
    <xf numFmtId="0" fontId="59" fillId="0" borderId="0" xfId="0" applyFont="1" applyAlignment="1">
      <alignment horizontal="right" vertical="center"/>
    </xf>
    <xf numFmtId="0" fontId="60" fillId="0" borderId="0" xfId="0" applyFont="1" applyAlignment="1">
      <alignment horizontal="justify" vertical="top"/>
    </xf>
    <xf numFmtId="0" fontId="61" fillId="0" borderId="0" xfId="0" applyFont="1" applyAlignment="1">
      <alignment horizontal="justify" vertical="top"/>
    </xf>
    <xf numFmtId="0" fontId="60" fillId="0" borderId="0" xfId="0" applyFont="1" applyAlignment="1">
      <alignment horizontal="justify" vertical="center"/>
    </xf>
    <xf numFmtId="0" fontId="62" fillId="0" borderId="0" xfId="0" applyFont="1" applyAlignment="1">
      <alignment horizontal="right" vertical="center" readingOrder="2"/>
    </xf>
    <xf numFmtId="0" fontId="8" fillId="6" borderId="15" xfId="6" applyFont="1" applyFill="1" applyBorder="1" applyAlignment="1">
      <alignment horizontal="center" wrapText="1"/>
    </xf>
    <xf numFmtId="2" fontId="8" fillId="6" borderId="42" xfId="6" applyNumberFormat="1" applyFont="1" applyFill="1" applyBorder="1" applyAlignment="1">
      <alignment horizontal="center" vertical="center" wrapText="1" readingOrder="1"/>
    </xf>
    <xf numFmtId="2" fontId="8" fillId="6" borderId="35" xfId="6" applyNumberFormat="1" applyFont="1" applyFill="1" applyBorder="1" applyAlignment="1">
      <alignment horizontal="center" vertical="center" wrapText="1" readingOrder="1"/>
    </xf>
    <xf numFmtId="2" fontId="8" fillId="5" borderId="52" xfId="36" applyNumberFormat="1" applyFont="1" applyFill="1" applyBorder="1" applyAlignment="1">
      <alignment horizontal="right" vertical="center"/>
    </xf>
    <xf numFmtId="0" fontId="8" fillId="5" borderId="36" xfId="36" applyFont="1" applyFill="1" applyBorder="1" applyAlignment="1">
      <alignment horizontal="right" vertical="center"/>
    </xf>
    <xf numFmtId="0" fontId="21" fillId="6" borderId="35" xfId="6" applyFont="1" applyFill="1" applyBorder="1" applyAlignment="1">
      <alignment horizontal="center" vertical="top" wrapText="1"/>
    </xf>
    <xf numFmtId="1" fontId="8" fillId="5" borderId="12" xfId="36" applyNumberFormat="1" applyFont="1" applyFill="1" applyBorder="1" applyAlignment="1">
      <alignment horizontal="center" vertical="center"/>
    </xf>
    <xf numFmtId="1" fontId="6" fillId="6" borderId="9" xfId="36" applyNumberFormat="1" applyFont="1" applyFill="1" applyBorder="1" applyAlignment="1">
      <alignment horizontal="center" vertical="center"/>
    </xf>
    <xf numFmtId="1" fontId="6" fillId="5" borderId="9" xfId="36" applyNumberFormat="1" applyFont="1" applyFill="1" applyBorder="1" applyAlignment="1">
      <alignment horizontal="center" vertical="center"/>
    </xf>
    <xf numFmtId="1" fontId="8" fillId="5" borderId="9" xfId="36" applyNumberFormat="1" applyFont="1" applyFill="1" applyBorder="1" applyAlignment="1">
      <alignment horizontal="center" vertical="center"/>
    </xf>
    <xf numFmtId="0" fontId="49" fillId="5" borderId="0" xfId="19" applyFont="1" applyFill="1" applyAlignment="1">
      <alignment horizontal="center" vertical="center"/>
    </xf>
    <xf numFmtId="0" fontId="9" fillId="5" borderId="0" xfId="35" applyFill="1" applyBorder="1" applyAlignment="1">
      <alignment horizontal="center" vertical="center" wrapText="1" readingOrder="2"/>
    </xf>
    <xf numFmtId="1" fontId="6" fillId="5" borderId="0" xfId="36" applyNumberFormat="1" applyFont="1" applyFill="1" applyBorder="1">
      <alignment horizontal="right" vertical="center" indent="1"/>
    </xf>
    <xf numFmtId="1" fontId="8" fillId="5" borderId="0" xfId="34" applyNumberFormat="1" applyFont="1" applyFill="1" applyBorder="1">
      <alignment horizontal="right" vertical="center" indent="1"/>
    </xf>
    <xf numFmtId="0" fontId="6" fillId="5" borderId="0" xfId="37" applyFont="1" applyFill="1" applyBorder="1" applyAlignment="1">
      <alignment horizontal="center" vertical="center" wrapText="1"/>
    </xf>
    <xf numFmtId="167" fontId="6" fillId="8" borderId="0" xfId="0" applyNumberFormat="1" applyFont="1" applyFill="1" applyAlignment="1">
      <alignment vertical="center"/>
    </xf>
    <xf numFmtId="0" fontId="6" fillId="8" borderId="9" xfId="35" applyFont="1" applyFill="1" applyBorder="1" applyAlignment="1">
      <alignment vertical="center" wrapText="1" readingOrder="2"/>
    </xf>
    <xf numFmtId="1" fontId="6" fillId="8" borderId="9" xfId="36" applyNumberFormat="1" applyFont="1" applyFill="1" applyBorder="1">
      <alignment horizontal="right" vertical="center" indent="1"/>
    </xf>
    <xf numFmtId="167" fontId="6" fillId="8" borderId="9" xfId="36" applyNumberFormat="1" applyFont="1" applyFill="1" applyBorder="1">
      <alignment horizontal="right" vertical="center" indent="1"/>
    </xf>
    <xf numFmtId="0" fontId="21" fillId="8" borderId="9" xfId="37" applyFont="1" applyFill="1" applyBorder="1" applyAlignment="1">
      <alignment vertical="center" wrapText="1"/>
    </xf>
    <xf numFmtId="0" fontId="8" fillId="8" borderId="9" xfId="35" applyFont="1" applyFill="1" applyBorder="1" applyAlignment="1">
      <alignment vertical="center" wrapText="1" readingOrder="2"/>
    </xf>
    <xf numFmtId="0" fontId="8" fillId="8" borderId="11" xfId="35" applyFont="1" applyFill="1" applyBorder="1" applyAlignment="1">
      <alignment vertical="center" wrapText="1" readingOrder="2"/>
    </xf>
    <xf numFmtId="0" fontId="6" fillId="8" borderId="11" xfId="35" applyFont="1" applyFill="1" applyBorder="1" applyAlignment="1">
      <alignment vertical="center" wrapText="1" readingOrder="2"/>
    </xf>
    <xf numFmtId="0" fontId="21" fillId="8" borderId="11" xfId="37" applyFont="1" applyFill="1" applyBorder="1" applyAlignment="1">
      <alignment vertical="center" wrapText="1"/>
    </xf>
    <xf numFmtId="1" fontId="8" fillId="8" borderId="13" xfId="36" applyNumberFormat="1" applyFont="1" applyFill="1" applyBorder="1">
      <alignment horizontal="right" vertical="center" indent="1"/>
    </xf>
    <xf numFmtId="167" fontId="6" fillId="8" borderId="0" xfId="13" applyNumberFormat="1" applyFill="1" applyAlignment="1">
      <alignment vertical="center"/>
    </xf>
    <xf numFmtId="2" fontId="8" fillId="6" borderId="52" xfId="36" applyNumberFormat="1" applyFont="1" applyFill="1" applyBorder="1" applyAlignment="1">
      <alignment horizontal="right" vertical="center"/>
    </xf>
    <xf numFmtId="1" fontId="6" fillId="6" borderId="10" xfId="36" applyNumberFormat="1" applyFont="1" applyFill="1" applyBorder="1">
      <alignment horizontal="right" vertical="center" indent="1"/>
    </xf>
    <xf numFmtId="167" fontId="6" fillId="8" borderId="53" xfId="36" applyNumberFormat="1" applyFont="1" applyFill="1" applyBorder="1">
      <alignment horizontal="right" vertical="center" indent="1"/>
    </xf>
    <xf numFmtId="1" fontId="6" fillId="8" borderId="13" xfId="36" applyNumberFormat="1" applyFont="1" applyFill="1" applyBorder="1">
      <alignment horizontal="right" vertical="center" indent="1"/>
    </xf>
    <xf numFmtId="1" fontId="8" fillId="5" borderId="52" xfId="36" applyNumberFormat="1" applyFont="1" applyFill="1" applyBorder="1" applyAlignment="1">
      <alignment horizontal="right" vertical="center"/>
    </xf>
    <xf numFmtId="1" fontId="8" fillId="6" borderId="52" xfId="36" applyNumberFormat="1" applyFont="1" applyFill="1" applyBorder="1" applyAlignment="1">
      <alignment horizontal="right" vertical="center"/>
    </xf>
    <xf numFmtId="0" fontId="53" fillId="6" borderId="42" xfId="6" applyFont="1" applyFill="1" applyBorder="1" applyAlignment="1">
      <alignment horizontal="center" vertical="top" wrapText="1"/>
    </xf>
    <xf numFmtId="1" fontId="8" fillId="6" borderId="9" xfId="36" applyNumberFormat="1" applyFont="1" applyFill="1" applyBorder="1" applyAlignment="1">
      <alignment horizontal="right" vertical="center"/>
    </xf>
    <xf numFmtId="1" fontId="6" fillId="5" borderId="9" xfId="36" applyNumberFormat="1" applyFont="1" applyFill="1" applyBorder="1" applyAlignment="1">
      <alignment horizontal="right" vertical="center"/>
    </xf>
    <xf numFmtId="1" fontId="48" fillId="0" borderId="0" xfId="13" applyNumberFormat="1" applyFont="1" applyAlignment="1">
      <alignment horizontal="right" vertical="center"/>
    </xf>
    <xf numFmtId="1" fontId="6" fillId="6" borderId="9" xfId="36" applyNumberFormat="1" applyFont="1" applyFill="1" applyBorder="1" applyAlignment="1">
      <alignment horizontal="right" vertical="center"/>
    </xf>
    <xf numFmtId="1" fontId="8" fillId="6" borderId="36" xfId="36" applyNumberFormat="1" applyFont="1" applyFill="1" applyBorder="1" applyAlignment="1">
      <alignment horizontal="right" vertical="center"/>
    </xf>
    <xf numFmtId="1" fontId="8" fillId="5" borderId="36" xfId="36" applyNumberFormat="1" applyFont="1" applyFill="1" applyBorder="1" applyAlignment="1">
      <alignment horizontal="right" vertical="center"/>
    </xf>
    <xf numFmtId="1" fontId="8" fillId="5" borderId="40" xfId="36" applyNumberFormat="1" applyFont="1" applyFill="1" applyBorder="1" applyAlignment="1">
      <alignment horizontal="right" vertical="center"/>
    </xf>
    <xf numFmtId="0" fontId="8" fillId="6" borderId="52" xfId="35" applyFont="1" applyFill="1" applyBorder="1">
      <alignment horizontal="right" vertical="center" wrapText="1" indent="1" readingOrder="2"/>
    </xf>
    <xf numFmtId="1" fontId="6" fillId="6" borderId="54" xfId="34" applyNumberFormat="1" applyFont="1" applyFill="1" applyBorder="1" applyAlignment="1">
      <alignment horizontal="right" vertical="center" indent="1" shrinkToFit="1"/>
    </xf>
    <xf numFmtId="0" fontId="21" fillId="6" borderId="54" xfId="37" applyFont="1" applyFill="1" applyBorder="1">
      <alignment horizontal="left" vertical="center" wrapText="1" indent="1"/>
    </xf>
    <xf numFmtId="0" fontId="23" fillId="4" borderId="0" xfId="1" applyFont="1" applyFill="1" applyAlignment="1">
      <alignment horizontal="center" vertical="center"/>
    </xf>
    <xf numFmtId="0" fontId="8" fillId="6" borderId="53" xfId="35" applyFont="1" applyFill="1" applyBorder="1" applyAlignment="1">
      <alignment vertical="center" wrapText="1" readingOrder="2"/>
    </xf>
    <xf numFmtId="0" fontId="8" fillId="6" borderId="14" xfId="3" applyFont="1" applyFill="1" applyBorder="1" applyAlignment="1">
      <alignment horizontal="center" vertical="center" wrapText="1"/>
    </xf>
    <xf numFmtId="167" fontId="6" fillId="4" borderId="0" xfId="0" applyNumberFormat="1" applyFont="1" applyFill="1" applyAlignment="1">
      <alignment vertical="center"/>
    </xf>
    <xf numFmtId="0" fontId="8" fillId="6" borderId="55" xfId="35" applyFont="1" applyFill="1" applyBorder="1" applyAlignment="1">
      <alignment vertical="center" wrapText="1" readingOrder="2"/>
    </xf>
    <xf numFmtId="0" fontId="21" fillId="6" borderId="53" xfId="37" applyFont="1" applyFill="1" applyBorder="1" applyAlignment="1">
      <alignment vertical="center" wrapText="1"/>
    </xf>
    <xf numFmtId="0" fontId="21" fillId="6" borderId="55" xfId="37" applyFont="1" applyFill="1" applyBorder="1" applyAlignment="1">
      <alignment vertical="center" wrapText="1"/>
    </xf>
    <xf numFmtId="0" fontId="9" fillId="5" borderId="40" xfId="35" applyFill="1" applyBorder="1" applyAlignment="1">
      <alignment horizontal="center" vertical="center" wrapText="1" readingOrder="2"/>
    </xf>
    <xf numFmtId="1" fontId="6" fillId="5" borderId="41" xfId="36" applyNumberFormat="1" applyFont="1" applyFill="1" applyBorder="1">
      <alignment horizontal="right" vertical="center" indent="1"/>
    </xf>
    <xf numFmtId="1" fontId="6" fillId="5" borderId="16" xfId="36" applyNumberFormat="1" applyFont="1" applyFill="1" applyBorder="1">
      <alignment horizontal="right" vertical="center" indent="1"/>
    </xf>
    <xf numFmtId="2" fontId="8" fillId="5" borderId="52" xfId="36" applyNumberFormat="1" applyFont="1" applyFill="1" applyBorder="1">
      <alignment horizontal="right" vertical="center" indent="1"/>
    </xf>
    <xf numFmtId="0" fontId="8" fillId="6" borderId="0" xfId="6" applyFont="1" applyFill="1" applyBorder="1" applyAlignment="1">
      <alignment horizontal="center" wrapText="1"/>
    </xf>
    <xf numFmtId="0" fontId="8" fillId="6" borderId="43" xfId="6" applyFont="1" applyFill="1" applyBorder="1" applyAlignment="1">
      <alignment horizontal="center" wrapText="1"/>
    </xf>
    <xf numFmtId="169" fontId="6" fillId="6" borderId="9" xfId="43" applyNumberFormat="1" applyFont="1" applyFill="1" applyBorder="1" applyAlignment="1">
      <alignment horizontal="right" vertical="center" indent="1"/>
    </xf>
    <xf numFmtId="169" fontId="6" fillId="5" borderId="9" xfId="43" applyNumberFormat="1" applyFont="1" applyFill="1" applyBorder="1" applyAlignment="1">
      <alignment horizontal="right" vertical="center" indent="1"/>
    </xf>
    <xf numFmtId="0" fontId="8" fillId="5" borderId="0" xfId="35" applyFont="1" applyFill="1" applyBorder="1" applyAlignment="1">
      <alignment vertical="center" wrapText="1" readingOrder="2"/>
    </xf>
    <xf numFmtId="0" fontId="8" fillId="5" borderId="48" xfId="35" applyFont="1" applyFill="1" applyBorder="1" applyAlignment="1">
      <alignment vertical="center" wrapText="1" readingOrder="2"/>
    </xf>
    <xf numFmtId="0" fontId="8" fillId="5" borderId="49" xfId="35" applyFont="1" applyFill="1" applyBorder="1" applyAlignment="1">
      <alignment vertical="center" wrapText="1" readingOrder="2"/>
    </xf>
    <xf numFmtId="167" fontId="8" fillId="5" borderId="14" xfId="36" applyNumberFormat="1" applyFont="1" applyFill="1" applyBorder="1" applyAlignment="1">
      <alignment horizontal="right" vertical="center" indent="4"/>
    </xf>
    <xf numFmtId="0" fontId="8" fillId="5" borderId="49" xfId="35" applyFont="1" applyFill="1" applyBorder="1" applyAlignment="1">
      <alignment horizontal="center" vertical="center" wrapText="1" readingOrder="1"/>
    </xf>
    <xf numFmtId="0" fontId="13" fillId="5" borderId="48" xfId="37" applyFont="1" applyFill="1" applyBorder="1" applyAlignment="1">
      <alignment vertical="center" wrapText="1"/>
    </xf>
    <xf numFmtId="0" fontId="21" fillId="5" borderId="49" xfId="37" applyFont="1" applyFill="1" applyBorder="1" applyAlignment="1">
      <alignment vertical="center" wrapText="1"/>
    </xf>
    <xf numFmtId="0" fontId="8" fillId="6" borderId="42" xfId="35" applyFont="1" applyFill="1" applyBorder="1" applyAlignment="1">
      <alignment vertical="center" wrapText="1" readingOrder="2"/>
    </xf>
    <xf numFmtId="1" fontId="6" fillId="5" borderId="36" xfId="36" applyNumberFormat="1" applyFont="1" applyFill="1" applyBorder="1">
      <alignment horizontal="right" vertical="center" indent="1"/>
    </xf>
    <xf numFmtId="1" fontId="6" fillId="8" borderId="53" xfId="36" applyNumberFormat="1" applyFont="1" applyFill="1" applyBorder="1">
      <alignment horizontal="right" vertical="center" indent="1"/>
    </xf>
    <xf numFmtId="1" fontId="8" fillId="5" borderId="35" xfId="36" applyNumberFormat="1" applyFont="1" applyFill="1" applyBorder="1">
      <alignment horizontal="right" vertical="center" indent="1"/>
    </xf>
    <xf numFmtId="167" fontId="6" fillId="8" borderId="11" xfId="36" applyNumberFormat="1" applyFont="1" applyFill="1" applyBorder="1">
      <alignment horizontal="right" vertical="center" indent="1"/>
    </xf>
    <xf numFmtId="1" fontId="6" fillId="8" borderId="11" xfId="36" applyNumberFormat="1" applyFont="1" applyFill="1" applyBorder="1">
      <alignment horizontal="right" vertical="center" indent="1"/>
    </xf>
    <xf numFmtId="1" fontId="8" fillId="5" borderId="14" xfId="36" applyNumberFormat="1" applyFont="1" applyFill="1" applyBorder="1">
      <alignment horizontal="right" vertical="center" indent="1"/>
    </xf>
    <xf numFmtId="1" fontId="8" fillId="5" borderId="12" xfId="36" applyNumberFormat="1" applyFont="1" applyFill="1" applyBorder="1" applyAlignment="1">
      <alignment horizontal="right" vertical="center"/>
    </xf>
    <xf numFmtId="0" fontId="8" fillId="5" borderId="40" xfId="36" applyFont="1" applyFill="1" applyBorder="1" applyAlignment="1">
      <alignment horizontal="right" vertical="center"/>
    </xf>
    <xf numFmtId="2" fontId="8" fillId="5" borderId="11" xfId="36" applyNumberFormat="1" applyFont="1" applyFill="1" applyBorder="1" applyAlignment="1">
      <alignment horizontal="right" vertical="center"/>
    </xf>
    <xf numFmtId="0" fontId="8" fillId="6" borderId="10" xfId="6" applyFont="1" applyFill="1" applyBorder="1" applyAlignment="1">
      <alignment horizontal="center" wrapText="1"/>
    </xf>
    <xf numFmtId="1" fontId="8" fillId="5" borderId="19" xfId="36" applyNumberFormat="1" applyFont="1" applyFill="1" applyBorder="1" applyAlignment="1">
      <alignment horizontal="right" vertical="center"/>
    </xf>
    <xf numFmtId="2" fontId="8" fillId="5" borderId="19" xfId="36" applyNumberFormat="1" applyFont="1" applyFill="1" applyBorder="1" applyAlignment="1">
      <alignment horizontal="right" vertical="center"/>
    </xf>
    <xf numFmtId="0" fontId="63" fillId="6" borderId="0" xfId="19" applyFont="1" applyFill="1" applyAlignment="1">
      <alignment horizontal="right" vertical="center" indent="1"/>
    </xf>
    <xf numFmtId="0" fontId="6" fillId="6" borderId="11" xfId="36" applyFont="1" applyFill="1" applyBorder="1" applyAlignment="1">
      <alignment horizontal="right" vertical="center" indent="4"/>
    </xf>
    <xf numFmtId="0" fontId="6" fillId="5" borderId="9" xfId="36" applyFont="1" applyFill="1" applyBorder="1" applyAlignment="1">
      <alignment horizontal="right" vertical="center" indent="4"/>
    </xf>
    <xf numFmtId="0" fontId="6" fillId="5" borderId="12" xfId="36" applyFont="1" applyFill="1" applyBorder="1" applyAlignment="1">
      <alignment horizontal="right" vertical="center" indent="4"/>
    </xf>
    <xf numFmtId="0" fontId="6" fillId="6" borderId="13" xfId="36" applyFont="1" applyFill="1" applyBorder="1" applyAlignment="1">
      <alignment horizontal="right" vertical="center" indent="4"/>
    </xf>
    <xf numFmtId="167" fontId="6" fillId="5" borderId="9" xfId="36" applyNumberFormat="1" applyFont="1" applyFill="1" applyBorder="1" applyAlignment="1">
      <alignment horizontal="right" vertical="center" indent="4"/>
    </xf>
    <xf numFmtId="0" fontId="6" fillId="6" borderId="9" xfId="36" applyFont="1" applyFill="1" applyBorder="1" applyAlignment="1">
      <alignment horizontal="right" vertical="center" indent="4"/>
    </xf>
    <xf numFmtId="167" fontId="6" fillId="5" borderId="12" xfId="36" applyNumberFormat="1" applyFont="1" applyFill="1" applyBorder="1" applyAlignment="1">
      <alignment horizontal="right" vertical="center" indent="4"/>
    </xf>
    <xf numFmtId="1" fontId="6" fillId="8" borderId="36" xfId="36" applyNumberFormat="1" applyFont="1" applyFill="1" applyBorder="1">
      <alignment horizontal="right" vertical="center" indent="1"/>
    </xf>
    <xf numFmtId="0" fontId="6" fillId="6" borderId="9" xfId="36" applyFont="1" applyFill="1" applyBorder="1">
      <alignment horizontal="right" vertical="center" indent="1"/>
    </xf>
    <xf numFmtId="0" fontId="6" fillId="5" borderId="9" xfId="36" applyFont="1" applyFill="1" applyBorder="1">
      <alignment horizontal="right" vertical="center" indent="1"/>
    </xf>
    <xf numFmtId="167" fontId="6" fillId="6" borderId="9" xfId="36" applyNumberFormat="1" applyFont="1" applyFill="1" applyBorder="1">
      <alignment horizontal="right" vertical="center" indent="1"/>
    </xf>
    <xf numFmtId="0" fontId="6" fillId="5" borderId="12" xfId="36" applyFont="1" applyFill="1" applyBorder="1">
      <alignment horizontal="right" vertical="center" indent="1"/>
    </xf>
    <xf numFmtId="0" fontId="8" fillId="5" borderId="19" xfId="36" applyFont="1" applyFill="1" applyBorder="1" applyAlignment="1">
      <alignment horizontal="right" vertical="center"/>
    </xf>
    <xf numFmtId="0" fontId="31" fillId="0" borderId="0" xfId="13" applyFont="1" applyAlignment="1">
      <alignment horizontal="center" vertical="center" wrapText="1" readingOrder="1"/>
    </xf>
    <xf numFmtId="0" fontId="31" fillId="0" borderId="0" xfId="12" applyFont="1" applyAlignment="1">
      <alignment horizontal="center" vertical="center" wrapText="1" readingOrder="1"/>
    </xf>
    <xf numFmtId="1" fontId="8" fillId="6" borderId="19" xfId="5" applyFont="1" applyFill="1" applyBorder="1">
      <alignment horizontal="center" vertical="center"/>
    </xf>
    <xf numFmtId="1" fontId="8" fillId="6" borderId="9" xfId="5" applyFont="1" applyFill="1" applyBorder="1">
      <alignment horizontal="center" vertical="center"/>
    </xf>
    <xf numFmtId="1" fontId="8" fillId="6" borderId="11" xfId="5" applyFont="1" applyFill="1" applyBorder="1">
      <alignment horizontal="center" vertical="center"/>
    </xf>
    <xf numFmtId="0" fontId="8" fillId="6" borderId="15" xfId="37" applyFont="1" applyFill="1" applyBorder="1" applyAlignment="1">
      <alignment horizontal="center" wrapText="1"/>
    </xf>
    <xf numFmtId="0" fontId="8" fillId="6" borderId="10" xfId="37" applyFont="1" applyFill="1" applyBorder="1" applyAlignment="1">
      <alignment horizontal="center" wrapText="1"/>
    </xf>
    <xf numFmtId="0" fontId="13" fillId="6" borderId="10" xfId="37" applyFont="1" applyFill="1" applyBorder="1" applyAlignment="1">
      <alignment horizontal="center" vertical="top" wrapText="1"/>
    </xf>
    <xf numFmtId="0" fontId="13" fillId="6" borderId="16" xfId="37" applyFont="1" applyFill="1" applyBorder="1" applyAlignment="1">
      <alignment horizontal="center" vertical="top" wrapText="1"/>
    </xf>
    <xf numFmtId="0" fontId="8" fillId="6" borderId="14" xfId="6" applyFont="1" applyFill="1" applyBorder="1">
      <alignment horizontal="center" vertical="center" wrapText="1"/>
    </xf>
    <xf numFmtId="0" fontId="8" fillId="6" borderId="12" xfId="7" applyFont="1" applyFill="1" applyBorder="1">
      <alignment horizontal="center" vertical="center" wrapText="1"/>
    </xf>
    <xf numFmtId="0" fontId="8" fillId="6" borderId="11" xfId="7" applyFont="1" applyFill="1" applyBorder="1">
      <alignment horizontal="center" vertical="center" wrapText="1"/>
    </xf>
    <xf numFmtId="0" fontId="21" fillId="6" borderId="10" xfId="37" applyFont="1" applyFill="1" applyBorder="1" applyAlignment="1">
      <alignment horizontal="center" vertical="top" wrapText="1"/>
    </xf>
    <xf numFmtId="0" fontId="21" fillId="6" borderId="16" xfId="37" applyFont="1" applyFill="1" applyBorder="1" applyAlignment="1">
      <alignment horizontal="center" vertical="top" wrapText="1"/>
    </xf>
    <xf numFmtId="0" fontId="13" fillId="6" borderId="19" xfId="6" applyFont="1" applyFill="1" applyBorder="1">
      <alignment horizontal="center" vertical="center" wrapText="1"/>
    </xf>
    <xf numFmtId="0" fontId="13" fillId="6" borderId="9" xfId="6" applyFont="1" applyFill="1" applyBorder="1">
      <alignment horizontal="center" vertical="center" wrapText="1"/>
    </xf>
    <xf numFmtId="0" fontId="13" fillId="6" borderId="11" xfId="6" applyFont="1" applyFill="1" applyBorder="1">
      <alignment horizontal="center" vertical="center" wrapText="1"/>
    </xf>
    <xf numFmtId="0" fontId="8" fillId="6" borderId="12" xfId="31" applyFont="1" applyFill="1" applyBorder="1" applyAlignment="1">
      <alignment horizontal="center" vertical="center" wrapText="1"/>
    </xf>
    <xf numFmtId="0" fontId="8" fillId="6" borderId="9" xfId="31" applyFont="1" applyFill="1" applyBorder="1" applyAlignment="1">
      <alignment horizontal="center" vertical="center" wrapText="1"/>
    </xf>
    <xf numFmtId="0" fontId="8" fillId="6" borderId="11" xfId="31" applyFont="1" applyFill="1" applyBorder="1" applyAlignment="1">
      <alignment horizontal="center" vertical="center" wrapText="1"/>
    </xf>
    <xf numFmtId="0" fontId="23" fillId="0" borderId="0" xfId="1" applyFont="1" applyAlignment="1">
      <alignment horizontal="center" vertical="center"/>
    </xf>
    <xf numFmtId="0" fontId="23" fillId="0" borderId="0" xfId="1" applyFont="1" applyAlignment="1">
      <alignment horizontal="center" vertical="center" readingOrder="2"/>
    </xf>
    <xf numFmtId="0" fontId="9" fillId="0" borderId="0" xfId="2" applyFont="1" applyAlignment="1">
      <alignment horizontal="center" vertical="center"/>
    </xf>
    <xf numFmtId="0" fontId="34" fillId="0" borderId="0" xfId="12" applyFont="1" applyAlignment="1">
      <alignment vertical="center" wrapText="1" readingOrder="1"/>
    </xf>
    <xf numFmtId="0" fontId="20" fillId="0" borderId="0" xfId="12" applyFont="1" applyAlignment="1">
      <alignment vertical="center" wrapText="1" readingOrder="1"/>
    </xf>
    <xf numFmtId="0" fontId="8" fillId="5" borderId="12" xfId="35" applyFont="1" applyFill="1" applyBorder="1" applyAlignment="1">
      <alignment horizontal="right" vertical="center" wrapText="1" readingOrder="2"/>
    </xf>
    <xf numFmtId="0" fontId="13" fillId="6" borderId="9" xfId="37" applyFont="1" applyFill="1" applyBorder="1">
      <alignment horizontal="left" vertical="center" wrapText="1" indent="1"/>
    </xf>
    <xf numFmtId="1" fontId="13" fillId="6" borderId="20" xfId="4" applyFont="1" applyFill="1" applyBorder="1">
      <alignment horizontal="left" vertical="center" wrapText="1"/>
    </xf>
    <xf numFmtId="1" fontId="13" fillId="6" borderId="21" xfId="4" applyFont="1" applyFill="1" applyBorder="1">
      <alignment horizontal="left" vertical="center" wrapText="1"/>
    </xf>
    <xf numFmtId="0" fontId="8" fillId="6" borderId="9" xfId="35" applyFont="1" applyFill="1" applyBorder="1" applyAlignment="1">
      <alignment horizontal="right" vertical="center" wrapText="1" readingOrder="2"/>
    </xf>
    <xf numFmtId="0" fontId="8" fillId="6" borderId="22" xfId="3" applyFont="1" applyFill="1" applyBorder="1">
      <alignment horizontal="right" vertical="center" wrapText="1"/>
    </xf>
    <xf numFmtId="0" fontId="8" fillId="6" borderId="23" xfId="3" applyFont="1" applyFill="1" applyBorder="1">
      <alignment horizontal="right" vertical="center" wrapText="1"/>
    </xf>
    <xf numFmtId="0" fontId="13" fillId="5" borderId="12" xfId="37" applyFont="1" applyFill="1" applyBorder="1">
      <alignment horizontal="left" vertical="center" wrapText="1" indent="1"/>
    </xf>
    <xf numFmtId="0" fontId="8" fillId="6" borderId="14" xfId="31" applyFont="1" applyFill="1" applyBorder="1" applyAlignment="1">
      <alignment horizontal="center" vertical="center" readingOrder="2"/>
    </xf>
    <xf numFmtId="0" fontId="13" fillId="6" borderId="14" xfId="31" applyFont="1" applyFill="1" applyBorder="1" applyAlignment="1">
      <alignment horizontal="center" vertical="center"/>
    </xf>
    <xf numFmtId="0" fontId="13" fillId="5" borderId="9" xfId="37" applyFont="1" applyFill="1" applyBorder="1">
      <alignment horizontal="left" vertical="center" wrapText="1" indent="1"/>
    </xf>
    <xf numFmtId="0" fontId="8" fillId="5" borderId="9" xfId="35" applyFont="1" applyFill="1" applyBorder="1" applyAlignment="1">
      <alignment horizontal="right" vertical="center" wrapText="1" readingOrder="2"/>
    </xf>
    <xf numFmtId="0" fontId="8" fillId="6" borderId="15" xfId="6" applyFont="1" applyFill="1" applyBorder="1">
      <alignment horizontal="center" vertical="center" wrapText="1"/>
    </xf>
    <xf numFmtId="0" fontId="8" fillId="6" borderId="16" xfId="6" applyFont="1" applyFill="1" applyBorder="1">
      <alignment horizontal="center" vertical="center" wrapText="1"/>
    </xf>
    <xf numFmtId="0" fontId="23" fillId="0" borderId="0" xfId="2" applyFont="1" applyAlignment="1">
      <alignment horizontal="center" vertical="center" readingOrder="2"/>
    </xf>
    <xf numFmtId="0" fontId="32" fillId="0" borderId="0" xfId="12" applyFont="1" applyAlignment="1">
      <alignment horizontal="center" vertical="center" wrapText="1" readingOrder="1"/>
    </xf>
    <xf numFmtId="167" fontId="8" fillId="0" borderId="0" xfId="0" applyNumberFormat="1" applyFont="1" applyAlignment="1">
      <alignment horizontal="center" vertical="center"/>
    </xf>
    <xf numFmtId="0" fontId="8" fillId="6" borderId="17" xfId="3" applyFont="1" applyFill="1" applyBorder="1">
      <alignment horizontal="right" vertical="center" wrapText="1"/>
    </xf>
    <xf numFmtId="1" fontId="13" fillId="6" borderId="18" xfId="4" applyFont="1" applyFill="1" applyBorder="1">
      <alignment horizontal="left" vertical="center" wrapText="1"/>
    </xf>
    <xf numFmtId="0" fontId="32" fillId="0" borderId="0" xfId="13" applyFont="1" applyAlignment="1">
      <alignment horizontal="center" vertical="center" wrapText="1" readingOrder="1"/>
    </xf>
    <xf numFmtId="0" fontId="23" fillId="4" borderId="0" xfId="1" applyFont="1" applyFill="1" applyAlignment="1">
      <alignment horizontal="center" vertical="center"/>
    </xf>
    <xf numFmtId="0" fontId="9" fillId="4" borderId="0" xfId="2" applyFont="1" applyFill="1" applyAlignment="1">
      <alignment horizontal="center" vertical="center"/>
    </xf>
    <xf numFmtId="0" fontId="23" fillId="4" borderId="0" xfId="2" applyFont="1" applyFill="1" applyAlignment="1">
      <alignment horizontal="center" vertical="center" readingOrder="2"/>
    </xf>
    <xf numFmtId="0" fontId="18" fillId="0" borderId="0" xfId="2" applyFont="1" applyAlignment="1">
      <alignment horizontal="center" vertical="center"/>
    </xf>
    <xf numFmtId="167" fontId="6" fillId="0" borderId="7" xfId="0" applyNumberFormat="1" applyFont="1" applyBorder="1" applyAlignment="1">
      <alignment horizontal="right" vertical="center" readingOrder="2"/>
    </xf>
    <xf numFmtId="0" fontId="13" fillId="6" borderId="33" xfId="6" applyFont="1" applyFill="1" applyBorder="1">
      <alignment horizontal="center" vertical="center" wrapText="1"/>
    </xf>
    <xf numFmtId="0" fontId="13" fillId="6" borderId="32" xfId="6" applyFont="1" applyFill="1" applyBorder="1">
      <alignment horizontal="center" vertical="center" wrapText="1"/>
    </xf>
    <xf numFmtId="0" fontId="13" fillId="6" borderId="42" xfId="6" applyFont="1" applyFill="1" applyBorder="1">
      <alignment horizontal="center" vertical="center" wrapText="1"/>
    </xf>
    <xf numFmtId="0" fontId="13" fillId="6" borderId="43" xfId="6" applyFont="1" applyFill="1" applyBorder="1">
      <alignment horizontal="center" vertical="center" wrapText="1"/>
    </xf>
    <xf numFmtId="0" fontId="13" fillId="6" borderId="35" xfId="6" applyFont="1" applyFill="1" applyBorder="1">
      <alignment horizontal="center" vertical="center" wrapText="1"/>
    </xf>
    <xf numFmtId="0" fontId="13" fillId="6" borderId="34" xfId="6" applyFont="1" applyFill="1" applyBorder="1">
      <alignment horizontal="center" vertical="center" wrapText="1"/>
    </xf>
    <xf numFmtId="1" fontId="8" fillId="6" borderId="14" xfId="0" applyNumberFormat="1" applyFont="1" applyFill="1" applyBorder="1" applyAlignment="1">
      <alignment horizontal="center" vertical="center"/>
    </xf>
    <xf numFmtId="0" fontId="8" fillId="5" borderId="38" xfId="35" applyFont="1" applyFill="1" applyBorder="1" applyAlignment="1">
      <alignment horizontal="right" vertical="center" wrapText="1" readingOrder="2"/>
    </xf>
    <xf numFmtId="0" fontId="8" fillId="5" borderId="39" xfId="35" applyFont="1" applyFill="1" applyBorder="1" applyAlignment="1">
      <alignment horizontal="right" vertical="center" wrapText="1" readingOrder="2"/>
    </xf>
    <xf numFmtId="0" fontId="13" fillId="5" borderId="38" xfId="37" applyFont="1" applyFill="1" applyBorder="1">
      <alignment horizontal="left" vertical="center" wrapText="1" indent="1"/>
    </xf>
    <xf numFmtId="0" fontId="13" fillId="5" borderId="39" xfId="37" applyFont="1" applyFill="1" applyBorder="1">
      <alignment horizontal="left" vertical="center" wrapText="1" indent="1"/>
    </xf>
    <xf numFmtId="0" fontId="8" fillId="5" borderId="14" xfId="31" applyFont="1" applyFill="1" applyBorder="1" applyAlignment="1">
      <alignment horizontal="center" vertical="center" readingOrder="2"/>
    </xf>
    <xf numFmtId="0" fontId="13" fillId="5" borderId="48" xfId="31" applyFont="1" applyFill="1" applyBorder="1" applyAlignment="1">
      <alignment horizontal="center" vertical="center"/>
    </xf>
    <xf numFmtId="0" fontId="13" fillId="5" borderId="49" xfId="31" applyFont="1" applyFill="1" applyBorder="1" applyAlignment="1">
      <alignment horizontal="center" vertical="center"/>
    </xf>
    <xf numFmtId="0" fontId="8" fillId="8" borderId="9" xfId="35" applyFont="1" applyFill="1" applyBorder="1" applyAlignment="1">
      <alignment horizontal="right" vertical="center" wrapText="1" readingOrder="2"/>
    </xf>
    <xf numFmtId="0" fontId="13" fillId="8" borderId="36" xfId="37" applyFont="1" applyFill="1" applyBorder="1">
      <alignment horizontal="left" vertical="center" wrapText="1" indent="1"/>
    </xf>
    <xf numFmtId="0" fontId="13" fillId="8" borderId="37" xfId="37" applyFont="1" applyFill="1" applyBorder="1">
      <alignment horizontal="left" vertical="center" wrapText="1" indent="1"/>
    </xf>
    <xf numFmtId="0" fontId="13" fillId="5" borderId="36" xfId="37" applyFont="1" applyFill="1" applyBorder="1">
      <alignment horizontal="left" vertical="center" wrapText="1" indent="1"/>
    </xf>
    <xf numFmtId="0" fontId="13" fillId="5" borderId="37" xfId="37" applyFont="1" applyFill="1" applyBorder="1">
      <alignment horizontal="left" vertical="center" wrapText="1" indent="1"/>
    </xf>
    <xf numFmtId="0" fontId="8" fillId="8" borderId="13" xfId="35" applyFont="1" applyFill="1" applyBorder="1" applyAlignment="1">
      <alignment horizontal="right" vertical="center" wrapText="1" readingOrder="2"/>
    </xf>
    <xf numFmtId="0" fontId="13" fillId="8" borderId="40" xfId="37" applyFont="1" applyFill="1" applyBorder="1">
      <alignment horizontal="left" vertical="center" wrapText="1" indent="1"/>
    </xf>
    <xf numFmtId="0" fontId="13" fillId="8" borderId="41" xfId="37" applyFont="1" applyFill="1" applyBorder="1">
      <alignment horizontal="left" vertical="center" wrapText="1" indent="1"/>
    </xf>
    <xf numFmtId="0" fontId="13" fillId="6" borderId="13" xfId="37" applyFont="1" applyFill="1" applyBorder="1">
      <alignment horizontal="left" vertical="center" wrapText="1" indent="1"/>
    </xf>
    <xf numFmtId="0" fontId="13" fillId="5" borderId="14" xfId="31" applyFont="1" applyFill="1" applyBorder="1" applyAlignment="1">
      <alignment horizontal="center" vertical="center"/>
    </xf>
    <xf numFmtId="0" fontId="8" fillId="6" borderId="13" xfId="35" applyFont="1" applyFill="1" applyBorder="1" applyAlignment="1">
      <alignment horizontal="right" vertical="center" wrapText="1" readingOrder="2"/>
    </xf>
    <xf numFmtId="0" fontId="8" fillId="6" borderId="24" xfId="3" applyFont="1" applyFill="1" applyBorder="1">
      <alignment horizontal="right" vertical="center" wrapText="1"/>
    </xf>
    <xf numFmtId="0" fontId="8" fillId="6" borderId="25" xfId="3" applyFont="1" applyFill="1" applyBorder="1">
      <alignment horizontal="right" vertical="center" wrapText="1"/>
    </xf>
    <xf numFmtId="0" fontId="8" fillId="6" borderId="26" xfId="3" applyFont="1" applyFill="1" applyBorder="1">
      <alignment horizontal="right" vertical="center" wrapText="1"/>
    </xf>
    <xf numFmtId="0" fontId="34" fillId="0" borderId="0" xfId="12" applyFont="1" applyAlignment="1">
      <alignment horizontal="center" vertical="center" wrapText="1" readingOrder="1"/>
    </xf>
    <xf numFmtId="0" fontId="20" fillId="0" borderId="0" xfId="12" applyFont="1" applyAlignment="1">
      <alignment horizontal="center" vertical="center" wrapText="1" readingOrder="1"/>
    </xf>
    <xf numFmtId="1" fontId="13" fillId="6" borderId="27" xfId="4" applyFont="1" applyFill="1" applyBorder="1">
      <alignment horizontal="left" vertical="center" wrapText="1"/>
    </xf>
    <xf numFmtId="1" fontId="13" fillId="6" borderId="28" xfId="4" applyFont="1" applyFill="1" applyBorder="1">
      <alignment horizontal="left" vertical="center" wrapText="1"/>
    </xf>
    <xf numFmtId="1" fontId="13" fillId="6" borderId="29" xfId="4" applyFont="1" applyFill="1" applyBorder="1">
      <alignment horizontal="left" vertical="center" wrapText="1"/>
    </xf>
    <xf numFmtId="0" fontId="34" fillId="0" borderId="0" xfId="1" applyFont="1" applyAlignment="1">
      <alignment horizontal="center" vertical="center" readingOrder="2"/>
    </xf>
    <xf numFmtId="0" fontId="8" fillId="6" borderId="10" xfId="6" applyFont="1" applyFill="1" applyBorder="1">
      <alignment horizontal="center" vertical="center" wrapText="1"/>
    </xf>
    <xf numFmtId="0" fontId="8" fillId="6" borderId="31" xfId="3" applyFont="1" applyFill="1" applyBorder="1">
      <alignment horizontal="right" vertical="center" wrapText="1"/>
    </xf>
    <xf numFmtId="1" fontId="13" fillId="6" borderId="30" xfId="4" applyFont="1" applyFill="1" applyBorder="1">
      <alignment horizontal="left" vertical="center" wrapText="1"/>
    </xf>
    <xf numFmtId="0" fontId="23" fillId="5" borderId="0" xfId="1" applyFont="1" applyFill="1" applyAlignment="1">
      <alignment horizontal="center" vertical="center" readingOrder="2"/>
    </xf>
    <xf numFmtId="0" fontId="9" fillId="0" borderId="0" xfId="1" applyFont="1" applyAlignment="1">
      <alignment horizontal="center" vertical="center" readingOrder="1"/>
    </xf>
    <xf numFmtId="0" fontId="8" fillId="6" borderId="51" xfId="3" applyFont="1" applyFill="1" applyBorder="1">
      <alignment horizontal="right" vertical="center" wrapText="1"/>
    </xf>
    <xf numFmtId="0" fontId="23" fillId="0" borderId="0" xfId="12" applyFont="1" applyAlignment="1">
      <alignment horizontal="center" vertical="center" wrapText="1" readingOrder="2"/>
    </xf>
    <xf numFmtId="1" fontId="8" fillId="0" borderId="0" xfId="0" applyNumberFormat="1" applyFont="1" applyAlignment="1">
      <alignment horizontal="center" vertical="center"/>
    </xf>
    <xf numFmtId="0" fontId="9" fillId="0" borderId="0" xfId="1" applyFont="1" applyAlignment="1">
      <alignment horizontal="center" vertical="center" wrapText="1"/>
    </xf>
    <xf numFmtId="0" fontId="9" fillId="0" borderId="0" xfId="1" applyFont="1" applyAlignment="1">
      <alignment horizontal="center" vertical="center"/>
    </xf>
    <xf numFmtId="0" fontId="34" fillId="0" borderId="0" xfId="13" applyFont="1" applyAlignment="1">
      <alignment horizontal="center" vertical="center" wrapText="1" readingOrder="1"/>
    </xf>
    <xf numFmtId="0" fontId="20" fillId="0" borderId="0" xfId="13" applyFont="1" applyAlignment="1">
      <alignment horizontal="center" vertical="center" wrapText="1" readingOrder="1"/>
    </xf>
    <xf numFmtId="1" fontId="13" fillId="6" borderId="44" xfId="4" applyFont="1" applyFill="1" applyBorder="1">
      <alignment horizontal="left" vertical="center" wrapText="1"/>
    </xf>
    <xf numFmtId="1" fontId="13" fillId="6" borderId="45" xfId="4" applyFont="1" applyFill="1" applyBorder="1">
      <alignment horizontal="left" vertical="center" wrapText="1"/>
    </xf>
    <xf numFmtId="1" fontId="13" fillId="6" borderId="46" xfId="4" applyFont="1" applyFill="1" applyBorder="1">
      <alignment horizontal="left" vertical="center" wrapText="1"/>
    </xf>
    <xf numFmtId="167" fontId="9" fillId="0" borderId="0" xfId="0" applyNumberFormat="1" applyFont="1" applyAlignment="1">
      <alignment horizontal="center" vertical="center"/>
    </xf>
    <xf numFmtId="0" fontId="23" fillId="5" borderId="0" xfId="1" applyFont="1" applyFill="1" applyAlignment="1">
      <alignment horizontal="center" vertical="center"/>
    </xf>
    <xf numFmtId="0" fontId="13" fillId="5" borderId="14" xfId="31" applyFont="1" applyFill="1" applyBorder="1" applyAlignment="1">
      <alignment horizontal="center" vertical="center" readingOrder="2"/>
    </xf>
    <xf numFmtId="0" fontId="21" fillId="6" borderId="19" xfId="6" applyFont="1" applyFill="1" applyBorder="1">
      <alignment horizontal="center" vertical="center" wrapText="1"/>
    </xf>
    <xf numFmtId="0" fontId="21" fillId="6" borderId="9" xfId="6" applyFont="1" applyFill="1" applyBorder="1">
      <alignment horizontal="center" vertical="center" wrapText="1"/>
    </xf>
    <xf numFmtId="0" fontId="21" fillId="6" borderId="11" xfId="6" applyFont="1" applyFill="1" applyBorder="1">
      <alignment horizontal="center" vertical="center" wrapText="1"/>
    </xf>
    <xf numFmtId="167" fontId="20" fillId="0" borderId="0" xfId="0" applyNumberFormat="1" applyFont="1" applyAlignment="1">
      <alignment horizontal="center" vertical="center"/>
    </xf>
    <xf numFmtId="1" fontId="23" fillId="0" borderId="0" xfId="13" applyNumberFormat="1" applyFont="1" applyAlignment="1">
      <alignment horizontal="center" vertical="center" readingOrder="2"/>
    </xf>
    <xf numFmtId="1" fontId="8" fillId="6" borderId="33" xfId="5" applyFont="1" applyFill="1" applyBorder="1">
      <alignment horizontal="center" vertical="center"/>
    </xf>
    <xf numFmtId="1" fontId="8" fillId="6" borderId="32" xfId="5" applyFont="1" applyFill="1" applyBorder="1">
      <alignment horizontal="center" vertical="center"/>
    </xf>
    <xf numFmtId="1" fontId="8" fillId="6" borderId="42" xfId="5" applyFont="1" applyFill="1" applyBorder="1">
      <alignment horizontal="center" vertical="center"/>
    </xf>
    <xf numFmtId="1" fontId="8" fillId="6" borderId="43" xfId="5" applyFont="1" applyFill="1" applyBorder="1">
      <alignment horizontal="center" vertical="center"/>
    </xf>
    <xf numFmtId="1" fontId="8" fillId="6" borderId="35" xfId="5" applyFont="1" applyFill="1" applyBorder="1">
      <alignment horizontal="center" vertical="center"/>
    </xf>
    <xf numFmtId="1" fontId="8" fillId="6" borderId="34" xfId="5" applyFont="1" applyFill="1" applyBorder="1">
      <alignment horizontal="center" vertical="center"/>
    </xf>
    <xf numFmtId="0" fontId="21" fillId="6" borderId="33" xfId="6" applyFont="1" applyFill="1" applyBorder="1">
      <alignment horizontal="center" vertical="center" wrapText="1"/>
    </xf>
    <xf numFmtId="0" fontId="21" fillId="6" borderId="32" xfId="6" applyFont="1" applyFill="1" applyBorder="1">
      <alignment horizontal="center" vertical="center" wrapText="1"/>
    </xf>
    <xf numFmtId="0" fontId="21" fillId="6" borderId="42" xfId="6" applyFont="1" applyFill="1" applyBorder="1">
      <alignment horizontal="center" vertical="center" wrapText="1"/>
    </xf>
    <xf numFmtId="0" fontId="21" fillId="6" borderId="43" xfId="6" applyFont="1" applyFill="1" applyBorder="1">
      <alignment horizontal="center" vertical="center" wrapText="1"/>
    </xf>
    <xf numFmtId="0" fontId="21" fillId="6" borderId="35" xfId="6" applyFont="1" applyFill="1" applyBorder="1">
      <alignment horizontal="center" vertical="center" wrapText="1"/>
    </xf>
    <xf numFmtId="0" fontId="21" fillId="6" borderId="34" xfId="6" applyFont="1" applyFill="1" applyBorder="1">
      <alignment horizontal="center" vertical="center" wrapText="1"/>
    </xf>
    <xf numFmtId="167" fontId="23" fillId="0" borderId="0" xfId="13" applyNumberFormat="1" applyFont="1" applyAlignment="1">
      <alignment horizontal="center" vertical="center"/>
    </xf>
    <xf numFmtId="167" fontId="9" fillId="0" borderId="0" xfId="13" applyNumberFormat="1" applyFont="1" applyAlignment="1">
      <alignment horizontal="center" vertical="center"/>
    </xf>
    <xf numFmtId="1" fontId="9" fillId="5" borderId="0" xfId="13" applyNumberFormat="1" applyFont="1" applyFill="1" applyAlignment="1">
      <alignment horizontal="center" vertical="center"/>
    </xf>
    <xf numFmtId="1" fontId="8" fillId="6" borderId="48" xfId="13" applyNumberFormat="1" applyFont="1" applyFill="1" applyBorder="1" applyAlignment="1">
      <alignment horizontal="center" vertical="center"/>
    </xf>
    <xf numFmtId="1" fontId="8" fillId="6" borderId="50" xfId="13" applyNumberFormat="1" applyFont="1" applyFill="1" applyBorder="1" applyAlignment="1">
      <alignment horizontal="center" vertical="center"/>
    </xf>
    <xf numFmtId="1" fontId="8" fillId="6" borderId="49" xfId="13" applyNumberFormat="1" applyFont="1" applyFill="1" applyBorder="1" applyAlignment="1">
      <alignment horizontal="center" vertical="center"/>
    </xf>
    <xf numFmtId="0" fontId="8" fillId="6" borderId="33" xfId="6" applyFont="1" applyFill="1" applyBorder="1" applyAlignment="1">
      <alignment horizontal="center" wrapText="1"/>
    </xf>
    <xf numFmtId="0" fontId="8" fillId="6" borderId="7" xfId="6" applyFont="1" applyFill="1" applyBorder="1" applyAlignment="1">
      <alignment horizontal="center" wrapText="1"/>
    </xf>
    <xf numFmtId="0" fontId="8" fillId="6" borderId="32" xfId="6" applyFont="1" applyFill="1" applyBorder="1" applyAlignment="1">
      <alignment horizontal="center" wrapText="1"/>
    </xf>
    <xf numFmtId="2" fontId="8" fillId="6" borderId="15" xfId="6" applyNumberFormat="1" applyFont="1" applyFill="1" applyBorder="1" applyAlignment="1">
      <alignment horizontal="center" vertical="center" wrapText="1" readingOrder="1"/>
    </xf>
    <xf numFmtId="2" fontId="8" fillId="6" borderId="10" xfId="6" applyNumberFormat="1" applyFont="1" applyFill="1" applyBorder="1" applyAlignment="1">
      <alignment horizontal="center" vertical="center" wrapText="1" readingOrder="1"/>
    </xf>
    <xf numFmtId="2" fontId="8" fillId="6" borderId="16" xfId="6" applyNumberFormat="1" applyFont="1" applyFill="1" applyBorder="1" applyAlignment="1">
      <alignment horizontal="center" vertical="center" wrapText="1" readingOrder="1"/>
    </xf>
    <xf numFmtId="0" fontId="13" fillId="6" borderId="35" xfId="6" applyFont="1" applyFill="1" applyBorder="1" applyAlignment="1">
      <alignment horizontal="center" vertical="top" wrapText="1"/>
    </xf>
    <xf numFmtId="0" fontId="13" fillId="6" borderId="8" xfId="6" applyFont="1" applyFill="1" applyBorder="1" applyAlignment="1">
      <alignment horizontal="center" vertical="top" wrapText="1"/>
    </xf>
    <xf numFmtId="0" fontId="13" fillId="6" borderId="34" xfId="6" applyFont="1" applyFill="1" applyBorder="1" applyAlignment="1">
      <alignment horizontal="center" vertical="top" wrapText="1"/>
    </xf>
    <xf numFmtId="0" fontId="8" fillId="5" borderId="40" xfId="35" applyFont="1" applyFill="1" applyBorder="1" applyAlignment="1">
      <alignment horizontal="right" vertical="center" wrapText="1" readingOrder="2"/>
    </xf>
    <xf numFmtId="0" fontId="8" fillId="5" borderId="41" xfId="35" applyFont="1" applyFill="1" applyBorder="1" applyAlignment="1">
      <alignment horizontal="right" vertical="center" wrapText="1" readingOrder="2"/>
    </xf>
    <xf numFmtId="0" fontId="8" fillId="5" borderId="36" xfId="35" applyFont="1" applyFill="1" applyBorder="1" applyAlignment="1">
      <alignment horizontal="right" vertical="center" wrapText="1" readingOrder="2"/>
    </xf>
    <xf numFmtId="0" fontId="8" fillId="5" borderId="37" xfId="35" applyFont="1" applyFill="1" applyBorder="1" applyAlignment="1">
      <alignment horizontal="right" vertical="center" wrapText="1" readingOrder="2"/>
    </xf>
    <xf numFmtId="0" fontId="8" fillId="6" borderId="36" xfId="35" applyFont="1" applyFill="1" applyBorder="1" applyAlignment="1">
      <alignment horizontal="right" vertical="center" wrapText="1" readingOrder="2"/>
    </xf>
    <xf numFmtId="0" fontId="8" fillId="6" borderId="37" xfId="35" applyFont="1" applyFill="1" applyBorder="1" applyAlignment="1">
      <alignment horizontal="right" vertical="center" wrapText="1" readingOrder="2"/>
    </xf>
    <xf numFmtId="0" fontId="13" fillId="5" borderId="40" xfId="37" applyFont="1" applyFill="1" applyBorder="1">
      <alignment horizontal="left" vertical="center" wrapText="1" indent="1"/>
    </xf>
    <xf numFmtId="0" fontId="13" fillId="5" borderId="41" xfId="37" applyFont="1" applyFill="1" applyBorder="1">
      <alignment horizontal="left" vertical="center" wrapText="1" indent="1"/>
    </xf>
    <xf numFmtId="0" fontId="13" fillId="6" borderId="36" xfId="37" applyFont="1" applyFill="1" applyBorder="1">
      <alignment horizontal="left" vertical="center" wrapText="1" indent="1"/>
    </xf>
    <xf numFmtId="0" fontId="13" fillId="6" borderId="37" xfId="37" applyFont="1" applyFill="1" applyBorder="1">
      <alignment horizontal="left" vertical="center" wrapText="1" indent="1"/>
    </xf>
    <xf numFmtId="1" fontId="9" fillId="0" borderId="0" xfId="13" applyNumberFormat="1" applyFont="1" applyAlignment="1">
      <alignment horizontal="center" vertical="center"/>
    </xf>
    <xf numFmtId="0" fontId="53" fillId="6" borderId="10" xfId="6" applyFont="1" applyFill="1" applyBorder="1" applyAlignment="1">
      <alignment horizontal="center" vertical="top" wrapText="1"/>
    </xf>
    <xf numFmtId="1" fontId="8" fillId="6" borderId="36" xfId="5" applyFont="1" applyFill="1" applyBorder="1">
      <alignment horizontal="center" vertical="center"/>
    </xf>
    <xf numFmtId="0" fontId="8" fillId="6" borderId="38" xfId="6" applyFont="1" applyFill="1" applyBorder="1">
      <alignment horizontal="center" vertical="center" wrapText="1"/>
    </xf>
    <xf numFmtId="0" fontId="8" fillId="6" borderId="39" xfId="6" applyFont="1" applyFill="1" applyBorder="1">
      <alignment horizontal="center" vertical="center" wrapText="1"/>
    </xf>
    <xf numFmtId="0" fontId="8" fillId="6" borderId="0" xfId="6" applyFont="1" applyFill="1" applyBorder="1" applyAlignment="1">
      <alignment horizontal="center" wrapText="1"/>
    </xf>
    <xf numFmtId="0" fontId="6" fillId="6" borderId="0" xfId="13" applyFill="1"/>
    <xf numFmtId="0" fontId="8" fillId="5" borderId="11" xfId="35" applyFont="1" applyFill="1" applyBorder="1" applyAlignment="1">
      <alignment horizontal="right" vertical="center" wrapText="1" readingOrder="2"/>
    </xf>
  </cellXfs>
  <cellStyles count="60">
    <cellStyle name="Comma" xfId="43" builtinId="3"/>
    <cellStyle name="Comma 2" xfId="46" xr:uid="{00000000-0005-0000-0000-000001000000}"/>
    <cellStyle name="Comma 2 2" xfId="57" xr:uid="{D867817A-AD13-4C83-82FE-7CB0437EE3F1}"/>
    <cellStyle name="Comma 3" xfId="54" xr:uid="{399E4EE9-ACBA-409F-B0AA-4E453545E3D4}"/>
    <cellStyle name="H1" xfId="1" xr:uid="{00000000-0005-0000-0000-000002000000}"/>
    <cellStyle name="H2" xfId="2" xr:uid="{00000000-0005-0000-0000-000003000000}"/>
    <cellStyle name="had" xfId="3" xr:uid="{00000000-0005-0000-0000-000004000000}"/>
    <cellStyle name="had0" xfId="4" xr:uid="{00000000-0005-0000-0000-000005000000}"/>
    <cellStyle name="Had1" xfId="5" xr:uid="{00000000-0005-0000-0000-000006000000}"/>
    <cellStyle name="Had2" xfId="6" xr:uid="{00000000-0005-0000-0000-000007000000}"/>
    <cellStyle name="Had3" xfId="7" xr:uid="{00000000-0005-0000-0000-000008000000}"/>
    <cellStyle name="Had3 2" xfId="8" xr:uid="{00000000-0005-0000-0000-000009000000}"/>
    <cellStyle name="Had3 3" xfId="9" xr:uid="{00000000-0005-0000-0000-00000A000000}"/>
    <cellStyle name="inxa" xfId="10" xr:uid="{00000000-0005-0000-0000-00000B000000}"/>
    <cellStyle name="inxe" xfId="11" xr:uid="{00000000-0005-0000-0000-00000C000000}"/>
    <cellStyle name="Normal" xfId="0" builtinId="0"/>
    <cellStyle name="Normal 2" xfId="12" xr:uid="{00000000-0005-0000-0000-00000E000000}"/>
    <cellStyle name="Normal 2 2" xfId="13" xr:uid="{00000000-0005-0000-0000-00000F000000}"/>
    <cellStyle name="Normal 2 3" xfId="14" xr:uid="{00000000-0005-0000-0000-000010000000}"/>
    <cellStyle name="Normal 2 4" xfId="49" xr:uid="{00000000-0005-0000-0000-000011000000}"/>
    <cellStyle name="Normal 3" xfId="15" xr:uid="{00000000-0005-0000-0000-000012000000}"/>
    <cellStyle name="Normal 3 2" xfId="16" xr:uid="{00000000-0005-0000-0000-000013000000}"/>
    <cellStyle name="Normal 3 3" xfId="17" xr:uid="{00000000-0005-0000-0000-000014000000}"/>
    <cellStyle name="Normal 4" xfId="18" xr:uid="{00000000-0005-0000-0000-000015000000}"/>
    <cellStyle name="Normal 5" xfId="19" xr:uid="{00000000-0005-0000-0000-000016000000}"/>
    <cellStyle name="Normal 5 2" xfId="44" xr:uid="{00000000-0005-0000-0000-000017000000}"/>
    <cellStyle name="Normal 5 2 2" xfId="55" xr:uid="{A9F03D90-D39E-4933-9749-F7DF20706870}"/>
    <cellStyle name="Normal 5 3" xfId="47" xr:uid="{00000000-0005-0000-0000-000018000000}"/>
    <cellStyle name="Normal 5 3 2" xfId="48" xr:uid="{00000000-0005-0000-0000-000019000000}"/>
    <cellStyle name="Normal 5 3 2 2" xfId="59" xr:uid="{A66287DD-4416-4984-ABC8-2BE98855F297}"/>
    <cellStyle name="Normal 5 3 3" xfId="58" xr:uid="{7AAC563B-7F10-4E75-BD27-56CF3480BD36}"/>
    <cellStyle name="Normal 5 4" xfId="50" xr:uid="{6B9CB2A7-863C-43E4-B53E-DBC9EFA80751}"/>
    <cellStyle name="Normal 6" xfId="20" xr:uid="{00000000-0005-0000-0000-00001A000000}"/>
    <cellStyle name="Normal 7" xfId="21" xr:uid="{00000000-0005-0000-0000-00001B000000}"/>
    <cellStyle name="Normal 7 2" xfId="51" xr:uid="{2B5E6C7F-FA01-4436-BE32-B7810F3134CC}"/>
    <cellStyle name="Normal 9" xfId="45" xr:uid="{00000000-0005-0000-0000-00001C000000}"/>
    <cellStyle name="Normal 9 2" xfId="56" xr:uid="{275C5D44-4C08-4923-BF42-33C23A87D350}"/>
    <cellStyle name="NotA" xfId="22" xr:uid="{00000000-0005-0000-0000-00001D000000}"/>
    <cellStyle name="Note" xfId="23" builtinId="10" customBuiltin="1"/>
    <cellStyle name="Note 2" xfId="24" xr:uid="{00000000-0005-0000-0000-00001F000000}"/>
    <cellStyle name="Note 3" xfId="25" xr:uid="{00000000-0005-0000-0000-000020000000}"/>
    <cellStyle name="Percent" xfId="26" builtinId="5"/>
    <cellStyle name="Percent 2" xfId="27" xr:uid="{00000000-0005-0000-0000-000022000000}"/>
    <cellStyle name="Percent 2 2" xfId="52" xr:uid="{16099F8E-5ED4-49E6-81DB-EF1E3D5A5779}"/>
    <cellStyle name="Percent 3" xfId="28" xr:uid="{00000000-0005-0000-0000-000023000000}"/>
    <cellStyle name="Percent 3 2" xfId="53" xr:uid="{C081BB72-FB12-4B74-9C47-08AB80D07FC3}"/>
    <cellStyle name="T1" xfId="29" xr:uid="{00000000-0005-0000-0000-000024000000}"/>
    <cellStyle name="T2" xfId="30" xr:uid="{00000000-0005-0000-0000-000025000000}"/>
    <cellStyle name="Total" xfId="31" builtinId="25" customBuiltin="1"/>
    <cellStyle name="Total 2" xfId="32" xr:uid="{00000000-0005-0000-0000-000027000000}"/>
    <cellStyle name="Total 3" xfId="33" xr:uid="{00000000-0005-0000-0000-000028000000}"/>
    <cellStyle name="Total1" xfId="34" xr:uid="{00000000-0005-0000-0000-000029000000}"/>
    <cellStyle name="TXT1" xfId="35" xr:uid="{00000000-0005-0000-0000-00002A000000}"/>
    <cellStyle name="TXT2" xfId="36" xr:uid="{00000000-0005-0000-0000-00002B000000}"/>
    <cellStyle name="TXT3" xfId="37" xr:uid="{00000000-0005-0000-0000-00002C000000}"/>
    <cellStyle name="TXT4" xfId="38" xr:uid="{00000000-0005-0000-0000-00002D000000}"/>
    <cellStyle name="TXT5" xfId="39" xr:uid="{00000000-0005-0000-0000-00002E000000}"/>
    <cellStyle name="عادي_الفصل الأول الإحصاءات الزراعية" xfId="40" xr:uid="{00000000-0005-0000-0000-00002F000000}"/>
    <cellStyle name="عملة [0]_الفصل الأول الإحصاءات الزراعية" xfId="41" xr:uid="{00000000-0005-0000-0000-000030000000}"/>
    <cellStyle name="عملة_الفصل الأول الإحصاءات الزراعية" xfId="42" xr:uid="{00000000-0005-0000-0000-00003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plotArea>
      <c:layout/>
      <c:pieChart>
        <c:varyColors val="1"/>
        <c:ser>
          <c:idx val="0"/>
          <c:order val="0"/>
          <c:dPt>
            <c:idx val="3"/>
            <c:bubble3D val="0"/>
            <c:explosion val="6"/>
            <c:extLst>
              <c:ext xmlns:c16="http://schemas.microsoft.com/office/drawing/2014/chart" uri="{C3380CC4-5D6E-409C-BE32-E72D297353CC}">
                <c16:uniqueId val="{00000000-170E-4743-8552-3D220E9F7B68}"/>
              </c:ext>
            </c:extLst>
          </c:dPt>
          <c:dLbls>
            <c:dLbl>
              <c:idx val="0"/>
              <c:spPr/>
              <c:txPr>
                <a:bodyPr/>
                <a:lstStyle/>
                <a:p>
                  <a:pPr>
                    <a:defRPr sz="1050" b="1">
                      <a:latin typeface="Arial" panose="020B0604020202020204" pitchFamily="34" charset="0"/>
                      <a:cs typeface="Arial" panose="020B0604020202020204" pitchFamily="34" charset="0"/>
                    </a:defRPr>
                  </a:pPr>
                  <a:endParaRPr lang="en-US"/>
                </a:p>
              </c:txPr>
              <c:showLegendKey val="0"/>
              <c:showVal val="0"/>
              <c:showCatName val="1"/>
              <c:showSerName val="0"/>
              <c:showPercent val="1"/>
              <c:showBubbleSize val="0"/>
              <c:extLst>
                <c:ext xmlns:c16="http://schemas.microsoft.com/office/drawing/2014/chart" uri="{C3380CC4-5D6E-409C-BE32-E72D297353CC}">
                  <c16:uniqueId val="{00000001-3B52-45BF-99F0-B71A0F8F0DE5}"/>
                </c:ext>
              </c:extLst>
            </c:dLbl>
            <c:dLbl>
              <c:idx val="1"/>
              <c:layout>
                <c:manualLayout>
                  <c:x val="-0.18034704588039652"/>
                  <c:y val="-8.2986316865895179E-2"/>
                </c:manualLayout>
              </c:layout>
              <c:spPr/>
              <c:txPr>
                <a:bodyPr/>
                <a:lstStyle/>
                <a:p>
                  <a:pPr>
                    <a:defRPr sz="1050" b="1">
                      <a:solidFill>
                        <a:schemeClr val="bg1"/>
                      </a:solidFill>
                      <a:latin typeface="Arial" panose="020B0604020202020204" pitchFamily="34" charset="0"/>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70E-4743-8552-3D220E9F7B68}"/>
                </c:ext>
              </c:extLst>
            </c:dLbl>
            <c:dLbl>
              <c:idx val="2"/>
              <c:layout>
                <c:manualLayout>
                  <c:x val="0.16220231174444311"/>
                  <c:y val="-7.8212138470541828E-2"/>
                </c:manualLayout>
              </c:layout>
              <c:spPr/>
              <c:txPr>
                <a:bodyPr/>
                <a:lstStyle/>
                <a:p>
                  <a:pPr>
                    <a:defRPr sz="1050" b="1">
                      <a:solidFill>
                        <a:schemeClr val="bg1"/>
                      </a:solidFill>
                      <a:latin typeface="Arial" panose="020B0604020202020204" pitchFamily="34" charset="0"/>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70E-4743-8552-3D220E9F7B68}"/>
                </c:ext>
              </c:extLst>
            </c:dLbl>
            <c:dLbl>
              <c:idx val="3"/>
              <c:layout>
                <c:manualLayout>
                  <c:x val="-3.4285953837456501E-2"/>
                  <c:y val="2.1879137995158889E-2"/>
                </c:manualLayout>
              </c:layout>
              <c:spPr/>
              <c:txPr>
                <a:bodyPr/>
                <a:lstStyle/>
                <a:p>
                  <a:pPr>
                    <a:defRPr sz="1050" b="1">
                      <a:latin typeface="Arial" panose="020B0604020202020204" pitchFamily="34" charset="0"/>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170E-4743-8552-3D220E9F7B68}"/>
                </c:ext>
              </c:extLst>
            </c:dLbl>
            <c:dLbl>
              <c:idx val="4"/>
              <c:layout>
                <c:manualLayout>
                  <c:x val="0.10200644700547035"/>
                  <c:y val="0.186224093897814"/>
                </c:manualLayout>
              </c:layout>
              <c:spPr/>
              <c:txPr>
                <a:bodyPr/>
                <a:lstStyle/>
                <a:p>
                  <a:pPr>
                    <a:defRPr sz="1050" b="1">
                      <a:solidFill>
                        <a:schemeClr val="bg1"/>
                      </a:solidFill>
                      <a:latin typeface="Arial" panose="020B0604020202020204" pitchFamily="34" charset="0"/>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70E-4743-8552-3D220E9F7B68}"/>
                </c:ext>
              </c:extLst>
            </c:dLbl>
            <c:spPr>
              <a:noFill/>
              <a:ln>
                <a:noFill/>
              </a:ln>
              <a:effectLst/>
            </c:spPr>
            <c:txPr>
              <a:bodyPr/>
              <a:lstStyle/>
              <a:p>
                <a:pPr>
                  <a:defRPr b="1">
                    <a:latin typeface="Arial" panose="020B0604020202020204" pitchFamily="34" charset="0"/>
                    <a:cs typeface="Arial" panose="020B0604020202020204" pitchFamily="34" charset="0"/>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Gr_1!$B$37:$B$41</c:f>
              <c:strCache>
                <c:ptCount val="5"/>
                <c:pt idx="0">
                  <c:v> الحبوب
Cereals</c:v>
                </c:pt>
                <c:pt idx="1">
                  <c:v>الأعلاف الخضراء
Green fodder</c:v>
                </c:pt>
                <c:pt idx="2">
                  <c:v>الخضروات
Vegetables    </c:v>
                </c:pt>
                <c:pt idx="3">
                  <c:v> الفاكهة
Fruits  </c:v>
                </c:pt>
                <c:pt idx="4">
                  <c:v> النخيل
Date palm</c:v>
                </c:pt>
              </c:strCache>
            </c:strRef>
          </c:cat>
          <c:val>
            <c:numRef>
              <c:f>Gr_1!$C$37:$C$41</c:f>
              <c:numCache>
                <c:formatCode>0.0%</c:formatCode>
                <c:ptCount val="5"/>
                <c:pt idx="0">
                  <c:v>9.3092048025056554E-3</c:v>
                </c:pt>
                <c:pt idx="1">
                  <c:v>0.54002088045937013</c:v>
                </c:pt>
                <c:pt idx="2">
                  <c:v>0.17130676874891249</c:v>
                </c:pt>
                <c:pt idx="3">
                  <c:v>3.3669740734296155E-2</c:v>
                </c:pt>
                <c:pt idx="4">
                  <c:v>0.24569340525491562</c:v>
                </c:pt>
              </c:numCache>
            </c:numRef>
          </c:val>
          <c:extLst>
            <c:ext xmlns:c16="http://schemas.microsoft.com/office/drawing/2014/chart" uri="{C3380CC4-5D6E-409C-BE32-E72D297353CC}">
              <c16:uniqueId val="{00000005-170E-4743-8552-3D220E9F7B68}"/>
            </c:ext>
          </c:extLst>
        </c:ser>
        <c:dLbls>
          <c:showLegendKey val="0"/>
          <c:showVal val="0"/>
          <c:showCatName val="0"/>
          <c:showSerName val="0"/>
          <c:showPercent val="0"/>
          <c:showBubbleSize val="0"/>
          <c:showLeaderLines val="1"/>
        </c:dLbls>
        <c:firstSliceAng val="360"/>
      </c:pieChart>
      <c:spPr>
        <a:noFill/>
      </c:spPr>
    </c:plotArea>
    <c:plotVisOnly val="1"/>
    <c:dispBlanksAs val="zero"/>
    <c:showDLblsOverMax val="0"/>
  </c:chart>
  <c:spPr>
    <a:ln>
      <a:noFill/>
    </a:ln>
  </c:sp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290451707235237E-2"/>
          <c:y val="3.0278348560692957E-2"/>
          <c:w val="0.90796677812533699"/>
          <c:h val="0.85423565540635871"/>
        </c:manualLayout>
      </c:layout>
      <c:barChart>
        <c:barDir val="col"/>
        <c:grouping val="clustered"/>
        <c:varyColors val="0"/>
        <c:ser>
          <c:idx val="0"/>
          <c:order val="0"/>
          <c:invertIfNegative val="0"/>
          <c:dLbls>
            <c:spPr>
              <a:noFill/>
              <a:ln>
                <a:noFill/>
              </a:ln>
              <a:effectLst/>
            </c:spPr>
            <c:txPr>
              <a:bodyPr/>
              <a:lstStyle/>
              <a:p>
                <a:pPr>
                  <a:defRPr sz="1000" b="1">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GR_2!$L$9:$L$13</c:f>
              <c:strCache>
                <c:ptCount val="5"/>
                <c:pt idx="0">
                  <c:v>أبقــــــــار
Cows</c:v>
                </c:pt>
                <c:pt idx="1">
                  <c:v>أغـنــــام
Sheeps</c:v>
                </c:pt>
                <c:pt idx="2">
                  <c:v>ماعــــــز
Goats</c:v>
                </c:pt>
                <c:pt idx="3">
                  <c:v>جمـــــال
Camels</c:v>
                </c:pt>
                <c:pt idx="4">
                  <c:v>خيـــــــــول
Horses</c:v>
                </c:pt>
              </c:strCache>
            </c:strRef>
          </c:cat>
          <c:val>
            <c:numRef>
              <c:f>GR_2!$M$9:$M$13</c:f>
              <c:numCache>
                <c:formatCode>0</c:formatCode>
                <c:ptCount val="5"/>
                <c:pt idx="0" formatCode="General">
                  <c:v>41575</c:v>
                </c:pt>
                <c:pt idx="1">
                  <c:v>813941</c:v>
                </c:pt>
                <c:pt idx="2">
                  <c:v>358137</c:v>
                </c:pt>
                <c:pt idx="3">
                  <c:v>106972</c:v>
                </c:pt>
                <c:pt idx="4">
                  <c:v>18430</c:v>
                </c:pt>
              </c:numCache>
            </c:numRef>
          </c:val>
          <c:extLst>
            <c:ext xmlns:c16="http://schemas.microsoft.com/office/drawing/2014/chart" uri="{C3380CC4-5D6E-409C-BE32-E72D297353CC}">
              <c16:uniqueId val="{00000005-98CF-4D21-AAE1-1BA8A8959C70}"/>
            </c:ext>
          </c:extLst>
        </c:ser>
        <c:dLbls>
          <c:showLegendKey val="0"/>
          <c:showVal val="0"/>
          <c:showCatName val="0"/>
          <c:showSerName val="0"/>
          <c:showPercent val="0"/>
          <c:showBubbleSize val="0"/>
        </c:dLbls>
        <c:gapWidth val="150"/>
        <c:axId val="386895872"/>
        <c:axId val="386897408"/>
      </c:barChart>
      <c:catAx>
        <c:axId val="386895872"/>
        <c:scaling>
          <c:orientation val="minMax"/>
        </c:scaling>
        <c:delete val="0"/>
        <c:axPos val="b"/>
        <c:numFmt formatCode="General" sourceLinked="0"/>
        <c:majorTickMark val="out"/>
        <c:minorTickMark val="none"/>
        <c:tickLblPos val="nextTo"/>
        <c:txPr>
          <a:bodyPr/>
          <a:lstStyle/>
          <a:p>
            <a:pPr>
              <a:defRPr lang="ar-QA" sz="1000" b="1">
                <a:latin typeface="Arial" panose="020B0604020202020204" pitchFamily="34" charset="0"/>
                <a:cs typeface="Arial" panose="020B0604020202020204" pitchFamily="34" charset="0"/>
              </a:defRPr>
            </a:pPr>
            <a:endParaRPr lang="en-US"/>
          </a:p>
        </c:txPr>
        <c:crossAx val="386897408"/>
        <c:crosses val="autoZero"/>
        <c:auto val="1"/>
        <c:lblAlgn val="ctr"/>
        <c:lblOffset val="100"/>
        <c:noMultiLvlLbl val="0"/>
      </c:catAx>
      <c:valAx>
        <c:axId val="386897408"/>
        <c:scaling>
          <c:orientation val="minMax"/>
        </c:scaling>
        <c:delete val="0"/>
        <c:axPos val="l"/>
        <c:numFmt formatCode="General" sourceLinked="1"/>
        <c:majorTickMark val="out"/>
        <c:minorTickMark val="none"/>
        <c:tickLblPos val="nextTo"/>
        <c:txPr>
          <a:bodyPr/>
          <a:lstStyle/>
          <a:p>
            <a:pPr>
              <a:defRPr lang="ar-QA" b="1">
                <a:latin typeface="Arial" panose="020B0604020202020204" pitchFamily="34" charset="0"/>
                <a:cs typeface="Arial" panose="020B0604020202020204" pitchFamily="34" charset="0"/>
              </a:defRPr>
            </a:pPr>
            <a:endParaRPr lang="en-US"/>
          </a:p>
        </c:txPr>
        <c:crossAx val="386895872"/>
        <c:crosses val="autoZero"/>
        <c:crossBetween val="between"/>
      </c:valAx>
      <c:spPr>
        <a:noFill/>
      </c:spPr>
    </c:plotArea>
    <c:plotVisOnly val="1"/>
    <c:dispBlanksAs val="gap"/>
    <c:showDLblsOverMax val="0"/>
  </c:chart>
  <c:spPr>
    <a:ln>
      <a:noFill/>
    </a:ln>
  </c:sp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strRef>
              <c:f>'10-9'!$A$23:$A$27</c:f>
              <c:strCache>
                <c:ptCount val="5"/>
                <c:pt idx="0">
                  <c:v>أبقــــــــار</c:v>
                </c:pt>
                <c:pt idx="1">
                  <c:v>أغـنــــام</c:v>
                </c:pt>
                <c:pt idx="2">
                  <c:v>ماعــــــز</c:v>
                </c:pt>
                <c:pt idx="3">
                  <c:v>جمـــــال</c:v>
                </c:pt>
                <c:pt idx="4">
                  <c:v>خيـــــــــول</c:v>
                </c:pt>
              </c:strCache>
            </c:strRef>
          </c:cat>
          <c:val>
            <c:numRef>
              <c:f>'9-8'!#REF!</c:f>
              <c:numCache>
                <c:formatCode>General</c:formatCode>
                <c:ptCount val="1"/>
                <c:pt idx="0">
                  <c:v>1</c:v>
                </c:pt>
              </c:numCache>
            </c:numRef>
          </c:val>
          <c:extLst>
            <c:ext xmlns:c16="http://schemas.microsoft.com/office/drawing/2014/chart" uri="{C3380CC4-5D6E-409C-BE32-E72D297353CC}">
              <c16:uniqueId val="{00000000-E2AD-4E2A-82B6-75F0EFE2AB33}"/>
            </c:ext>
          </c:extLst>
        </c:ser>
        <c:dLbls>
          <c:showLegendKey val="0"/>
          <c:showVal val="0"/>
          <c:showCatName val="0"/>
          <c:showSerName val="0"/>
          <c:showPercent val="0"/>
          <c:showBubbleSize val="0"/>
        </c:dLbls>
        <c:gapWidth val="75"/>
        <c:shape val="cylinder"/>
        <c:axId val="92370816"/>
        <c:axId val="92372352"/>
        <c:axId val="0"/>
      </c:bar3DChart>
      <c:catAx>
        <c:axId val="92370816"/>
        <c:scaling>
          <c:orientation val="minMax"/>
        </c:scaling>
        <c:delete val="0"/>
        <c:axPos val="b"/>
        <c:numFmt formatCode="General" sourceLinked="0"/>
        <c:majorTickMark val="none"/>
        <c:minorTickMark val="none"/>
        <c:tickLblPos val="nextTo"/>
        <c:txPr>
          <a:bodyPr/>
          <a:lstStyle/>
          <a:p>
            <a:pPr>
              <a:defRPr lang="ar-QA"/>
            </a:pPr>
            <a:endParaRPr lang="en-US"/>
          </a:p>
        </c:txPr>
        <c:crossAx val="92372352"/>
        <c:crosses val="autoZero"/>
        <c:auto val="1"/>
        <c:lblAlgn val="ctr"/>
        <c:lblOffset val="100"/>
        <c:noMultiLvlLbl val="0"/>
      </c:catAx>
      <c:valAx>
        <c:axId val="92372352"/>
        <c:scaling>
          <c:orientation val="minMax"/>
        </c:scaling>
        <c:delete val="0"/>
        <c:axPos val="l"/>
        <c:majorGridlines/>
        <c:numFmt formatCode="General" sourceLinked="1"/>
        <c:majorTickMark val="none"/>
        <c:minorTickMark val="none"/>
        <c:tickLblPos val="nextTo"/>
        <c:spPr>
          <a:ln w="9525">
            <a:noFill/>
          </a:ln>
        </c:spPr>
        <c:txPr>
          <a:bodyPr/>
          <a:lstStyle/>
          <a:p>
            <a:pPr>
              <a:defRPr lang="ar-QA"/>
            </a:pPr>
            <a:endParaRPr lang="en-US"/>
          </a:p>
        </c:txPr>
        <c:crossAx val="92370816"/>
        <c:crosses val="autoZero"/>
        <c:crossBetween val="between"/>
      </c:valAx>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3.xml"/><Relationship Id="rId1" Type="http://schemas.openxmlformats.org/officeDocument/2006/relationships/chart" Target="../charts/chart2.xml"/></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66675</xdr:rowOff>
    </xdr:from>
    <xdr:to>
      <xdr:col>1</xdr:col>
      <xdr:colOff>0</xdr:colOff>
      <xdr:row>3</xdr:row>
      <xdr:rowOff>942975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9987076800" y="66675"/>
          <a:ext cx="4705350" cy="2638425"/>
        </a:xfrm>
        <a:prstGeom prst="rect">
          <a:avLst/>
        </a:prstGeom>
        <a:solidFill>
          <a:srgbClr val="FFFFFF"/>
        </a:solidFill>
        <a:ln w="9525">
          <a:noFill/>
          <a:miter lim="800000"/>
          <a:headEnd/>
          <a:tailEnd/>
        </a:ln>
      </xdr:spPr>
      <xdr:txBody>
        <a:bodyPr rot="0" vert="horz" wrap="square" lIns="91440" tIns="45720" rIns="91440" bIns="45720" anchor="ctr" anchorCtr="0">
          <a:noAutofit/>
        </a:bodyPr>
        <a:lstStyle/>
        <a:p>
          <a:pPr algn="ctr" rtl="1">
            <a:lnSpc>
              <a:spcPct val="100000"/>
            </a:lnSpc>
            <a:spcBef>
              <a:spcPts val="0"/>
            </a:spcBef>
            <a:spcAft>
              <a:spcPts val="0"/>
            </a:spcAft>
            <a:tabLst>
              <a:tab pos="1838325" algn="l"/>
              <a:tab pos="2743200" algn="ctr"/>
            </a:tabLst>
          </a:pPr>
          <a:r>
            <a:rPr lang="en-US" sz="4400" b="1">
              <a:solidFill>
                <a:sysClr val="windowText" lastClr="000000"/>
              </a:solidFill>
              <a:effectLst/>
              <a:latin typeface="AGA Arabesque Desktop" pitchFamily="2" charset="2"/>
              <a:ea typeface="Calibri"/>
              <a:cs typeface="Arial"/>
            </a:rPr>
            <a:t>@_</a:t>
          </a:r>
          <a:endParaRPr lang="en-US" sz="4000" b="1">
            <a:solidFill>
              <a:sysClr val="windowText" lastClr="000000"/>
            </a:solidFill>
            <a:effectLst/>
            <a:latin typeface="AGA Arabesque Desktop" pitchFamily="2" charset="2"/>
            <a:ea typeface="Calibri"/>
            <a:cs typeface="Arial"/>
          </a:endParaRPr>
        </a:p>
        <a:p>
          <a:pPr algn="ctr" rtl="1">
            <a:lnSpc>
              <a:spcPct val="100000"/>
            </a:lnSpc>
            <a:spcBef>
              <a:spcPts val="0"/>
            </a:spcBef>
            <a:spcAft>
              <a:spcPts val="0"/>
            </a:spcAft>
            <a:tabLst>
              <a:tab pos="1838325" algn="l"/>
              <a:tab pos="2743200" algn="ctr"/>
            </a:tabLst>
          </a:pPr>
          <a:r>
            <a:rPr lang="ar-QA" sz="2800" b="1">
              <a:solidFill>
                <a:sysClr val="windowText" lastClr="000000"/>
              </a:solidFill>
              <a:effectLst/>
              <a:latin typeface="+mn-lt"/>
              <a:ea typeface="Calibri"/>
              <a:cs typeface="Sultan bold" pitchFamily="2" charset="-78"/>
            </a:rPr>
            <a:t>الاحصاءات الاقتصادية</a:t>
          </a:r>
          <a:endParaRPr lang="en-US" sz="2800" b="1">
            <a:solidFill>
              <a:sysClr val="windowText" lastClr="000000"/>
            </a:solidFill>
            <a:effectLst/>
            <a:latin typeface="+mn-lt"/>
            <a:ea typeface="Calibri"/>
            <a:cs typeface="Sultan bold" pitchFamily="2" charset="-78"/>
          </a:endParaRPr>
        </a:p>
        <a:p>
          <a:pPr algn="ctr" rtl="1">
            <a:lnSpc>
              <a:spcPct val="100000"/>
            </a:lnSpc>
            <a:spcBef>
              <a:spcPts val="0"/>
            </a:spcBef>
            <a:spcAft>
              <a:spcPts val="0"/>
            </a:spcAft>
          </a:pPr>
          <a:endParaRPr lang="ar-QA" sz="1800" b="1">
            <a:solidFill>
              <a:sysClr val="windowText" lastClr="000000"/>
            </a:solidFill>
            <a:effectLst/>
            <a:latin typeface="Arial Rounded MT Bold" pitchFamily="34" charset="0"/>
            <a:ea typeface="+mn-ea"/>
            <a:cs typeface="+mn-cs"/>
          </a:endParaRPr>
        </a:p>
        <a:p>
          <a:pPr algn="ctr" rtl="1">
            <a:lnSpc>
              <a:spcPct val="100000"/>
            </a:lnSpc>
            <a:spcBef>
              <a:spcPts val="0"/>
            </a:spcBef>
            <a:spcAft>
              <a:spcPts val="0"/>
            </a:spcAft>
          </a:pPr>
          <a:r>
            <a:rPr lang="en-US" sz="1800" b="1">
              <a:solidFill>
                <a:sysClr val="windowText" lastClr="000000"/>
              </a:solidFill>
              <a:effectLst/>
              <a:latin typeface="Bernard MT Condensed" panose="02050806060905020404" pitchFamily="18" charset="0"/>
              <a:ea typeface="+mn-ea"/>
              <a:cs typeface="+mn-cs"/>
            </a:rPr>
            <a:t>SECOND SECTION</a:t>
          </a:r>
        </a:p>
        <a:p>
          <a:pPr algn="ctr" rtl="1">
            <a:lnSpc>
              <a:spcPct val="100000"/>
            </a:lnSpc>
            <a:spcBef>
              <a:spcPts val="0"/>
            </a:spcBef>
            <a:spcAft>
              <a:spcPts val="0"/>
            </a:spcAft>
          </a:pPr>
          <a:r>
            <a:rPr lang="en-US" sz="2400" b="1">
              <a:solidFill>
                <a:sysClr val="windowText" lastClr="000000"/>
              </a:solidFill>
              <a:effectLst/>
              <a:latin typeface="Bernard MT Condensed" panose="02050806060905020404" pitchFamily="18" charset="0"/>
              <a:ea typeface="+mn-ea"/>
              <a:cs typeface="+mn-cs"/>
            </a:rPr>
            <a:t>ECONOMIC  STATISTICS</a:t>
          </a:r>
          <a:endParaRPr lang="en-US" sz="2400">
            <a:solidFill>
              <a:sysClr val="windowText" lastClr="000000"/>
            </a:solidFill>
            <a:effectLst/>
            <a:latin typeface="Bernard MT Condensed" panose="02050806060905020404" pitchFamily="18" charset="0"/>
            <a:ea typeface="+mn-ea"/>
            <a:cs typeface="+mn-cs"/>
          </a:endParaRPr>
        </a:p>
      </xdr:txBody>
    </xdr:sp>
    <xdr:clientData/>
  </xdr:twoCellAnchor>
  <xdr:twoCellAnchor editAs="oneCell">
    <xdr:from>
      <xdr:col>0</xdr:col>
      <xdr:colOff>45719</xdr:colOff>
      <xdr:row>0</xdr:row>
      <xdr:rowOff>0</xdr:rowOff>
    </xdr:from>
    <xdr:to>
      <xdr:col>0</xdr:col>
      <xdr:colOff>4892039</xdr:colOff>
      <xdr:row>4</xdr:row>
      <xdr:rowOff>47624</xdr:rowOff>
    </xdr:to>
    <xdr:pic>
      <xdr:nvPicPr>
        <xdr:cNvPr id="326868" name="Picture 5" descr="ORNA430.WMF">
          <a:extLst>
            <a:ext uri="{FF2B5EF4-FFF2-40B4-BE49-F238E27FC236}">
              <a16:creationId xmlns:a16="http://schemas.microsoft.com/office/drawing/2014/main" id="{00000000-0008-0000-0000-0000D4FC0400}"/>
            </a:ext>
          </a:extLst>
        </xdr:cNvPr>
        <xdr:cNvPicPr>
          <a:picLocks noChangeAspect="1"/>
        </xdr:cNvPicPr>
      </xdr:nvPicPr>
      <xdr:blipFill>
        <a:blip xmlns:r="http://schemas.openxmlformats.org/officeDocument/2006/relationships" r:embed="rId1"/>
        <a:srcRect/>
        <a:stretch>
          <a:fillRect/>
        </a:stretch>
      </xdr:blipFill>
      <xdr:spPr bwMode="auto">
        <a:xfrm rot="-5400000">
          <a:off x="10237819569" y="-1042988"/>
          <a:ext cx="2760344" cy="484632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739140</xdr:colOff>
      <xdr:row>0</xdr:row>
      <xdr:rowOff>0</xdr:rowOff>
    </xdr:from>
    <xdr:to>
      <xdr:col>13</xdr:col>
      <xdr:colOff>3720</xdr:colOff>
      <xdr:row>3</xdr:row>
      <xdr:rowOff>72720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75717820" y="0"/>
          <a:ext cx="720000" cy="712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998220</xdr:colOff>
      <xdr:row>0</xdr:row>
      <xdr:rowOff>0</xdr:rowOff>
    </xdr:from>
    <xdr:to>
      <xdr:col>9</xdr:col>
      <xdr:colOff>3720</xdr:colOff>
      <xdr:row>2</xdr:row>
      <xdr:rowOff>194640</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78636280" y="0"/>
          <a:ext cx="720000" cy="7128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701040</xdr:colOff>
      <xdr:row>0</xdr:row>
      <xdr:rowOff>0</xdr:rowOff>
    </xdr:from>
    <xdr:to>
      <xdr:col>7</xdr:col>
      <xdr:colOff>3720</xdr:colOff>
      <xdr:row>2</xdr:row>
      <xdr:rowOff>225120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80099320" y="0"/>
          <a:ext cx="720000" cy="7128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693420</xdr:colOff>
      <xdr:row>0</xdr:row>
      <xdr:rowOff>0</xdr:rowOff>
    </xdr:from>
    <xdr:to>
      <xdr:col>7</xdr:col>
      <xdr:colOff>3720</xdr:colOff>
      <xdr:row>2</xdr:row>
      <xdr:rowOff>225120</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80106940" y="0"/>
          <a:ext cx="720000" cy="7128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57150</xdr:colOff>
      <xdr:row>2</xdr:row>
      <xdr:rowOff>86591</xdr:rowOff>
    </xdr:from>
    <xdr:to>
      <xdr:col>9</xdr:col>
      <xdr:colOff>771525</xdr:colOff>
      <xdr:row>25</xdr:row>
      <xdr:rowOff>85725</xdr:rowOff>
    </xdr:to>
    <xdr:graphicFrame macro="">
      <xdr:nvGraphicFramePr>
        <xdr:cNvPr id="44442" name="Chart 2">
          <a:extLst>
            <a:ext uri="{FF2B5EF4-FFF2-40B4-BE49-F238E27FC236}">
              <a16:creationId xmlns:a16="http://schemas.microsoft.com/office/drawing/2014/main" id="{00000000-0008-0000-0C00-00009AAD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74</xdr:col>
      <xdr:colOff>585354</xdr:colOff>
      <xdr:row>23</xdr:row>
      <xdr:rowOff>29812</xdr:rowOff>
    </xdr:from>
    <xdr:to>
      <xdr:col>81</xdr:col>
      <xdr:colOff>135082</xdr:colOff>
      <xdr:row>32</xdr:row>
      <xdr:rowOff>39213</xdr:rowOff>
    </xdr:to>
    <xdr:graphicFrame macro="">
      <xdr:nvGraphicFramePr>
        <xdr:cNvPr id="2" name="Chart 2">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137160</xdr:colOff>
      <xdr:row>0</xdr:row>
      <xdr:rowOff>0</xdr:rowOff>
    </xdr:from>
    <xdr:to>
      <xdr:col>9</xdr:col>
      <xdr:colOff>847635</xdr:colOff>
      <xdr:row>1</xdr:row>
      <xdr:rowOff>194640</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977920000" y="0"/>
          <a:ext cx="720000" cy="7128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693420</xdr:colOff>
      <xdr:row>0</xdr:row>
      <xdr:rowOff>0</xdr:rowOff>
    </xdr:from>
    <xdr:to>
      <xdr:col>7</xdr:col>
      <xdr:colOff>3720</xdr:colOff>
      <xdr:row>2</xdr:row>
      <xdr:rowOff>225120</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80106940" y="0"/>
          <a:ext cx="720000" cy="7128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937260</xdr:colOff>
      <xdr:row>0</xdr:row>
      <xdr:rowOff>0</xdr:rowOff>
    </xdr:from>
    <xdr:to>
      <xdr:col>8</xdr:col>
      <xdr:colOff>239940</xdr:colOff>
      <xdr:row>2</xdr:row>
      <xdr:rowOff>179400</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78651520" y="0"/>
          <a:ext cx="720000" cy="7128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7</xdr:col>
      <xdr:colOff>1082040</xdr:colOff>
      <xdr:row>0</xdr:row>
      <xdr:rowOff>0</xdr:rowOff>
    </xdr:from>
    <xdr:to>
      <xdr:col>8</xdr:col>
      <xdr:colOff>247560</xdr:colOff>
      <xdr:row>2</xdr:row>
      <xdr:rowOff>202260</xdr:rowOff>
    </xdr:to>
    <xdr:pic>
      <xdr:nvPicPr>
        <xdr:cNvPr id="3" name="Pictur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78643900" y="0"/>
          <a:ext cx="720000" cy="7128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14</xdr:col>
      <xdr:colOff>1630680</xdr:colOff>
      <xdr:row>0</xdr:row>
      <xdr:rowOff>0</xdr:rowOff>
    </xdr:from>
    <xdr:to>
      <xdr:col>15</xdr:col>
      <xdr:colOff>247560</xdr:colOff>
      <xdr:row>2</xdr:row>
      <xdr:rowOff>141300</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73523260" y="0"/>
          <a:ext cx="720000" cy="7128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10</xdr:col>
      <xdr:colOff>681990</xdr:colOff>
      <xdr:row>0</xdr:row>
      <xdr:rowOff>0</xdr:rowOff>
    </xdr:from>
    <xdr:to>
      <xdr:col>10</xdr:col>
      <xdr:colOff>1361985</xdr:colOff>
      <xdr:row>2</xdr:row>
      <xdr:rowOff>87960</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96119065" y="0"/>
          <a:ext cx="679995" cy="7166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9526</xdr:colOff>
      <xdr:row>0</xdr:row>
      <xdr:rowOff>180975</xdr:rowOff>
    </xdr:to>
    <xdr:pic>
      <xdr:nvPicPr>
        <xdr:cNvPr id="4" name="Picture 8" descr="logo">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1696452350" y="9525"/>
          <a:ext cx="9525" cy="171450"/>
        </a:xfrm>
        <a:prstGeom prst="rect">
          <a:avLst/>
        </a:prstGeom>
        <a:noFill/>
        <a:ln w="9525">
          <a:noFill/>
          <a:miter lim="800000"/>
          <a:headEnd/>
          <a:tailEnd/>
        </a:ln>
      </xdr:spPr>
    </xdr:pic>
    <xdr:clientData/>
  </xdr:twoCellAnchor>
  <xdr:twoCellAnchor editAs="oneCell">
    <xdr:from>
      <xdr:col>0</xdr:col>
      <xdr:colOff>3103703</xdr:colOff>
      <xdr:row>0</xdr:row>
      <xdr:rowOff>0</xdr:rowOff>
    </xdr:from>
    <xdr:to>
      <xdr:col>2</xdr:col>
      <xdr:colOff>235376</xdr:colOff>
      <xdr:row>1</xdr:row>
      <xdr:rowOff>6218</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031038042" y="0"/>
          <a:ext cx="720000" cy="7128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6</xdr:col>
      <xdr:colOff>645795</xdr:colOff>
      <xdr:row>0</xdr:row>
      <xdr:rowOff>0</xdr:rowOff>
    </xdr:from>
    <xdr:to>
      <xdr:col>6</xdr:col>
      <xdr:colOff>1337220</xdr:colOff>
      <xdr:row>2</xdr:row>
      <xdr:rowOff>225120</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99706180" y="0"/>
          <a:ext cx="691425" cy="7108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0</xdr:row>
      <xdr:rowOff>66675</xdr:rowOff>
    </xdr:from>
    <xdr:to>
      <xdr:col>1</xdr:col>
      <xdr:colOff>0</xdr:colOff>
      <xdr:row>3</xdr:row>
      <xdr:rowOff>923925</xdr:rowOff>
    </xdr:to>
    <xdr:sp macro="" textlink="">
      <xdr:nvSpPr>
        <xdr:cNvPr id="2" name="Text Box 2">
          <a:extLst>
            <a:ext uri="{FF2B5EF4-FFF2-40B4-BE49-F238E27FC236}">
              <a16:creationId xmlns:a16="http://schemas.microsoft.com/office/drawing/2014/main" id="{00000000-0008-0000-0200-000002000000}"/>
            </a:ext>
          </a:extLst>
        </xdr:cNvPr>
        <xdr:cNvSpPr txBox="1">
          <a:spLocks noChangeArrowheads="1"/>
        </xdr:cNvSpPr>
      </xdr:nvSpPr>
      <xdr:spPr bwMode="auto">
        <a:xfrm>
          <a:off x="9987076800" y="66675"/>
          <a:ext cx="4705350" cy="2619375"/>
        </a:xfrm>
        <a:prstGeom prst="rect">
          <a:avLst/>
        </a:prstGeom>
        <a:solidFill>
          <a:srgbClr val="FFFFFF"/>
        </a:solidFill>
        <a:ln w="9525">
          <a:noFill/>
          <a:miter lim="800000"/>
          <a:headEnd/>
          <a:tailEnd/>
        </a:ln>
      </xdr:spPr>
      <xdr:txBody>
        <a:bodyPr rot="0" vert="horz" wrap="square" lIns="91440" tIns="45720" rIns="91440" bIns="45720" anchor="ctr" anchorCtr="0">
          <a:noAutofit/>
        </a:bodyPr>
        <a:lstStyle/>
        <a:p>
          <a:pPr algn="ctr" rtl="1">
            <a:lnSpc>
              <a:spcPct val="100000"/>
            </a:lnSpc>
            <a:spcBef>
              <a:spcPts val="0"/>
            </a:spcBef>
            <a:spcAft>
              <a:spcPts val="0"/>
            </a:spcAft>
          </a:pPr>
          <a:r>
            <a:rPr lang="en-US" sz="4800" b="1">
              <a:solidFill>
                <a:sysClr val="windowText" lastClr="000000"/>
              </a:solidFill>
              <a:effectLst/>
              <a:latin typeface="AGA Arabesque Desktop" panose="05000000000000000000" pitchFamily="2" charset="2"/>
              <a:ea typeface="Calibri"/>
              <a:cs typeface="+mn-cs"/>
            </a:rPr>
            <a:t>!+</a:t>
          </a:r>
          <a:r>
            <a:rPr lang="en-US" sz="2800" b="1">
              <a:solidFill>
                <a:sysClr val="windowText" lastClr="000000"/>
              </a:solidFill>
              <a:effectLst/>
              <a:latin typeface="+mn-lt"/>
              <a:ea typeface="Calibri"/>
              <a:cs typeface="+mn-cs"/>
            </a:rPr>
            <a:t>     </a:t>
          </a:r>
        </a:p>
        <a:p>
          <a:pPr algn="ctr" rtl="1">
            <a:lnSpc>
              <a:spcPct val="100000"/>
            </a:lnSpc>
            <a:spcBef>
              <a:spcPts val="0"/>
            </a:spcBef>
            <a:spcAft>
              <a:spcPts val="0"/>
            </a:spcAft>
          </a:pPr>
          <a:r>
            <a:rPr lang="ar-QA" sz="2800" b="1">
              <a:solidFill>
                <a:sysClr val="windowText" lastClr="000000"/>
              </a:solidFill>
              <a:effectLst/>
              <a:latin typeface="+mn-lt"/>
              <a:ea typeface="Calibri"/>
              <a:cs typeface="Sultan bold" pitchFamily="2" charset="-78"/>
            </a:rPr>
            <a:t>الاحصاءات الزراعية</a:t>
          </a:r>
          <a:endParaRPr lang="en-US" sz="2800" b="1">
            <a:solidFill>
              <a:sysClr val="windowText" lastClr="000000"/>
            </a:solidFill>
            <a:effectLst/>
            <a:latin typeface="+mn-lt"/>
            <a:ea typeface="Calibri"/>
            <a:cs typeface="Sultan bold" pitchFamily="2" charset="-78"/>
          </a:endParaRPr>
        </a:p>
        <a:p>
          <a:pPr algn="ctr" rtl="1">
            <a:lnSpc>
              <a:spcPct val="100000"/>
            </a:lnSpc>
            <a:spcBef>
              <a:spcPts val="0"/>
            </a:spcBef>
            <a:spcAft>
              <a:spcPts val="0"/>
            </a:spcAft>
          </a:pPr>
          <a:endParaRPr lang="ar-QA" sz="1800" b="1">
            <a:solidFill>
              <a:sysClr val="windowText" lastClr="000000"/>
            </a:solidFill>
            <a:effectLst/>
            <a:latin typeface="Arial Rounded MT Bold" pitchFamily="34" charset="0"/>
            <a:ea typeface="+mn-ea"/>
            <a:cs typeface="+mn-cs"/>
          </a:endParaRPr>
        </a:p>
        <a:p>
          <a:pPr algn="ctr" rtl="1">
            <a:lnSpc>
              <a:spcPct val="100000"/>
            </a:lnSpc>
            <a:spcBef>
              <a:spcPts val="0"/>
            </a:spcBef>
            <a:spcAft>
              <a:spcPts val="0"/>
            </a:spcAft>
          </a:pPr>
          <a:r>
            <a:rPr lang="en-US" sz="1800" b="1">
              <a:solidFill>
                <a:sysClr val="windowText" lastClr="000000"/>
              </a:solidFill>
              <a:effectLst/>
              <a:latin typeface="Arial Rounded MT Bold" pitchFamily="34" charset="0"/>
              <a:ea typeface="+mn-ea"/>
              <a:cs typeface="+mn-cs"/>
            </a:rPr>
            <a:t> </a:t>
          </a:r>
          <a:r>
            <a:rPr lang="en-US" sz="1800" b="1">
              <a:solidFill>
                <a:sysClr val="windowText" lastClr="000000"/>
              </a:solidFill>
              <a:effectLst/>
              <a:latin typeface="Bernard MT Condensed" panose="02050806060905020404" pitchFamily="18" charset="0"/>
              <a:ea typeface="+mn-ea"/>
              <a:cs typeface="+mn-cs"/>
            </a:rPr>
            <a:t>CHAPTER 1</a:t>
          </a:r>
        </a:p>
        <a:p>
          <a:pPr algn="ctr" rtl="1">
            <a:lnSpc>
              <a:spcPct val="100000"/>
            </a:lnSpc>
            <a:spcBef>
              <a:spcPts val="0"/>
            </a:spcBef>
            <a:spcAft>
              <a:spcPts val="0"/>
            </a:spcAft>
          </a:pPr>
          <a:r>
            <a:rPr lang="en-US" sz="2400" b="1">
              <a:solidFill>
                <a:sysClr val="windowText" lastClr="000000"/>
              </a:solidFill>
              <a:effectLst/>
              <a:latin typeface="Bernard MT Condensed" panose="02050806060905020404" pitchFamily="18" charset="0"/>
              <a:ea typeface="+mn-ea"/>
              <a:cs typeface="+mn-cs"/>
            </a:rPr>
            <a:t>AGRICULTURAL STATISTICS</a:t>
          </a:r>
          <a:endParaRPr lang="en-US" sz="2400">
            <a:solidFill>
              <a:sysClr val="windowText" lastClr="000000"/>
            </a:solidFill>
            <a:effectLst/>
            <a:latin typeface="Bernard MT Condensed" panose="02050806060905020404" pitchFamily="18" charset="0"/>
            <a:ea typeface="+mn-ea"/>
            <a:cs typeface="+mn-cs"/>
          </a:endParaRPr>
        </a:p>
      </xdr:txBody>
    </xdr:sp>
    <xdr:clientData/>
  </xdr:twoCellAnchor>
  <xdr:twoCellAnchor editAs="oneCell">
    <xdr:from>
      <xdr:col>0</xdr:col>
      <xdr:colOff>30480</xdr:colOff>
      <xdr:row>0</xdr:row>
      <xdr:rowOff>0</xdr:rowOff>
    </xdr:from>
    <xdr:to>
      <xdr:col>1</xdr:col>
      <xdr:colOff>1</xdr:colOff>
      <xdr:row>5</xdr:row>
      <xdr:rowOff>152399</xdr:rowOff>
    </xdr:to>
    <xdr:pic>
      <xdr:nvPicPr>
        <xdr:cNvPr id="374980" name="Picture 5" descr="ORNA430.WMF">
          <a:extLst>
            <a:ext uri="{FF2B5EF4-FFF2-40B4-BE49-F238E27FC236}">
              <a16:creationId xmlns:a16="http://schemas.microsoft.com/office/drawing/2014/main" id="{00000000-0008-0000-0200-0000C4B80500}"/>
            </a:ext>
          </a:extLst>
        </xdr:cNvPr>
        <xdr:cNvPicPr>
          <a:picLocks noChangeAspect="1"/>
        </xdr:cNvPicPr>
      </xdr:nvPicPr>
      <xdr:blipFill>
        <a:blip xmlns:r="http://schemas.openxmlformats.org/officeDocument/2006/relationships" r:embed="rId1"/>
        <a:srcRect/>
        <a:stretch>
          <a:fillRect/>
        </a:stretch>
      </xdr:blipFill>
      <xdr:spPr bwMode="auto">
        <a:xfrm rot="-5400000">
          <a:off x="10237725270" y="-971551"/>
          <a:ext cx="2941319" cy="4884421"/>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38403" name="Picture 8" descr="logo">
          <a:extLst>
            <a:ext uri="{FF2B5EF4-FFF2-40B4-BE49-F238E27FC236}">
              <a16:creationId xmlns:a16="http://schemas.microsoft.com/office/drawing/2014/main" id="{00000000-0008-0000-0300-00000396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75012350" y="9525"/>
          <a:ext cx="9525" cy="171450"/>
        </a:xfrm>
        <a:prstGeom prst="rect">
          <a:avLst/>
        </a:prstGeom>
        <a:noFill/>
        <a:ln w="9525">
          <a:noFill/>
          <a:miter lim="800000"/>
          <a:headEnd/>
          <a:tailEnd/>
        </a:ln>
      </xdr:spPr>
    </xdr:pic>
    <xdr:clientData/>
  </xdr:twoCellAnchor>
  <xdr:twoCellAnchor editAs="oneCell">
    <xdr:from>
      <xdr:col>0</xdr:col>
      <xdr:colOff>2956560</xdr:colOff>
      <xdr:row>0</xdr:row>
      <xdr:rowOff>0</xdr:rowOff>
    </xdr:from>
    <xdr:to>
      <xdr:col>2</xdr:col>
      <xdr:colOff>224700</xdr:colOff>
      <xdr:row>1</xdr:row>
      <xdr:rowOff>42240</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985524760" y="0"/>
          <a:ext cx="720000" cy="712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358140</xdr:colOff>
      <xdr:row>0</xdr:row>
      <xdr:rowOff>0</xdr:rowOff>
    </xdr:from>
    <xdr:to>
      <xdr:col>11</xdr:col>
      <xdr:colOff>3720</xdr:colOff>
      <xdr:row>2</xdr:row>
      <xdr:rowOff>225120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77173240" y="0"/>
          <a:ext cx="720000" cy="712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1051560</xdr:colOff>
      <xdr:row>0</xdr:row>
      <xdr:rowOff>0</xdr:rowOff>
    </xdr:from>
    <xdr:to>
      <xdr:col>6</xdr:col>
      <xdr:colOff>3720</xdr:colOff>
      <xdr:row>2</xdr:row>
      <xdr:rowOff>255600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78636280" y="0"/>
          <a:ext cx="720000" cy="712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74085</xdr:colOff>
      <xdr:row>5</xdr:row>
      <xdr:rowOff>95250</xdr:rowOff>
    </xdr:from>
    <xdr:to>
      <xdr:col>11</xdr:col>
      <xdr:colOff>550333</xdr:colOff>
      <xdr:row>28</xdr:row>
      <xdr:rowOff>84667</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592667</xdr:colOff>
      <xdr:row>0</xdr:row>
      <xdr:rowOff>0</xdr:rowOff>
    </xdr:from>
    <xdr:to>
      <xdr:col>12</xdr:col>
      <xdr:colOff>6684</xdr:colOff>
      <xdr:row>2</xdr:row>
      <xdr:rowOff>145533</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921007066" y="0"/>
          <a:ext cx="720000" cy="712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4</xdr:col>
      <xdr:colOff>1127760</xdr:colOff>
      <xdr:row>0</xdr:row>
      <xdr:rowOff>0</xdr:rowOff>
    </xdr:from>
    <xdr:ext cx="676185" cy="697560"/>
    <xdr:pic>
      <xdr:nvPicPr>
        <xdr:cNvPr id="2" name="Picture 1">
          <a:extLst>
            <a:ext uri="{FF2B5EF4-FFF2-40B4-BE49-F238E27FC236}">
              <a16:creationId xmlns:a16="http://schemas.microsoft.com/office/drawing/2014/main" id="{83C334F1-F0FD-4010-BCCE-116044BA79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00068130" y="0"/>
          <a:ext cx="676185" cy="69756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3</xdr:col>
      <xdr:colOff>1127760</xdr:colOff>
      <xdr:row>0</xdr:row>
      <xdr:rowOff>0</xdr:rowOff>
    </xdr:from>
    <xdr:to>
      <xdr:col>4</xdr:col>
      <xdr:colOff>156120</xdr:colOff>
      <xdr:row>2</xdr:row>
      <xdr:rowOff>49860</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81592840" y="0"/>
          <a:ext cx="720000" cy="7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A1:A8"/>
  <sheetViews>
    <sheetView showGridLines="0" rightToLeft="1" tabSelected="1" view="pageBreakPreview" topLeftCell="A4" zoomScaleSheetLayoutView="100" workbookViewId="0">
      <selection activeCell="A21" sqref="A21"/>
    </sheetView>
  </sheetViews>
  <sheetFormatPr defaultColWidth="9.140625" defaultRowHeight="12.75"/>
  <cols>
    <col min="1" max="1" width="71.7109375" style="21" customWidth="1"/>
    <col min="2" max="16384" width="9.140625" style="21"/>
  </cols>
  <sheetData>
    <row r="1" spans="1:1" ht="21" customHeight="1"/>
    <row r="2" spans="1:1" s="48" customFormat="1" ht="69" customHeight="1">
      <c r="A2" s="47"/>
    </row>
    <row r="3" spans="1:1" s="86" customFormat="1" ht="48.75" customHeight="1">
      <c r="A3" s="85"/>
    </row>
    <row r="4" spans="1:1" s="48" customFormat="1" ht="75" customHeight="1">
      <c r="A4" s="49"/>
    </row>
    <row r="5" spans="1:1" s="22" customFormat="1" ht="6" customHeight="1">
      <c r="A5" s="23"/>
    </row>
    <row r="8" spans="1:1">
      <c r="A8" s="23"/>
    </row>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7"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39997558519241921"/>
    <pageSetUpPr autoPageBreaks="0"/>
  </sheetPr>
  <dimension ref="A1:R51"/>
  <sheetViews>
    <sheetView showGridLines="0" rightToLeft="1" tabSelected="1" view="pageBreakPreview" topLeftCell="A15" zoomScaleSheetLayoutView="100" workbookViewId="0">
      <selection activeCell="A21" sqref="A21"/>
    </sheetView>
  </sheetViews>
  <sheetFormatPr defaultColWidth="10.7109375" defaultRowHeight="12.75"/>
  <cols>
    <col min="1" max="1" width="4.7109375" style="101" customWidth="1"/>
    <col min="2" max="2" width="16.140625" style="101" customWidth="1"/>
    <col min="3" max="5" width="9.7109375" style="128" customWidth="1"/>
    <col min="6" max="6" width="10.140625" style="128" customWidth="1"/>
    <col min="7" max="8" width="9.7109375" style="128" customWidth="1"/>
    <col min="9" max="9" width="11.140625" style="128" customWidth="1"/>
    <col min="10" max="11" width="9.7109375" style="128" customWidth="1"/>
    <col min="12" max="12" width="15.7109375" style="5" customWidth="1"/>
    <col min="13" max="13" width="5.7109375" style="5" customWidth="1"/>
    <col min="14" max="16384" width="10.7109375" style="5"/>
  </cols>
  <sheetData>
    <row r="1" spans="1:13" ht="17.25" customHeight="1">
      <c r="A1" s="377" t="s">
        <v>516</v>
      </c>
      <c r="B1" s="377"/>
      <c r="C1" s="377"/>
      <c r="D1" s="377"/>
      <c r="E1" s="377"/>
      <c r="F1" s="377"/>
      <c r="G1" s="377"/>
      <c r="H1" s="377"/>
      <c r="I1" s="377"/>
      <c r="J1" s="377"/>
      <c r="K1" s="377"/>
      <c r="L1" s="377"/>
      <c r="M1" s="377"/>
    </row>
    <row r="2" spans="1:13" ht="17.25" customHeight="1">
      <c r="A2" s="378" t="s">
        <v>419</v>
      </c>
      <c r="B2" s="378"/>
      <c r="C2" s="378"/>
      <c r="D2" s="378"/>
      <c r="E2" s="378"/>
      <c r="F2" s="378"/>
      <c r="G2" s="378"/>
      <c r="H2" s="378"/>
      <c r="I2" s="378"/>
      <c r="J2" s="378"/>
      <c r="K2" s="378"/>
      <c r="L2" s="378"/>
      <c r="M2" s="378"/>
    </row>
    <row r="3" spans="1:13" ht="17.25" customHeight="1">
      <c r="A3" s="379" t="s">
        <v>325</v>
      </c>
      <c r="B3" s="379"/>
      <c r="C3" s="379"/>
      <c r="D3" s="379"/>
      <c r="E3" s="379"/>
      <c r="F3" s="379"/>
      <c r="G3" s="379"/>
      <c r="H3" s="379"/>
      <c r="I3" s="379"/>
      <c r="J3" s="379"/>
      <c r="K3" s="379"/>
      <c r="L3" s="379"/>
      <c r="M3" s="379"/>
    </row>
    <row r="4" spans="1:13" ht="17.25" customHeight="1">
      <c r="A4" s="379" t="s">
        <v>419</v>
      </c>
      <c r="B4" s="379"/>
      <c r="C4" s="379"/>
      <c r="D4" s="379"/>
      <c r="E4" s="379"/>
      <c r="F4" s="379"/>
      <c r="G4" s="379"/>
      <c r="H4" s="379"/>
      <c r="I4" s="379"/>
      <c r="J4" s="379"/>
      <c r="K4" s="379"/>
      <c r="L4" s="379"/>
      <c r="M4" s="379"/>
    </row>
    <row r="5" spans="1:13" s="2" customFormat="1" ht="17.25" customHeight="1">
      <c r="A5" s="20" t="s">
        <v>491</v>
      </c>
      <c r="B5" s="32"/>
      <c r="C5" s="133"/>
      <c r="D5" s="133"/>
      <c r="E5" s="133"/>
      <c r="F5" s="133"/>
      <c r="G5" s="133"/>
      <c r="H5" s="133"/>
      <c r="I5" s="133"/>
      <c r="J5" s="133"/>
      <c r="K5" s="133"/>
      <c r="M5" s="77" t="s">
        <v>490</v>
      </c>
    </row>
    <row r="6" spans="1:13" s="3" customFormat="1" ht="23.25" customHeight="1" thickBot="1">
      <c r="A6" s="359" t="s">
        <v>89</v>
      </c>
      <c r="B6" s="359"/>
      <c r="C6" s="413">
        <v>2020</v>
      </c>
      <c r="D6" s="413"/>
      <c r="E6" s="413"/>
      <c r="F6" s="413">
        <v>2021</v>
      </c>
      <c r="G6" s="413"/>
      <c r="H6" s="413"/>
      <c r="I6" s="413">
        <v>2022</v>
      </c>
      <c r="J6" s="413"/>
      <c r="K6" s="413"/>
      <c r="L6" s="407" t="s">
        <v>92</v>
      </c>
      <c r="M6" s="408"/>
    </row>
    <row r="7" spans="1:13" s="3" customFormat="1" ht="27" thickTop="1" thickBot="1">
      <c r="A7" s="360"/>
      <c r="B7" s="360"/>
      <c r="C7" s="223" t="s">
        <v>87</v>
      </c>
      <c r="D7" s="223" t="s">
        <v>266</v>
      </c>
      <c r="E7" s="223" t="s">
        <v>88</v>
      </c>
      <c r="F7" s="223" t="s">
        <v>87</v>
      </c>
      <c r="G7" s="223" t="s">
        <v>266</v>
      </c>
      <c r="H7" s="223" t="s">
        <v>88</v>
      </c>
      <c r="I7" s="223" t="s">
        <v>87</v>
      </c>
      <c r="J7" s="223" t="s">
        <v>266</v>
      </c>
      <c r="K7" s="223" t="s">
        <v>88</v>
      </c>
      <c r="L7" s="409"/>
      <c r="M7" s="410"/>
    </row>
    <row r="8" spans="1:13" s="4" customFormat="1" ht="23.25" customHeight="1" thickTop="1" thickBot="1">
      <c r="A8" s="360"/>
      <c r="B8" s="360"/>
      <c r="C8" s="246" t="s">
        <v>90</v>
      </c>
      <c r="D8" s="246" t="s">
        <v>91</v>
      </c>
      <c r="E8" s="246" t="s">
        <v>276</v>
      </c>
      <c r="F8" s="246" t="s">
        <v>90</v>
      </c>
      <c r="G8" s="246" t="s">
        <v>91</v>
      </c>
      <c r="H8" s="246" t="s">
        <v>276</v>
      </c>
      <c r="I8" s="246" t="s">
        <v>90</v>
      </c>
      <c r="J8" s="246" t="s">
        <v>91</v>
      </c>
      <c r="K8" s="246" t="s">
        <v>276</v>
      </c>
      <c r="L8" s="409"/>
      <c r="M8" s="410"/>
    </row>
    <row r="9" spans="1:13" s="4" customFormat="1" ht="23.25" thickTop="1">
      <c r="A9" s="361"/>
      <c r="B9" s="361"/>
      <c r="C9" s="270" t="s">
        <v>93</v>
      </c>
      <c r="D9" s="270" t="s">
        <v>265</v>
      </c>
      <c r="E9" s="270" t="s">
        <v>324</v>
      </c>
      <c r="F9" s="270" t="s">
        <v>93</v>
      </c>
      <c r="G9" s="270" t="s">
        <v>265</v>
      </c>
      <c r="H9" s="66" t="s">
        <v>324</v>
      </c>
      <c r="I9" s="270" t="s">
        <v>93</v>
      </c>
      <c r="J9" s="270" t="s">
        <v>265</v>
      </c>
      <c r="K9" s="270" t="s">
        <v>324</v>
      </c>
      <c r="L9" s="411"/>
      <c r="M9" s="412"/>
    </row>
    <row r="10" spans="1:13" s="132" customFormat="1" ht="23.25" customHeight="1" thickBot="1">
      <c r="A10" s="414" t="s">
        <v>13</v>
      </c>
      <c r="B10" s="415"/>
      <c r="C10" s="143">
        <v>1503</v>
      </c>
      <c r="D10" s="143">
        <v>212</v>
      </c>
      <c r="E10" s="318"/>
      <c r="F10" s="143">
        <v>3306</v>
      </c>
      <c r="G10" s="143">
        <v>394</v>
      </c>
      <c r="H10" s="318"/>
      <c r="I10" s="143">
        <f>SUM(I11:I14)</f>
        <v>1193.8000000000002</v>
      </c>
      <c r="J10" s="143">
        <f>SUM(J11:J14)</f>
        <v>106.60000000000001</v>
      </c>
      <c r="K10" s="242"/>
      <c r="L10" s="416" t="s">
        <v>14</v>
      </c>
      <c r="M10" s="417"/>
    </row>
    <row r="11" spans="1:13" s="280" customFormat="1" ht="14.25" thickTop="1" thickBot="1">
      <c r="A11" s="285"/>
      <c r="B11" s="281" t="s">
        <v>15</v>
      </c>
      <c r="C11" s="282">
        <v>2</v>
      </c>
      <c r="D11" s="282">
        <v>1</v>
      </c>
      <c r="E11" s="283">
        <f>C11/D11</f>
        <v>2</v>
      </c>
      <c r="F11" s="282">
        <v>252</v>
      </c>
      <c r="G11" s="282">
        <v>110</v>
      </c>
      <c r="H11" s="283">
        <f>F11/G11</f>
        <v>2.290909090909091</v>
      </c>
      <c r="I11" s="283">
        <v>0.9</v>
      </c>
      <c r="J11" s="283">
        <v>0.4</v>
      </c>
      <c r="K11" s="283">
        <f>I11/J11</f>
        <v>2.25</v>
      </c>
      <c r="L11" s="284" t="s">
        <v>16</v>
      </c>
      <c r="M11" s="284"/>
    </row>
    <row r="12" spans="1:13" s="132" customFormat="1" ht="14.25" thickTop="1" thickBot="1">
      <c r="A12" s="57"/>
      <c r="B12" s="79" t="s">
        <v>17</v>
      </c>
      <c r="C12" s="145">
        <v>266</v>
      </c>
      <c r="D12" s="145">
        <v>86</v>
      </c>
      <c r="E12" s="196">
        <f t="shared" ref="E12:E42" si="0">C12/D12</f>
        <v>3.0930232558139537</v>
      </c>
      <c r="F12" s="145">
        <v>115</v>
      </c>
      <c r="G12" s="145">
        <v>38</v>
      </c>
      <c r="H12" s="196">
        <f t="shared" ref="H12:H42" si="1">F12/G12</f>
        <v>3.0263157894736841</v>
      </c>
      <c r="I12" s="145">
        <v>41</v>
      </c>
      <c r="J12" s="145">
        <v>14</v>
      </c>
      <c r="K12" s="196">
        <f t="shared" ref="K12:K42" si="2">I12/J12</f>
        <v>2.9285714285714284</v>
      </c>
      <c r="L12" s="58" t="s">
        <v>18</v>
      </c>
      <c r="M12" s="58"/>
    </row>
    <row r="13" spans="1:13" s="280" customFormat="1" ht="14.25" thickTop="1" thickBot="1">
      <c r="A13" s="285"/>
      <c r="B13" s="281" t="s">
        <v>19</v>
      </c>
      <c r="C13" s="282">
        <v>947</v>
      </c>
      <c r="D13" s="282">
        <v>76</v>
      </c>
      <c r="E13" s="283">
        <f t="shared" si="0"/>
        <v>12.460526315789474</v>
      </c>
      <c r="F13" s="282">
        <v>2809</v>
      </c>
      <c r="G13" s="282">
        <v>224</v>
      </c>
      <c r="H13" s="283">
        <f t="shared" si="1"/>
        <v>12.540178571428571</v>
      </c>
      <c r="I13" s="282">
        <v>1151</v>
      </c>
      <c r="J13" s="282">
        <v>92</v>
      </c>
      <c r="K13" s="283">
        <f t="shared" si="2"/>
        <v>12.510869565217391</v>
      </c>
      <c r="L13" s="284" t="s">
        <v>20</v>
      </c>
      <c r="M13" s="284"/>
    </row>
    <row r="14" spans="1:13" s="132" customFormat="1" ht="14.25" thickTop="1" thickBot="1">
      <c r="A14" s="57"/>
      <c r="B14" s="79" t="s">
        <v>161</v>
      </c>
      <c r="C14" s="145">
        <v>288</v>
      </c>
      <c r="D14" s="145">
        <v>48</v>
      </c>
      <c r="E14" s="196">
        <f t="shared" si="0"/>
        <v>6</v>
      </c>
      <c r="F14" s="145">
        <v>129</v>
      </c>
      <c r="G14" s="145">
        <v>22</v>
      </c>
      <c r="H14" s="196">
        <f t="shared" si="1"/>
        <v>5.8636363636363633</v>
      </c>
      <c r="I14" s="196">
        <v>0.9</v>
      </c>
      <c r="J14" s="196">
        <v>0.2</v>
      </c>
      <c r="K14" s="196">
        <f t="shared" si="2"/>
        <v>4.5</v>
      </c>
      <c r="L14" s="58" t="s">
        <v>162</v>
      </c>
      <c r="M14" s="58"/>
    </row>
    <row r="15" spans="1:13" s="280" customFormat="1" ht="23.25" customHeight="1" thickTop="1" thickBot="1">
      <c r="A15" s="421" t="s">
        <v>341</v>
      </c>
      <c r="B15" s="421"/>
      <c r="C15" s="282">
        <v>103695</v>
      </c>
      <c r="D15" s="282">
        <v>3135</v>
      </c>
      <c r="E15" s="283"/>
      <c r="F15" s="282">
        <v>101882</v>
      </c>
      <c r="G15" s="282">
        <v>2766</v>
      </c>
      <c r="H15" s="283"/>
      <c r="I15" s="351">
        <f>SUM(I16:I39)</f>
        <v>96954</v>
      </c>
      <c r="J15" s="351">
        <f>SUM(J16:J39)</f>
        <v>2631</v>
      </c>
      <c r="K15" s="283"/>
      <c r="L15" s="422" t="s">
        <v>340</v>
      </c>
      <c r="M15" s="423"/>
    </row>
    <row r="16" spans="1:13" s="132" customFormat="1" ht="14.25" thickTop="1" thickBot="1">
      <c r="A16" s="57"/>
      <c r="B16" s="79" t="s">
        <v>22</v>
      </c>
      <c r="C16" s="145">
        <v>31817</v>
      </c>
      <c r="D16" s="145">
        <v>465</v>
      </c>
      <c r="E16" s="196">
        <f t="shared" si="0"/>
        <v>68.423655913978493</v>
      </c>
      <c r="F16" s="145">
        <v>39503</v>
      </c>
      <c r="G16" s="145">
        <v>423</v>
      </c>
      <c r="H16" s="196">
        <f t="shared" si="1"/>
        <v>93.387706855791961</v>
      </c>
      <c r="I16" s="145">
        <v>26989</v>
      </c>
      <c r="J16" s="145">
        <v>353</v>
      </c>
      <c r="K16" s="196">
        <f t="shared" si="2"/>
        <v>76.456090651558071</v>
      </c>
      <c r="L16" s="58" t="s">
        <v>23</v>
      </c>
      <c r="M16" s="58"/>
    </row>
    <row r="17" spans="1:13" s="280" customFormat="1" ht="14.25" thickTop="1" thickBot="1">
      <c r="A17" s="285"/>
      <c r="B17" s="281" t="s">
        <v>24</v>
      </c>
      <c r="C17" s="282"/>
      <c r="D17" s="282">
        <v>115</v>
      </c>
      <c r="E17" s="283">
        <f t="shared" si="0"/>
        <v>0</v>
      </c>
      <c r="F17" s="282">
        <v>1126</v>
      </c>
      <c r="G17" s="282">
        <v>48</v>
      </c>
      <c r="H17" s="283">
        <f t="shared" si="1"/>
        <v>23.458333333333332</v>
      </c>
      <c r="I17" s="282">
        <v>1987</v>
      </c>
      <c r="J17" s="282">
        <v>81</v>
      </c>
      <c r="K17" s="283">
        <f t="shared" si="2"/>
        <v>24.530864197530864</v>
      </c>
      <c r="L17" s="284" t="s">
        <v>25</v>
      </c>
      <c r="M17" s="284"/>
    </row>
    <row r="18" spans="1:13" s="132" customFormat="1" ht="14.25" thickTop="1" thickBot="1">
      <c r="A18" s="57"/>
      <c r="B18" s="79" t="s">
        <v>26</v>
      </c>
      <c r="C18" s="145">
        <v>474</v>
      </c>
      <c r="D18" s="145">
        <v>50</v>
      </c>
      <c r="E18" s="196">
        <f t="shared" si="0"/>
        <v>9.48</v>
      </c>
      <c r="F18" s="145">
        <v>246</v>
      </c>
      <c r="G18" s="145">
        <v>26</v>
      </c>
      <c r="H18" s="196">
        <f t="shared" si="1"/>
        <v>9.4615384615384617</v>
      </c>
      <c r="I18" s="145">
        <v>521</v>
      </c>
      <c r="J18" s="145">
        <v>55</v>
      </c>
      <c r="K18" s="196">
        <f t="shared" si="2"/>
        <v>9.4727272727272727</v>
      </c>
      <c r="L18" s="58" t="s">
        <v>27</v>
      </c>
      <c r="M18" s="58"/>
    </row>
    <row r="19" spans="1:13" s="280" customFormat="1" ht="14.25" thickTop="1" thickBot="1">
      <c r="A19" s="285"/>
      <c r="B19" s="281" t="s">
        <v>28</v>
      </c>
      <c r="C19" s="282">
        <v>2841</v>
      </c>
      <c r="D19" s="282">
        <v>272</v>
      </c>
      <c r="E19" s="283">
        <f t="shared" si="0"/>
        <v>10.444852941176471</v>
      </c>
      <c r="F19" s="282">
        <v>21848</v>
      </c>
      <c r="G19" s="282">
        <v>184</v>
      </c>
      <c r="H19" s="283">
        <f t="shared" si="1"/>
        <v>118.73913043478261</v>
      </c>
      <c r="I19" s="282">
        <v>23946</v>
      </c>
      <c r="J19" s="282">
        <v>221</v>
      </c>
      <c r="K19" s="283">
        <f t="shared" si="2"/>
        <v>108.35294117647059</v>
      </c>
      <c r="L19" s="284" t="s">
        <v>29</v>
      </c>
      <c r="M19" s="284"/>
    </row>
    <row r="20" spans="1:13" s="132" customFormat="1" ht="14.25" thickTop="1" thickBot="1">
      <c r="A20" s="57"/>
      <c r="B20" s="79" t="s">
        <v>30</v>
      </c>
      <c r="C20" s="145">
        <v>5137</v>
      </c>
      <c r="D20" s="145">
        <v>321</v>
      </c>
      <c r="E20" s="196">
        <f t="shared" si="0"/>
        <v>16.003115264797508</v>
      </c>
      <c r="F20" s="145">
        <v>4005</v>
      </c>
      <c r="G20" s="145">
        <v>250</v>
      </c>
      <c r="H20" s="196">
        <f t="shared" si="1"/>
        <v>16.02</v>
      </c>
      <c r="I20" s="145">
        <v>6227</v>
      </c>
      <c r="J20" s="145">
        <v>273</v>
      </c>
      <c r="K20" s="196">
        <f t="shared" si="2"/>
        <v>22.80952380952381</v>
      </c>
      <c r="L20" s="58" t="s">
        <v>31</v>
      </c>
      <c r="M20" s="58"/>
    </row>
    <row r="21" spans="1:13" s="280" customFormat="1" ht="14.25" thickTop="1" thickBot="1">
      <c r="A21" s="285"/>
      <c r="B21" s="281" t="s">
        <v>32</v>
      </c>
      <c r="C21" s="282">
        <v>4828</v>
      </c>
      <c r="D21" s="282">
        <v>241</v>
      </c>
      <c r="E21" s="283">
        <f t="shared" si="0"/>
        <v>20.033195020746888</v>
      </c>
      <c r="F21" s="282">
        <v>3703</v>
      </c>
      <c r="G21" s="282">
        <v>185</v>
      </c>
      <c r="H21" s="283">
        <f t="shared" si="1"/>
        <v>20.016216216216215</v>
      </c>
      <c r="I21" s="282">
        <v>4022</v>
      </c>
      <c r="J21" s="282">
        <v>201</v>
      </c>
      <c r="K21" s="283">
        <f t="shared" si="2"/>
        <v>20.009950248756219</v>
      </c>
      <c r="L21" s="284" t="s">
        <v>33</v>
      </c>
      <c r="M21" s="284"/>
    </row>
    <row r="22" spans="1:13" s="132" customFormat="1" ht="14.25" thickTop="1" thickBot="1">
      <c r="A22" s="57"/>
      <c r="B22" s="79" t="s">
        <v>34</v>
      </c>
      <c r="C22" s="145">
        <v>1652</v>
      </c>
      <c r="D22" s="145">
        <v>75</v>
      </c>
      <c r="E22" s="196">
        <f t="shared" si="0"/>
        <v>22.026666666666667</v>
      </c>
      <c r="F22" s="145">
        <v>1918</v>
      </c>
      <c r="G22" s="145">
        <v>87</v>
      </c>
      <c r="H22" s="196">
        <f t="shared" si="1"/>
        <v>22.045977011494251</v>
      </c>
      <c r="I22" s="145">
        <v>769</v>
      </c>
      <c r="J22" s="145">
        <v>35</v>
      </c>
      <c r="K22" s="196">
        <f t="shared" si="2"/>
        <v>21.971428571428572</v>
      </c>
      <c r="L22" s="58" t="s">
        <v>35</v>
      </c>
      <c r="M22" s="58"/>
    </row>
    <row r="23" spans="1:13" s="280" customFormat="1" ht="14.25" thickTop="1" thickBot="1">
      <c r="A23" s="285"/>
      <c r="B23" s="281" t="s">
        <v>36</v>
      </c>
      <c r="C23" s="282">
        <v>49</v>
      </c>
      <c r="D23" s="282">
        <v>4</v>
      </c>
      <c r="E23" s="283">
        <f t="shared" si="0"/>
        <v>12.25</v>
      </c>
      <c r="F23" s="282">
        <v>43</v>
      </c>
      <c r="G23" s="282">
        <v>4</v>
      </c>
      <c r="H23" s="283">
        <f t="shared" si="1"/>
        <v>10.75</v>
      </c>
      <c r="I23" s="282">
        <v>38</v>
      </c>
      <c r="J23" s="282">
        <v>3</v>
      </c>
      <c r="K23" s="283">
        <f t="shared" si="2"/>
        <v>12.666666666666666</v>
      </c>
      <c r="L23" s="284" t="s">
        <v>37</v>
      </c>
      <c r="M23" s="284"/>
    </row>
    <row r="24" spans="1:13" s="132" customFormat="1" ht="14.25" thickTop="1" thickBot="1">
      <c r="A24" s="57"/>
      <c r="B24" s="79" t="s">
        <v>38</v>
      </c>
      <c r="C24" s="145">
        <v>5770</v>
      </c>
      <c r="D24" s="145">
        <v>231</v>
      </c>
      <c r="E24" s="196">
        <f t="shared" si="0"/>
        <v>24.978354978354979</v>
      </c>
      <c r="F24" s="145">
        <v>6248</v>
      </c>
      <c r="G24" s="145">
        <v>221</v>
      </c>
      <c r="H24" s="196">
        <f t="shared" si="1"/>
        <v>28.271493212669682</v>
      </c>
      <c r="I24" s="145">
        <v>10702</v>
      </c>
      <c r="J24" s="145">
        <v>205</v>
      </c>
      <c r="K24" s="196">
        <f t="shared" si="2"/>
        <v>52.204878048780486</v>
      </c>
      <c r="L24" s="58" t="s">
        <v>39</v>
      </c>
      <c r="M24" s="58"/>
    </row>
    <row r="25" spans="1:13" s="280" customFormat="1" ht="14.25" thickTop="1" thickBot="1">
      <c r="A25" s="285"/>
      <c r="B25" s="281" t="s">
        <v>40</v>
      </c>
      <c r="C25" s="282">
        <v>575</v>
      </c>
      <c r="D25" s="282">
        <v>44</v>
      </c>
      <c r="E25" s="283">
        <f t="shared" si="0"/>
        <v>13.068181818181818</v>
      </c>
      <c r="F25" s="282">
        <v>350</v>
      </c>
      <c r="G25" s="282">
        <v>27</v>
      </c>
      <c r="H25" s="283">
        <f t="shared" si="1"/>
        <v>12.962962962962964</v>
      </c>
      <c r="I25" s="282">
        <v>167</v>
      </c>
      <c r="J25" s="282">
        <v>13</v>
      </c>
      <c r="K25" s="283">
        <f t="shared" si="2"/>
        <v>12.846153846153847</v>
      </c>
      <c r="L25" s="284" t="s">
        <v>41</v>
      </c>
      <c r="M25" s="284"/>
    </row>
    <row r="26" spans="1:13" s="132" customFormat="1" ht="14.25" thickTop="1" thickBot="1">
      <c r="A26" s="57"/>
      <c r="B26" s="79" t="s">
        <v>42</v>
      </c>
      <c r="C26" s="145">
        <v>2264</v>
      </c>
      <c r="D26" s="145">
        <v>151</v>
      </c>
      <c r="E26" s="196">
        <f t="shared" si="0"/>
        <v>14.993377483443709</v>
      </c>
      <c r="F26" s="145">
        <v>2303</v>
      </c>
      <c r="G26" s="145">
        <v>154</v>
      </c>
      <c r="H26" s="196">
        <f t="shared" si="1"/>
        <v>14.954545454545455</v>
      </c>
      <c r="I26" s="145">
        <v>2215</v>
      </c>
      <c r="J26" s="145">
        <v>148</v>
      </c>
      <c r="K26" s="196">
        <f t="shared" si="2"/>
        <v>14.966216216216216</v>
      </c>
      <c r="L26" s="58" t="s">
        <v>43</v>
      </c>
      <c r="M26" s="58"/>
    </row>
    <row r="27" spans="1:13" s="280" customFormat="1" ht="14.25" thickTop="1" thickBot="1">
      <c r="A27" s="285"/>
      <c r="B27" s="281" t="s">
        <v>44</v>
      </c>
      <c r="C27" s="282">
        <v>1721</v>
      </c>
      <c r="D27" s="282">
        <v>143</v>
      </c>
      <c r="E27" s="283">
        <f t="shared" si="0"/>
        <v>12.034965034965035</v>
      </c>
      <c r="F27" s="282">
        <v>1423</v>
      </c>
      <c r="G27" s="282">
        <v>119</v>
      </c>
      <c r="H27" s="283">
        <f t="shared" si="1"/>
        <v>11.957983193277311</v>
      </c>
      <c r="I27" s="282">
        <v>1212</v>
      </c>
      <c r="J27" s="282">
        <v>101</v>
      </c>
      <c r="K27" s="283">
        <f t="shared" si="2"/>
        <v>12</v>
      </c>
      <c r="L27" s="284" t="s">
        <v>45</v>
      </c>
      <c r="M27" s="284"/>
    </row>
    <row r="28" spans="1:13" s="132" customFormat="1" ht="14.25" thickTop="1" thickBot="1">
      <c r="A28" s="57"/>
      <c r="B28" s="79" t="s">
        <v>46</v>
      </c>
      <c r="C28" s="145">
        <v>3347</v>
      </c>
      <c r="D28" s="145">
        <v>109</v>
      </c>
      <c r="E28" s="196">
        <f t="shared" si="0"/>
        <v>30.706422018348626</v>
      </c>
      <c r="F28" s="145">
        <v>411</v>
      </c>
      <c r="G28" s="145">
        <v>112</v>
      </c>
      <c r="H28" s="196">
        <f t="shared" si="1"/>
        <v>3.6696428571428572</v>
      </c>
      <c r="I28" s="145">
        <v>4071</v>
      </c>
      <c r="J28" s="145">
        <v>108</v>
      </c>
      <c r="K28" s="196">
        <f t="shared" si="2"/>
        <v>37.694444444444443</v>
      </c>
      <c r="L28" s="58" t="s">
        <v>47</v>
      </c>
      <c r="M28" s="58"/>
    </row>
    <row r="29" spans="1:13" s="280" customFormat="1" ht="14.25" thickTop="1" thickBot="1">
      <c r="A29" s="285"/>
      <c r="B29" s="281" t="s">
        <v>48</v>
      </c>
      <c r="C29" s="282">
        <v>2671</v>
      </c>
      <c r="D29" s="282">
        <v>114</v>
      </c>
      <c r="E29" s="283">
        <f t="shared" si="0"/>
        <v>23.42982456140351</v>
      </c>
      <c r="F29" s="282">
        <v>1350</v>
      </c>
      <c r="G29" s="282">
        <v>88</v>
      </c>
      <c r="H29" s="283">
        <f t="shared" si="1"/>
        <v>15.340909090909092</v>
      </c>
      <c r="I29" s="282">
        <v>2085</v>
      </c>
      <c r="J29" s="282">
        <v>96</v>
      </c>
      <c r="K29" s="283">
        <f t="shared" si="2"/>
        <v>21.71875</v>
      </c>
      <c r="L29" s="284" t="s">
        <v>49</v>
      </c>
      <c r="M29" s="284"/>
    </row>
    <row r="30" spans="1:13" s="132" customFormat="1" ht="14.25" thickTop="1" thickBot="1">
      <c r="A30" s="57"/>
      <c r="B30" s="79" t="s">
        <v>50</v>
      </c>
      <c r="C30" s="145">
        <v>169</v>
      </c>
      <c r="D30" s="145">
        <v>14</v>
      </c>
      <c r="E30" s="196">
        <f t="shared" si="0"/>
        <v>12.071428571428571</v>
      </c>
      <c r="F30" s="145">
        <v>292</v>
      </c>
      <c r="G30" s="145">
        <v>24</v>
      </c>
      <c r="H30" s="196">
        <f t="shared" si="1"/>
        <v>12.166666666666666</v>
      </c>
      <c r="I30" s="145">
        <v>536</v>
      </c>
      <c r="J30" s="145">
        <v>45</v>
      </c>
      <c r="K30" s="196">
        <f t="shared" si="2"/>
        <v>11.911111111111111</v>
      </c>
      <c r="L30" s="58" t="s">
        <v>51</v>
      </c>
      <c r="M30" s="58"/>
    </row>
    <row r="31" spans="1:13" s="280" customFormat="1" ht="14.25" thickTop="1" thickBot="1">
      <c r="A31" s="286"/>
      <c r="B31" s="287" t="s">
        <v>52</v>
      </c>
      <c r="C31" s="282">
        <v>293</v>
      </c>
      <c r="D31" s="282">
        <v>31</v>
      </c>
      <c r="E31" s="283">
        <f t="shared" si="0"/>
        <v>9.4516129032258061</v>
      </c>
      <c r="F31" s="282">
        <v>258</v>
      </c>
      <c r="G31" s="282">
        <v>17</v>
      </c>
      <c r="H31" s="283">
        <f t="shared" si="1"/>
        <v>15.176470588235293</v>
      </c>
      <c r="I31" s="294">
        <v>128</v>
      </c>
      <c r="J31" s="294">
        <v>9</v>
      </c>
      <c r="K31" s="283">
        <f t="shared" si="2"/>
        <v>14.222222222222221</v>
      </c>
      <c r="L31" s="288" t="s">
        <v>53</v>
      </c>
      <c r="M31" s="288"/>
    </row>
    <row r="32" spans="1:13" s="132" customFormat="1" ht="14.25" thickTop="1" thickBot="1">
      <c r="A32" s="238"/>
      <c r="B32" s="239" t="s">
        <v>54</v>
      </c>
      <c r="C32" s="145">
        <v>127</v>
      </c>
      <c r="D32" s="145">
        <v>13</v>
      </c>
      <c r="E32" s="196">
        <f t="shared" si="0"/>
        <v>9.7692307692307701</v>
      </c>
      <c r="F32" s="145">
        <v>65</v>
      </c>
      <c r="G32" s="145">
        <v>7</v>
      </c>
      <c r="H32" s="196">
        <f t="shared" si="1"/>
        <v>9.2857142857142865</v>
      </c>
      <c r="I32" s="143">
        <v>28</v>
      </c>
      <c r="J32" s="143">
        <v>3</v>
      </c>
      <c r="K32" s="196">
        <f t="shared" si="2"/>
        <v>9.3333333333333339</v>
      </c>
      <c r="L32" s="240" t="s">
        <v>55</v>
      </c>
      <c r="M32" s="240"/>
    </row>
    <row r="33" spans="1:18" s="280" customFormat="1" ht="14.25" thickTop="1" thickBot="1">
      <c r="A33" s="285"/>
      <c r="B33" s="281" t="s">
        <v>56</v>
      </c>
      <c r="C33" s="282">
        <v>173</v>
      </c>
      <c r="D33" s="282">
        <v>23</v>
      </c>
      <c r="E33" s="283">
        <f t="shared" si="0"/>
        <v>7.5217391304347823</v>
      </c>
      <c r="F33" s="282">
        <v>1812</v>
      </c>
      <c r="G33" s="282">
        <v>67</v>
      </c>
      <c r="H33" s="283">
        <f t="shared" si="1"/>
        <v>27.044776119402986</v>
      </c>
      <c r="I33" s="282">
        <v>1952</v>
      </c>
      <c r="J33" s="282">
        <v>68</v>
      </c>
      <c r="K33" s="283">
        <f t="shared" si="2"/>
        <v>28.705882352941178</v>
      </c>
      <c r="L33" s="284" t="s">
        <v>422</v>
      </c>
      <c r="M33" s="284"/>
    </row>
    <row r="34" spans="1:18" s="132" customFormat="1" ht="14.25" thickTop="1" thickBot="1">
      <c r="A34" s="57"/>
      <c r="B34" s="79" t="s">
        <v>57</v>
      </c>
      <c r="C34" s="145">
        <v>243</v>
      </c>
      <c r="D34" s="145">
        <v>59</v>
      </c>
      <c r="E34" s="196">
        <f t="shared" si="0"/>
        <v>4.1186440677966099</v>
      </c>
      <c r="F34" s="145">
        <v>723</v>
      </c>
      <c r="G34" s="145">
        <v>103</v>
      </c>
      <c r="H34" s="196">
        <f t="shared" si="1"/>
        <v>7.0194174757281553</v>
      </c>
      <c r="I34" s="145">
        <v>369</v>
      </c>
      <c r="J34" s="145">
        <v>83</v>
      </c>
      <c r="K34" s="196">
        <f t="shared" si="2"/>
        <v>4.4457831325301207</v>
      </c>
      <c r="L34" s="58" t="s">
        <v>58</v>
      </c>
      <c r="M34" s="58"/>
    </row>
    <row r="35" spans="1:18" s="280" customFormat="1" ht="14.25" thickTop="1" thickBot="1">
      <c r="A35" s="285"/>
      <c r="B35" s="281" t="s">
        <v>59</v>
      </c>
      <c r="C35" s="282">
        <v>60</v>
      </c>
      <c r="D35" s="282">
        <v>6</v>
      </c>
      <c r="E35" s="283">
        <f t="shared" si="0"/>
        <v>10</v>
      </c>
      <c r="F35" s="282">
        <v>38</v>
      </c>
      <c r="G35" s="282">
        <v>4</v>
      </c>
      <c r="H35" s="283">
        <f t="shared" si="1"/>
        <v>9.5</v>
      </c>
      <c r="I35" s="282">
        <v>9</v>
      </c>
      <c r="J35" s="282">
        <v>1</v>
      </c>
      <c r="K35" s="283">
        <f t="shared" si="2"/>
        <v>9</v>
      </c>
      <c r="L35" s="284" t="s">
        <v>60</v>
      </c>
      <c r="M35" s="284"/>
    </row>
    <row r="36" spans="1:18" s="132" customFormat="1" ht="14.25" thickTop="1" thickBot="1">
      <c r="A36" s="57"/>
      <c r="B36" s="79" t="s">
        <v>61</v>
      </c>
      <c r="C36" s="145">
        <v>205</v>
      </c>
      <c r="D36" s="145">
        <v>10</v>
      </c>
      <c r="E36" s="196">
        <f t="shared" si="0"/>
        <v>20.5</v>
      </c>
      <c r="F36" s="145">
        <v>51</v>
      </c>
      <c r="G36" s="145">
        <v>3</v>
      </c>
      <c r="H36" s="196">
        <f t="shared" si="1"/>
        <v>17</v>
      </c>
      <c r="I36" s="145">
        <v>141</v>
      </c>
      <c r="J36" s="145">
        <v>7</v>
      </c>
      <c r="K36" s="196">
        <f t="shared" si="2"/>
        <v>20.142857142857142</v>
      </c>
      <c r="L36" s="58" t="s">
        <v>62</v>
      </c>
      <c r="M36" s="58"/>
      <c r="R36" s="280"/>
    </row>
    <row r="37" spans="1:18" s="280" customFormat="1" ht="14.25" thickTop="1" thickBot="1">
      <c r="A37" s="285"/>
      <c r="B37" s="281" t="s">
        <v>94</v>
      </c>
      <c r="C37" s="282">
        <v>100</v>
      </c>
      <c r="D37" s="282">
        <v>10</v>
      </c>
      <c r="E37" s="283">
        <f t="shared" si="0"/>
        <v>10</v>
      </c>
      <c r="F37" s="282">
        <v>65</v>
      </c>
      <c r="G37" s="282">
        <v>6</v>
      </c>
      <c r="H37" s="283">
        <f t="shared" si="1"/>
        <v>10.833333333333334</v>
      </c>
      <c r="I37" s="282">
        <v>68</v>
      </c>
      <c r="J37" s="282">
        <v>7</v>
      </c>
      <c r="K37" s="283">
        <f t="shared" si="2"/>
        <v>9.7142857142857135</v>
      </c>
      <c r="L37" s="284" t="s">
        <v>64</v>
      </c>
      <c r="M37" s="284"/>
    </row>
    <row r="38" spans="1:18" s="132" customFormat="1" ht="14.25" thickTop="1" thickBot="1">
      <c r="A38" s="57"/>
      <c r="B38" s="79" t="s">
        <v>65</v>
      </c>
      <c r="C38" s="145">
        <v>206</v>
      </c>
      <c r="D38" s="145">
        <v>21</v>
      </c>
      <c r="E38" s="196">
        <f t="shared" si="0"/>
        <v>9.8095238095238102</v>
      </c>
      <c r="F38" s="145">
        <v>491</v>
      </c>
      <c r="G38" s="145">
        <v>49</v>
      </c>
      <c r="H38" s="196">
        <f t="shared" si="1"/>
        <v>10.020408163265307</v>
      </c>
      <c r="I38" s="145">
        <v>466</v>
      </c>
      <c r="J38" s="145">
        <v>47</v>
      </c>
      <c r="K38" s="196">
        <f t="shared" si="2"/>
        <v>9.914893617021276</v>
      </c>
      <c r="L38" s="58" t="s">
        <v>66</v>
      </c>
      <c r="M38" s="58"/>
    </row>
    <row r="39" spans="1:18" s="280" customFormat="1" ht="14.25" thickTop="1" thickBot="1">
      <c r="A39" s="285"/>
      <c r="B39" s="281" t="s">
        <v>67</v>
      </c>
      <c r="C39" s="282">
        <v>6321</v>
      </c>
      <c r="D39" s="282">
        <v>473</v>
      </c>
      <c r="E39" s="283">
        <f t="shared" si="0"/>
        <v>13.363636363636363</v>
      </c>
      <c r="F39" s="282">
        <v>9169</v>
      </c>
      <c r="G39" s="282">
        <v>475</v>
      </c>
      <c r="H39" s="283">
        <f t="shared" si="1"/>
        <v>19.303157894736842</v>
      </c>
      <c r="I39" s="282">
        <v>8306</v>
      </c>
      <c r="J39" s="282">
        <v>468</v>
      </c>
      <c r="K39" s="283">
        <f t="shared" si="2"/>
        <v>17.747863247863247</v>
      </c>
      <c r="L39" s="284" t="s">
        <v>95</v>
      </c>
      <c r="M39" s="284"/>
    </row>
    <row r="40" spans="1:18" ht="23.25" customHeight="1" thickTop="1" thickBot="1">
      <c r="A40" s="393" t="s">
        <v>96</v>
      </c>
      <c r="B40" s="393"/>
      <c r="C40" s="145">
        <v>26914</v>
      </c>
      <c r="D40" s="145">
        <v>2309</v>
      </c>
      <c r="E40" s="196"/>
      <c r="F40" s="145">
        <v>29934</v>
      </c>
      <c r="G40" s="145">
        <v>2704</v>
      </c>
      <c r="H40" s="196"/>
      <c r="I40" s="331">
        <f>SUM(I41:I42)</f>
        <v>34952</v>
      </c>
      <c r="J40" s="331">
        <f>SUM(J41:J42)</f>
        <v>3211</v>
      </c>
      <c r="K40" s="196"/>
      <c r="L40" s="424" t="s">
        <v>97</v>
      </c>
      <c r="M40" s="425"/>
    </row>
    <row r="41" spans="1:18" s="280" customFormat="1" ht="14.25" thickTop="1" thickBot="1">
      <c r="A41" s="285"/>
      <c r="B41" s="281" t="s">
        <v>98</v>
      </c>
      <c r="C41" s="282">
        <v>307</v>
      </c>
      <c r="D41" s="282">
        <v>913</v>
      </c>
      <c r="E41" s="283">
        <f t="shared" si="0"/>
        <v>0.33625410733844469</v>
      </c>
      <c r="F41" s="282">
        <v>1217</v>
      </c>
      <c r="G41" s="282">
        <v>311</v>
      </c>
      <c r="H41" s="283">
        <f t="shared" si="1"/>
        <v>3.9131832797427655</v>
      </c>
      <c r="I41" s="282">
        <v>1066</v>
      </c>
      <c r="J41" s="282">
        <v>387</v>
      </c>
      <c r="K41" s="283">
        <f t="shared" si="2"/>
        <v>2.7545219638242893</v>
      </c>
      <c r="L41" s="284" t="s">
        <v>6</v>
      </c>
      <c r="M41" s="284"/>
    </row>
    <row r="42" spans="1:18" ht="15.75" thickTop="1" thickBot="1">
      <c r="A42" s="57"/>
      <c r="B42" s="79" t="s">
        <v>318</v>
      </c>
      <c r="C42" s="145">
        <v>26607</v>
      </c>
      <c r="D42" s="145">
        <v>2217</v>
      </c>
      <c r="E42" s="196">
        <f t="shared" si="0"/>
        <v>12.001353179972936</v>
      </c>
      <c r="F42" s="145">
        <v>28717</v>
      </c>
      <c r="G42" s="145">
        <v>2393</v>
      </c>
      <c r="H42" s="196">
        <f t="shared" si="1"/>
        <v>12.000417885499374</v>
      </c>
      <c r="I42" s="145">
        <v>33886</v>
      </c>
      <c r="J42" s="145">
        <v>2824</v>
      </c>
      <c r="K42" s="196">
        <f t="shared" si="2"/>
        <v>11.99929178470255</v>
      </c>
      <c r="L42" s="58" t="s">
        <v>295</v>
      </c>
      <c r="M42" s="58"/>
    </row>
    <row r="43" spans="1:18" s="280" customFormat="1" ht="23.25" customHeight="1" thickTop="1">
      <c r="A43" s="426" t="s">
        <v>342</v>
      </c>
      <c r="B43" s="426"/>
      <c r="C43" s="289">
        <v>7990</v>
      </c>
      <c r="D43" s="289">
        <v>650993</v>
      </c>
      <c r="E43" s="334"/>
      <c r="F43" s="335">
        <v>637707</v>
      </c>
      <c r="G43" s="335">
        <v>7566</v>
      </c>
      <c r="H43" s="334"/>
      <c r="I43" s="332">
        <v>512019</v>
      </c>
      <c r="J43" s="332">
        <v>6207</v>
      </c>
      <c r="K43" s="293"/>
      <c r="L43" s="427" t="s">
        <v>183</v>
      </c>
      <c r="M43" s="428" t="s">
        <v>296</v>
      </c>
    </row>
    <row r="44" spans="1:18" s="128" customFormat="1" ht="21" customHeight="1">
      <c r="A44" s="418" t="s">
        <v>9</v>
      </c>
      <c r="B44" s="418"/>
      <c r="C44" s="247">
        <f t="shared" ref="C44:G44" si="3">C43+C40+C15+C10</f>
        <v>140102</v>
      </c>
      <c r="D44" s="247">
        <f t="shared" si="3"/>
        <v>656649</v>
      </c>
      <c r="E44" s="333"/>
      <c r="F44" s="333">
        <f t="shared" si="3"/>
        <v>772829</v>
      </c>
      <c r="G44" s="333">
        <f t="shared" si="3"/>
        <v>13430</v>
      </c>
      <c r="H44" s="333"/>
      <c r="I44" s="247">
        <f>I43+I40+I15+I10</f>
        <v>645118.80000000005</v>
      </c>
      <c r="J44" s="247">
        <f>J43+J40+J15+J10</f>
        <v>12155.6</v>
      </c>
      <c r="K44" s="247"/>
      <c r="L44" s="419" t="s">
        <v>128</v>
      </c>
      <c r="M44" s="420"/>
    </row>
    <row r="45" spans="1:18" ht="12" customHeight="1">
      <c r="A45" s="406" t="s">
        <v>514</v>
      </c>
      <c r="B45" s="406"/>
      <c r="C45" s="406"/>
      <c r="D45" s="406"/>
      <c r="E45" s="406"/>
      <c r="F45" s="406"/>
      <c r="G45" s="406"/>
      <c r="H45" s="132"/>
      <c r="I45" s="132"/>
      <c r="J45" s="132"/>
      <c r="K45" s="132"/>
      <c r="M45" s="5" t="s">
        <v>515</v>
      </c>
    </row>
    <row r="46" spans="1:18" ht="8.25" customHeight="1">
      <c r="C46" s="132"/>
      <c r="D46" s="132"/>
      <c r="E46" s="132"/>
      <c r="F46" s="132"/>
      <c r="G46" s="132"/>
      <c r="H46" s="132"/>
      <c r="I46" s="132"/>
      <c r="J46" s="132"/>
      <c r="K46" s="132"/>
    </row>
    <row r="47" spans="1:18">
      <c r="A47" s="189" t="s">
        <v>99</v>
      </c>
      <c r="B47" s="190"/>
      <c r="C47" s="132"/>
      <c r="D47" s="132"/>
      <c r="E47" s="132"/>
      <c r="F47" s="132"/>
      <c r="G47" s="132"/>
      <c r="H47" s="132"/>
      <c r="I47" s="132"/>
      <c r="J47" s="132"/>
      <c r="K47" s="132"/>
      <c r="M47" s="109" t="s">
        <v>100</v>
      </c>
    </row>
    <row r="48" spans="1:18">
      <c r="A48" s="189" t="s">
        <v>278</v>
      </c>
      <c r="B48" s="190"/>
      <c r="C48" s="132"/>
      <c r="D48" s="132"/>
      <c r="E48" s="132"/>
      <c r="F48" s="132"/>
      <c r="G48" s="132"/>
      <c r="H48" s="132"/>
      <c r="I48" s="132"/>
      <c r="J48" s="132"/>
      <c r="K48" s="132"/>
      <c r="M48" s="109" t="s">
        <v>279</v>
      </c>
    </row>
    <row r="49" spans="1:13">
      <c r="A49" s="189" t="s">
        <v>101</v>
      </c>
      <c r="B49" s="190"/>
      <c r="C49" s="132"/>
      <c r="D49" s="132"/>
      <c r="E49" s="132"/>
      <c r="F49" s="132"/>
      <c r="G49" s="132"/>
      <c r="H49" s="132"/>
      <c r="I49" s="132"/>
      <c r="J49" s="132"/>
      <c r="K49" s="132"/>
      <c r="M49" s="109" t="s">
        <v>343</v>
      </c>
    </row>
    <row r="50" spans="1:13" ht="8.25" customHeight="1">
      <c r="A50" s="108" t="s">
        <v>277</v>
      </c>
      <c r="B50" s="108"/>
    </row>
    <row r="51" spans="1:13" ht="9" customHeight="1">
      <c r="A51" s="108"/>
      <c r="B51" s="108"/>
      <c r="C51" s="129"/>
      <c r="D51" s="129"/>
      <c r="E51" s="129"/>
      <c r="F51" s="129"/>
      <c r="G51" s="129"/>
      <c r="H51" s="129"/>
      <c r="I51" s="129"/>
      <c r="J51" s="129"/>
      <c r="K51" s="129"/>
    </row>
  </sheetData>
  <mergeCells count="20">
    <mergeCell ref="A40:B40"/>
    <mergeCell ref="L40:M40"/>
    <mergeCell ref="A43:B43"/>
    <mergeCell ref="L43:M43"/>
    <mergeCell ref="A45:G45"/>
    <mergeCell ref="A2:M2"/>
    <mergeCell ref="A1:M1"/>
    <mergeCell ref="A3:M3"/>
    <mergeCell ref="A4:M4"/>
    <mergeCell ref="L6:M9"/>
    <mergeCell ref="A6:B9"/>
    <mergeCell ref="C6:E6"/>
    <mergeCell ref="F6:H6"/>
    <mergeCell ref="I6:K6"/>
    <mergeCell ref="A10:B10"/>
    <mergeCell ref="L10:M10"/>
    <mergeCell ref="A44:B44"/>
    <mergeCell ref="L44:M44"/>
    <mergeCell ref="A15:B15"/>
    <mergeCell ref="L15:M15"/>
  </mergeCells>
  <phoneticPr fontId="0" type="noConversion"/>
  <printOptions horizontalCentered="1" verticalCentered="1"/>
  <pageMargins left="0" right="0" top="0" bottom="0" header="0.51181102362204722" footer="0.51181102362204722"/>
  <pageSetup paperSize="9" orientation="landscape" r:id="rId1"/>
  <headerFooter alignWithMargins="0"/>
  <rowBreaks count="2" manualBreakCount="2">
    <brk id="31" max="15" man="1"/>
    <brk id="49" max="12"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tint="0.39997558519241921"/>
    <pageSetUpPr autoPageBreaks="0"/>
  </sheetPr>
  <dimension ref="A1:BQ46"/>
  <sheetViews>
    <sheetView showGridLines="0" rightToLeft="1" tabSelected="1" view="pageBreakPreview" topLeftCell="A17" zoomScaleSheetLayoutView="100" workbookViewId="0">
      <selection activeCell="A21" sqref="A21"/>
    </sheetView>
  </sheetViews>
  <sheetFormatPr defaultColWidth="10.7109375" defaultRowHeight="14.25"/>
  <cols>
    <col min="1" max="1" width="4.7109375" style="101" customWidth="1"/>
    <col min="2" max="2" width="20.7109375" style="101" customWidth="1"/>
    <col min="3" max="7" width="9.7109375" style="104" customWidth="1"/>
    <col min="8" max="8" width="20.7109375" style="101" customWidth="1"/>
    <col min="9" max="9" width="4.28515625" style="101" customWidth="1"/>
    <col min="10" max="16384" width="10.7109375" style="5"/>
  </cols>
  <sheetData>
    <row r="1" spans="1:69" s="97" customFormat="1" ht="20.25" customHeight="1">
      <c r="A1" s="435"/>
      <c r="B1" s="436"/>
      <c r="C1" s="436"/>
      <c r="D1" s="436"/>
      <c r="E1" s="436"/>
      <c r="F1" s="436"/>
      <c r="G1" s="436"/>
      <c r="H1" s="436"/>
      <c r="I1" s="436"/>
      <c r="J1" s="111"/>
    </row>
    <row r="2" spans="1:69" ht="20.25">
      <c r="A2" s="377" t="s">
        <v>102</v>
      </c>
      <c r="B2" s="377"/>
      <c r="C2" s="377"/>
      <c r="D2" s="377"/>
      <c r="E2" s="377"/>
      <c r="F2" s="377"/>
      <c r="G2" s="377"/>
      <c r="H2" s="377"/>
      <c r="I2" s="377"/>
    </row>
    <row r="3" spans="1:69" ht="18">
      <c r="A3" s="440" t="s">
        <v>418</v>
      </c>
      <c r="B3" s="440"/>
      <c r="C3" s="440"/>
      <c r="D3" s="440"/>
      <c r="E3" s="440"/>
      <c r="F3" s="440"/>
      <c r="G3" s="440"/>
      <c r="H3" s="440"/>
      <c r="I3" s="440"/>
    </row>
    <row r="4" spans="1:69" ht="15.75">
      <c r="A4" s="379" t="s">
        <v>344</v>
      </c>
      <c r="B4" s="379"/>
      <c r="C4" s="379"/>
      <c r="D4" s="379"/>
      <c r="E4" s="379"/>
      <c r="F4" s="379"/>
      <c r="G4" s="379"/>
      <c r="H4" s="379"/>
      <c r="I4" s="379"/>
    </row>
    <row r="5" spans="1:69" ht="15.75">
      <c r="A5" s="379" t="s">
        <v>511</v>
      </c>
      <c r="B5" s="379"/>
      <c r="C5" s="379"/>
      <c r="D5" s="379"/>
      <c r="E5" s="379"/>
      <c r="F5" s="379"/>
      <c r="G5" s="379"/>
      <c r="H5" s="379"/>
      <c r="I5" s="379"/>
    </row>
    <row r="6" spans="1:69" s="2" customFormat="1" ht="20.100000000000001" customHeight="1">
      <c r="A6" s="20" t="s">
        <v>492</v>
      </c>
      <c r="B6" s="32"/>
      <c r="C6" s="34"/>
      <c r="D6" s="34"/>
      <c r="E6" s="34"/>
      <c r="F6" s="34"/>
      <c r="G6" s="34"/>
      <c r="H6" s="32"/>
      <c r="I6" s="50" t="s">
        <v>362</v>
      </c>
    </row>
    <row r="7" spans="1:69" s="3" customFormat="1" ht="17.25" customHeight="1" thickBot="1">
      <c r="A7" s="432" t="s">
        <v>249</v>
      </c>
      <c r="B7" s="432"/>
      <c r="C7" s="394">
        <v>2018</v>
      </c>
      <c r="D7" s="394">
        <v>2019</v>
      </c>
      <c r="E7" s="394">
        <v>2020</v>
      </c>
      <c r="F7" s="394">
        <v>2021</v>
      </c>
      <c r="G7" s="394">
        <v>2022</v>
      </c>
      <c r="H7" s="437" t="s">
        <v>304</v>
      </c>
      <c r="I7" s="437"/>
    </row>
    <row r="8" spans="1:69" s="3" customFormat="1" ht="17.25" customHeight="1" thickBot="1">
      <c r="A8" s="433"/>
      <c r="B8" s="433"/>
      <c r="C8" s="441"/>
      <c r="D8" s="441"/>
      <c r="E8" s="441"/>
      <c r="F8" s="441"/>
      <c r="G8" s="441"/>
      <c r="H8" s="438"/>
      <c r="I8" s="438"/>
    </row>
    <row r="9" spans="1:69" s="4" customFormat="1" ht="18.75" customHeight="1">
      <c r="A9" s="434"/>
      <c r="B9" s="434"/>
      <c r="C9" s="395"/>
      <c r="D9" s="395"/>
      <c r="E9" s="395"/>
      <c r="F9" s="395"/>
      <c r="G9" s="395"/>
      <c r="H9" s="439"/>
      <c r="I9" s="439"/>
    </row>
    <row r="10" spans="1:69" s="110" customFormat="1" ht="21.2" customHeight="1" thickBot="1">
      <c r="A10" s="382" t="s">
        <v>13</v>
      </c>
      <c r="B10" s="382"/>
      <c r="C10" s="102">
        <f>C11+C12+C13+C14</f>
        <v>2309</v>
      </c>
      <c r="D10" s="102">
        <f>D11+D12+D13+D14</f>
        <v>1010.6</v>
      </c>
      <c r="E10" s="102">
        <v>1503</v>
      </c>
      <c r="F10" s="143">
        <v>3306</v>
      </c>
      <c r="G10" s="143">
        <v>1194</v>
      </c>
      <c r="H10" s="389" t="s">
        <v>14</v>
      </c>
      <c r="I10" s="389"/>
    </row>
    <row r="11" spans="1:69" ht="18.75" customHeight="1" thickTop="1" thickBot="1">
      <c r="A11" s="59"/>
      <c r="B11" s="80" t="s">
        <v>15</v>
      </c>
      <c r="C11" s="144">
        <v>15</v>
      </c>
      <c r="D11" s="144">
        <v>1</v>
      </c>
      <c r="E11" s="144">
        <v>2</v>
      </c>
      <c r="F11" s="144">
        <v>252</v>
      </c>
      <c r="G11" s="144">
        <v>0.9</v>
      </c>
      <c r="H11" s="60" t="s">
        <v>16</v>
      </c>
      <c r="I11" s="60"/>
    </row>
    <row r="12" spans="1:69" ht="18.75" customHeight="1" thickTop="1" thickBot="1">
      <c r="A12" s="57"/>
      <c r="B12" s="79" t="s">
        <v>17</v>
      </c>
      <c r="C12" s="145">
        <v>237</v>
      </c>
      <c r="D12" s="145">
        <v>228.6</v>
      </c>
      <c r="E12" s="145">
        <v>266</v>
      </c>
      <c r="F12" s="145">
        <v>115</v>
      </c>
      <c r="G12" s="145">
        <v>41</v>
      </c>
      <c r="H12" s="58" t="s">
        <v>18</v>
      </c>
      <c r="I12" s="58"/>
    </row>
    <row r="13" spans="1:69" ht="18.75" customHeight="1" thickTop="1" thickBot="1">
      <c r="A13" s="59"/>
      <c r="B13" s="80" t="s">
        <v>19</v>
      </c>
      <c r="C13" s="144">
        <v>1867</v>
      </c>
      <c r="D13" s="144">
        <v>619</v>
      </c>
      <c r="E13" s="144">
        <v>947</v>
      </c>
      <c r="F13" s="144">
        <v>2809</v>
      </c>
      <c r="G13" s="144">
        <v>1151</v>
      </c>
      <c r="H13" s="60" t="s">
        <v>20</v>
      </c>
      <c r="I13" s="60"/>
    </row>
    <row r="14" spans="1:69" thickTop="1" thickBot="1">
      <c r="A14" s="57"/>
      <c r="B14" s="79" t="s">
        <v>161</v>
      </c>
      <c r="C14" s="145">
        <v>190</v>
      </c>
      <c r="D14" s="145">
        <v>162</v>
      </c>
      <c r="E14" s="145">
        <v>288</v>
      </c>
      <c r="F14" s="145">
        <v>129</v>
      </c>
      <c r="G14" s="145">
        <v>0.9</v>
      </c>
      <c r="H14" s="58" t="s">
        <v>162</v>
      </c>
      <c r="I14" s="58"/>
    </row>
    <row r="15" spans="1:69" s="110" customFormat="1" ht="21.2" customHeight="1" thickTop="1" thickBot="1">
      <c r="A15" s="386" t="s">
        <v>216</v>
      </c>
      <c r="B15" s="386"/>
      <c r="C15" s="152">
        <f>SUM(C16:C39)</f>
        <v>71750</v>
      </c>
      <c r="D15" s="152">
        <f>SUM(D16:D39)</f>
        <v>90859.900000000009</v>
      </c>
      <c r="E15" s="152">
        <v>103695</v>
      </c>
      <c r="F15" s="152">
        <v>101882</v>
      </c>
      <c r="G15" s="152">
        <f>SUM(G16:G39)</f>
        <v>96954</v>
      </c>
      <c r="H15" s="383" t="s">
        <v>217</v>
      </c>
      <c r="I15" s="383"/>
    </row>
    <row r="16" spans="1:69" s="112" customFormat="1" thickTop="1" thickBot="1">
      <c r="A16" s="57"/>
      <c r="B16" s="79" t="s">
        <v>22</v>
      </c>
      <c r="C16" s="145">
        <v>26133</v>
      </c>
      <c r="D16" s="145">
        <v>28309.200000000001</v>
      </c>
      <c r="E16" s="145">
        <v>31817</v>
      </c>
      <c r="F16" s="145">
        <v>39503</v>
      </c>
      <c r="G16" s="145">
        <v>26989</v>
      </c>
      <c r="H16" s="58" t="s">
        <v>23</v>
      </c>
      <c r="I16" s="58"/>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row>
    <row r="17" spans="1:69" s="112" customFormat="1" thickTop="1" thickBot="1">
      <c r="A17" s="59"/>
      <c r="B17" s="80" t="s">
        <v>24</v>
      </c>
      <c r="C17" s="144"/>
      <c r="D17" s="144">
        <v>1988.2</v>
      </c>
      <c r="E17" s="144">
        <v>1800</v>
      </c>
      <c r="F17" s="144">
        <v>1126</v>
      </c>
      <c r="G17" s="144">
        <v>1987</v>
      </c>
      <c r="H17" s="60" t="s">
        <v>25</v>
      </c>
      <c r="I17" s="60"/>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row>
    <row r="18" spans="1:69" thickTop="1" thickBot="1">
      <c r="A18" s="57"/>
      <c r="B18" s="79" t="s">
        <v>26</v>
      </c>
      <c r="C18" s="145">
        <v>427</v>
      </c>
      <c r="D18" s="145">
        <v>506.8</v>
      </c>
      <c r="E18" s="145">
        <v>474</v>
      </c>
      <c r="F18" s="145">
        <v>246</v>
      </c>
      <c r="G18" s="145">
        <v>521</v>
      </c>
      <c r="H18" s="58" t="s">
        <v>27</v>
      </c>
      <c r="I18" s="58"/>
    </row>
    <row r="19" spans="1:69" s="112" customFormat="1" thickTop="1" thickBot="1">
      <c r="A19" s="59"/>
      <c r="B19" s="80" t="s">
        <v>28</v>
      </c>
      <c r="C19" s="144">
        <v>17612</v>
      </c>
      <c r="D19" s="144">
        <v>24961.200000000001</v>
      </c>
      <c r="E19" s="144">
        <v>2841</v>
      </c>
      <c r="F19" s="144">
        <v>21848</v>
      </c>
      <c r="G19" s="144">
        <v>23946</v>
      </c>
      <c r="H19" s="60" t="s">
        <v>29</v>
      </c>
      <c r="I19" s="60"/>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row>
    <row r="20" spans="1:69" thickTop="1" thickBot="1">
      <c r="A20" s="57"/>
      <c r="B20" s="79" t="s">
        <v>415</v>
      </c>
      <c r="C20" s="145">
        <v>3638</v>
      </c>
      <c r="D20" s="145">
        <v>5062.2</v>
      </c>
      <c r="E20" s="145">
        <v>5137</v>
      </c>
      <c r="F20" s="145">
        <v>4005</v>
      </c>
      <c r="G20" s="145">
        <v>6227</v>
      </c>
      <c r="H20" s="58" t="s">
        <v>31</v>
      </c>
      <c r="I20" s="58"/>
    </row>
    <row r="21" spans="1:69" thickTop="1" thickBot="1">
      <c r="A21" s="59"/>
      <c r="B21" s="80" t="s">
        <v>32</v>
      </c>
      <c r="C21" s="144">
        <v>3100</v>
      </c>
      <c r="D21" s="144">
        <v>4302</v>
      </c>
      <c r="E21" s="144">
        <v>4828</v>
      </c>
      <c r="F21" s="144">
        <v>3703</v>
      </c>
      <c r="G21" s="144">
        <v>4022</v>
      </c>
      <c r="H21" s="60" t="s">
        <v>33</v>
      </c>
      <c r="I21" s="60"/>
    </row>
    <row r="22" spans="1:69" thickTop="1" thickBot="1">
      <c r="A22" s="57"/>
      <c r="B22" s="79" t="s">
        <v>34</v>
      </c>
      <c r="C22" s="145">
        <v>1135</v>
      </c>
      <c r="D22" s="145">
        <v>1120.8</v>
      </c>
      <c r="E22" s="145">
        <v>1652</v>
      </c>
      <c r="F22" s="145">
        <v>1918</v>
      </c>
      <c r="G22" s="145">
        <v>769</v>
      </c>
      <c r="H22" s="58" t="s">
        <v>35</v>
      </c>
      <c r="I22" s="58"/>
    </row>
    <row r="23" spans="1:69" thickTop="1" thickBot="1">
      <c r="A23" s="59"/>
      <c r="B23" s="80" t="s">
        <v>36</v>
      </c>
      <c r="C23" s="144">
        <v>97</v>
      </c>
      <c r="D23" s="144">
        <v>61.8</v>
      </c>
      <c r="E23" s="144">
        <v>49</v>
      </c>
      <c r="F23" s="144">
        <v>43</v>
      </c>
      <c r="G23" s="144">
        <v>38</v>
      </c>
      <c r="H23" s="60" t="s">
        <v>37</v>
      </c>
      <c r="I23" s="60"/>
    </row>
    <row r="24" spans="1:69" thickTop="1" thickBot="1">
      <c r="A24" s="57"/>
      <c r="B24" s="79" t="s">
        <v>38</v>
      </c>
      <c r="C24" s="145">
        <v>2902</v>
      </c>
      <c r="D24" s="145">
        <v>5392.5</v>
      </c>
      <c r="E24" s="145">
        <v>5770</v>
      </c>
      <c r="F24" s="145">
        <v>6248</v>
      </c>
      <c r="G24" s="145">
        <v>10702</v>
      </c>
      <c r="H24" s="58" t="s">
        <v>39</v>
      </c>
      <c r="I24" s="58"/>
    </row>
    <row r="25" spans="1:69" thickTop="1" thickBot="1">
      <c r="A25" s="59"/>
      <c r="B25" s="80" t="s">
        <v>40</v>
      </c>
      <c r="C25" s="144">
        <v>300</v>
      </c>
      <c r="D25" s="144">
        <v>389.4</v>
      </c>
      <c r="E25" s="144">
        <v>575</v>
      </c>
      <c r="F25" s="144">
        <v>350</v>
      </c>
      <c r="G25" s="144">
        <v>167</v>
      </c>
      <c r="H25" s="60" t="s">
        <v>41</v>
      </c>
      <c r="I25" s="60"/>
    </row>
    <row r="26" spans="1:69" thickTop="1" thickBot="1">
      <c r="A26" s="57"/>
      <c r="B26" s="79" t="s">
        <v>42</v>
      </c>
      <c r="C26" s="145">
        <v>2143</v>
      </c>
      <c r="D26" s="145">
        <v>2002.1</v>
      </c>
      <c r="E26" s="145">
        <v>2264</v>
      </c>
      <c r="F26" s="145">
        <v>2303</v>
      </c>
      <c r="G26" s="145">
        <v>2215</v>
      </c>
      <c r="H26" s="58" t="s">
        <v>43</v>
      </c>
      <c r="I26" s="58"/>
    </row>
    <row r="27" spans="1:69" thickTop="1" thickBot="1">
      <c r="A27" s="59"/>
      <c r="B27" s="80" t="s">
        <v>44</v>
      </c>
      <c r="C27" s="144">
        <v>1455</v>
      </c>
      <c r="D27" s="144">
        <v>1854.8</v>
      </c>
      <c r="E27" s="144">
        <v>1721</v>
      </c>
      <c r="F27" s="144">
        <v>1423</v>
      </c>
      <c r="G27" s="144">
        <v>1212</v>
      </c>
      <c r="H27" s="60" t="s">
        <v>45</v>
      </c>
      <c r="I27" s="60"/>
    </row>
    <row r="28" spans="1:69" s="112" customFormat="1" thickTop="1" thickBot="1">
      <c r="A28" s="57"/>
      <c r="B28" s="79" t="s">
        <v>46</v>
      </c>
      <c r="C28" s="145">
        <v>1796</v>
      </c>
      <c r="D28" s="145">
        <v>2386</v>
      </c>
      <c r="E28" s="145">
        <v>3347</v>
      </c>
      <c r="F28" s="145">
        <v>411</v>
      </c>
      <c r="G28" s="145">
        <v>4071</v>
      </c>
      <c r="H28" s="58" t="s">
        <v>47</v>
      </c>
      <c r="I28" s="58"/>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row>
    <row r="29" spans="1:69" thickTop="1" thickBot="1">
      <c r="A29" s="59"/>
      <c r="B29" s="80" t="s">
        <v>48</v>
      </c>
      <c r="C29" s="144">
        <v>1673</v>
      </c>
      <c r="D29" s="144">
        <v>2632.5</v>
      </c>
      <c r="E29" s="144">
        <v>2671</v>
      </c>
      <c r="F29" s="144">
        <v>1350</v>
      </c>
      <c r="G29" s="144">
        <v>2085</v>
      </c>
      <c r="H29" s="60" t="s">
        <v>49</v>
      </c>
      <c r="I29" s="60"/>
    </row>
    <row r="30" spans="1:69" thickTop="1" thickBot="1">
      <c r="A30" s="57"/>
      <c r="B30" s="79" t="s">
        <v>50</v>
      </c>
      <c r="C30" s="145">
        <v>102</v>
      </c>
      <c r="D30" s="145">
        <v>99.2</v>
      </c>
      <c r="E30" s="145">
        <v>169</v>
      </c>
      <c r="F30" s="145">
        <v>292</v>
      </c>
      <c r="G30" s="145">
        <v>536</v>
      </c>
      <c r="H30" s="58" t="s">
        <v>51</v>
      </c>
      <c r="I30" s="58"/>
    </row>
    <row r="31" spans="1:69" thickTop="1" thickBot="1">
      <c r="A31" s="59"/>
      <c r="B31" s="80" t="s">
        <v>52</v>
      </c>
      <c r="C31" s="199">
        <v>490</v>
      </c>
      <c r="D31" s="199">
        <v>41.6</v>
      </c>
      <c r="E31" s="199">
        <v>293</v>
      </c>
      <c r="F31" s="199">
        <v>258</v>
      </c>
      <c r="G31" s="199">
        <v>128</v>
      </c>
      <c r="H31" s="130" t="s">
        <v>53</v>
      </c>
      <c r="I31" s="60"/>
    </row>
    <row r="32" spans="1:69" thickTop="1" thickBot="1">
      <c r="A32" s="57"/>
      <c r="B32" s="79" t="s">
        <v>54</v>
      </c>
      <c r="C32" s="145">
        <v>119</v>
      </c>
      <c r="D32" s="145">
        <v>90.4</v>
      </c>
      <c r="E32" s="145">
        <v>127</v>
      </c>
      <c r="F32" s="145">
        <v>65</v>
      </c>
      <c r="G32" s="145">
        <v>28</v>
      </c>
      <c r="H32" s="58" t="s">
        <v>55</v>
      </c>
      <c r="I32" s="58"/>
    </row>
    <row r="33" spans="1:69" thickTop="1" thickBot="1">
      <c r="A33" s="59"/>
      <c r="B33" s="80" t="s">
        <v>56</v>
      </c>
      <c r="C33" s="144">
        <v>1109</v>
      </c>
      <c r="D33" s="144">
        <v>1191.5999999999999</v>
      </c>
      <c r="E33" s="144">
        <v>173</v>
      </c>
      <c r="F33" s="144">
        <v>1812</v>
      </c>
      <c r="G33" s="144">
        <v>1952</v>
      </c>
      <c r="H33" s="60" t="s">
        <v>422</v>
      </c>
      <c r="I33" s="60"/>
    </row>
    <row r="34" spans="1:69" s="112" customFormat="1" thickTop="1" thickBot="1">
      <c r="A34" s="57"/>
      <c r="B34" s="79" t="s">
        <v>57</v>
      </c>
      <c r="C34" s="145">
        <v>131</v>
      </c>
      <c r="D34" s="145">
        <v>187.8</v>
      </c>
      <c r="E34" s="145">
        <v>243</v>
      </c>
      <c r="F34" s="145">
        <v>723</v>
      </c>
      <c r="G34" s="145">
        <v>369</v>
      </c>
      <c r="H34" s="58" t="s">
        <v>58</v>
      </c>
      <c r="I34" s="58"/>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row>
    <row r="35" spans="1:69" s="112" customFormat="1" thickTop="1" thickBot="1">
      <c r="A35" s="59"/>
      <c r="B35" s="80" t="s">
        <v>59</v>
      </c>
      <c r="C35" s="144">
        <v>289</v>
      </c>
      <c r="D35" s="144">
        <v>49.5</v>
      </c>
      <c r="E35" s="144">
        <v>60</v>
      </c>
      <c r="F35" s="144">
        <v>38</v>
      </c>
      <c r="G35" s="144">
        <v>9</v>
      </c>
      <c r="H35" s="60" t="s">
        <v>60</v>
      </c>
      <c r="I35" s="60"/>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row>
    <row r="36" spans="1:69" thickTop="1" thickBot="1">
      <c r="A36" s="57"/>
      <c r="B36" s="79" t="s">
        <v>61</v>
      </c>
      <c r="C36" s="145">
        <v>368</v>
      </c>
      <c r="D36" s="145">
        <v>237.2</v>
      </c>
      <c r="E36" s="145">
        <v>205</v>
      </c>
      <c r="F36" s="145">
        <v>51</v>
      </c>
      <c r="G36" s="145">
        <v>141</v>
      </c>
      <c r="H36" s="58" t="s">
        <v>62</v>
      </c>
      <c r="I36" s="58"/>
    </row>
    <row r="37" spans="1:69" thickTop="1" thickBot="1">
      <c r="A37" s="59"/>
      <c r="B37" s="80" t="s">
        <v>94</v>
      </c>
      <c r="C37" s="144">
        <v>90</v>
      </c>
      <c r="D37" s="144">
        <v>125.5</v>
      </c>
      <c r="E37" s="144">
        <v>100</v>
      </c>
      <c r="F37" s="144">
        <v>65</v>
      </c>
      <c r="G37" s="144">
        <v>68</v>
      </c>
      <c r="H37" s="60" t="s">
        <v>64</v>
      </c>
      <c r="I37" s="60"/>
    </row>
    <row r="38" spans="1:69" thickTop="1" thickBot="1">
      <c r="A38" s="57"/>
      <c r="B38" s="79" t="s">
        <v>65</v>
      </c>
      <c r="C38" s="145">
        <v>17</v>
      </c>
      <c r="D38" s="145">
        <v>86.5</v>
      </c>
      <c r="E38" s="145">
        <v>206</v>
      </c>
      <c r="F38" s="145">
        <v>491</v>
      </c>
      <c r="G38" s="145">
        <v>466</v>
      </c>
      <c r="H38" s="58" t="s">
        <v>66</v>
      </c>
      <c r="I38" s="58"/>
    </row>
    <row r="39" spans="1:69" thickTop="1" thickBot="1">
      <c r="A39" s="59"/>
      <c r="B39" s="80" t="s">
        <v>67</v>
      </c>
      <c r="C39" s="144">
        <v>6624</v>
      </c>
      <c r="D39" s="144">
        <v>7781.1</v>
      </c>
      <c r="E39" s="144">
        <v>6321</v>
      </c>
      <c r="F39" s="144">
        <v>9169</v>
      </c>
      <c r="G39" s="144">
        <v>8306</v>
      </c>
      <c r="H39" s="60" t="s">
        <v>95</v>
      </c>
      <c r="I39" s="60"/>
    </row>
    <row r="40" spans="1:69" s="112" customFormat="1" ht="18" customHeight="1" thickTop="1" thickBot="1">
      <c r="A40" s="393" t="s">
        <v>96</v>
      </c>
      <c r="B40" s="393"/>
      <c r="C40" s="141">
        <f>SUM(C41:C42)</f>
        <v>29277</v>
      </c>
      <c r="D40" s="141">
        <f>SUM(D41:D42)</f>
        <v>26400.7</v>
      </c>
      <c r="E40" s="141">
        <v>26914</v>
      </c>
      <c r="F40" s="141">
        <v>29934</v>
      </c>
      <c r="G40" s="141">
        <v>34952</v>
      </c>
      <c r="H40" s="392" t="s">
        <v>97</v>
      </c>
      <c r="I40" s="392"/>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row>
    <row r="41" spans="1:69" s="110" customFormat="1" thickTop="1" thickBot="1">
      <c r="A41" s="59"/>
      <c r="B41" s="80" t="s">
        <v>98</v>
      </c>
      <c r="C41" s="197">
        <v>265</v>
      </c>
      <c r="D41" s="197">
        <v>557.29999999999995</v>
      </c>
      <c r="E41" s="197">
        <v>307</v>
      </c>
      <c r="F41" s="197">
        <v>1217</v>
      </c>
      <c r="G41" s="197">
        <v>1066</v>
      </c>
      <c r="H41" s="60" t="s">
        <v>6</v>
      </c>
      <c r="I41" s="60"/>
    </row>
    <row r="42" spans="1:69" thickTop="1" thickBot="1">
      <c r="A42" s="57"/>
      <c r="B42" s="79" t="s">
        <v>185</v>
      </c>
      <c r="C42" s="198">
        <v>29012</v>
      </c>
      <c r="D42" s="198">
        <v>25843.4</v>
      </c>
      <c r="E42" s="198">
        <v>26607</v>
      </c>
      <c r="F42" s="198">
        <v>28717</v>
      </c>
      <c r="G42" s="198">
        <v>33886</v>
      </c>
      <c r="H42" s="58" t="s">
        <v>7</v>
      </c>
      <c r="I42" s="58"/>
    </row>
    <row r="43" spans="1:69" ht="18" customHeight="1" thickTop="1">
      <c r="A43" s="431" t="s">
        <v>184</v>
      </c>
      <c r="B43" s="431"/>
      <c r="C43" s="158">
        <v>629878</v>
      </c>
      <c r="D43" s="158">
        <v>619199</v>
      </c>
      <c r="E43" s="158">
        <v>650993</v>
      </c>
      <c r="F43" s="158">
        <v>637707</v>
      </c>
      <c r="G43" s="158">
        <v>512019</v>
      </c>
      <c r="H43" s="429" t="s">
        <v>183</v>
      </c>
      <c r="I43" s="429" t="s">
        <v>319</v>
      </c>
    </row>
    <row r="44" spans="1:69" s="129" customFormat="1" ht="21.2" customHeight="1">
      <c r="A44" s="418" t="s">
        <v>9</v>
      </c>
      <c r="B44" s="418"/>
      <c r="C44" s="142">
        <f>C43+C40+C15+C10</f>
        <v>733214</v>
      </c>
      <c r="D44" s="142">
        <f>D43+D40+D15+D10</f>
        <v>737470.2</v>
      </c>
      <c r="E44" s="142">
        <f>E43+E40+E15+E10</f>
        <v>783105</v>
      </c>
      <c r="F44" s="247">
        <f>F43+F40+F15+F10</f>
        <v>772829</v>
      </c>
      <c r="G44" s="336">
        <f>G43+G40+G15+G10</f>
        <v>645119</v>
      </c>
      <c r="H44" s="430" t="s">
        <v>10</v>
      </c>
      <c r="I44" s="430"/>
      <c r="J44" s="131"/>
    </row>
    <row r="45" spans="1:69" ht="3.75" customHeight="1">
      <c r="A45" s="113"/>
      <c r="B45" s="113"/>
      <c r="C45" s="113"/>
      <c r="D45" s="113"/>
      <c r="E45" s="113"/>
      <c r="F45" s="113"/>
      <c r="G45" s="113"/>
      <c r="H45" s="113"/>
      <c r="I45" s="113"/>
    </row>
    <row r="46" spans="1:69" ht="11.1" customHeight="1">
      <c r="A46" s="191" t="s">
        <v>346</v>
      </c>
      <c r="B46" s="114"/>
      <c r="C46" s="5"/>
      <c r="D46" s="5"/>
      <c r="E46" s="5"/>
      <c r="F46" s="5"/>
      <c r="G46" s="5"/>
      <c r="H46" s="110"/>
      <c r="I46" s="125" t="s">
        <v>345</v>
      </c>
    </row>
  </sheetData>
  <mergeCells count="22">
    <mergeCell ref="A7:B9"/>
    <mergeCell ref="H10:I10"/>
    <mergeCell ref="A1:I1"/>
    <mergeCell ref="H7:I9"/>
    <mergeCell ref="A3:I3"/>
    <mergeCell ref="A5:I5"/>
    <mergeCell ref="A2:I2"/>
    <mergeCell ref="A4:I4"/>
    <mergeCell ref="C7:C9"/>
    <mergeCell ref="D7:D9"/>
    <mergeCell ref="E7:E9"/>
    <mergeCell ref="F7:F9"/>
    <mergeCell ref="G7:G9"/>
    <mergeCell ref="H43:I43"/>
    <mergeCell ref="A10:B10"/>
    <mergeCell ref="A44:B44"/>
    <mergeCell ref="H44:I44"/>
    <mergeCell ref="A43:B43"/>
    <mergeCell ref="A40:B40"/>
    <mergeCell ref="H40:I40"/>
    <mergeCell ref="H15:I15"/>
    <mergeCell ref="A15:B15"/>
  </mergeCells>
  <phoneticPr fontId="0" type="noConversion"/>
  <printOptions horizontalCentered="1" verticalCentered="1"/>
  <pageMargins left="0" right="0" top="0" bottom="0" header="0.51181102362204722" footer="0.51181102362204722"/>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39997558519241921"/>
  </sheetPr>
  <dimension ref="A1:G27"/>
  <sheetViews>
    <sheetView showGridLines="0" rightToLeft="1" tabSelected="1" view="pageBreakPreview" topLeftCell="A10" zoomScaleSheetLayoutView="100" workbookViewId="0">
      <selection activeCell="A21" sqref="A21"/>
    </sheetView>
  </sheetViews>
  <sheetFormatPr defaultColWidth="10.7109375" defaultRowHeight="14.25"/>
  <cols>
    <col min="1" max="1" width="20.7109375" style="101" customWidth="1"/>
    <col min="2" max="6" width="9.7109375" style="104" customWidth="1"/>
    <col min="7" max="7" width="20.7109375" style="101" customWidth="1"/>
    <col min="8" max="16384" width="10.7109375" style="5"/>
  </cols>
  <sheetData>
    <row r="1" spans="1:7" s="97" customFormat="1" ht="18">
      <c r="A1" s="435"/>
      <c r="B1" s="436"/>
      <c r="C1" s="436"/>
      <c r="D1" s="436"/>
      <c r="E1" s="436"/>
      <c r="F1" s="436"/>
      <c r="G1" s="436"/>
    </row>
    <row r="2" spans="1:7" s="63" customFormat="1" ht="20.25">
      <c r="A2" s="377" t="s">
        <v>104</v>
      </c>
      <c r="B2" s="377"/>
      <c r="C2" s="377"/>
      <c r="D2" s="377"/>
      <c r="E2" s="377"/>
      <c r="F2" s="377"/>
      <c r="G2" s="377"/>
    </row>
    <row r="3" spans="1:7" ht="20.25">
      <c r="A3" s="378" t="s">
        <v>418</v>
      </c>
      <c r="B3" s="378"/>
      <c r="C3" s="378"/>
      <c r="D3" s="378"/>
      <c r="E3" s="378"/>
      <c r="F3" s="378"/>
      <c r="G3" s="378"/>
    </row>
    <row r="4" spans="1:7" ht="15.75">
      <c r="A4" s="379" t="s">
        <v>105</v>
      </c>
      <c r="B4" s="379"/>
      <c r="C4" s="379"/>
      <c r="D4" s="379"/>
      <c r="E4" s="379"/>
      <c r="F4" s="379"/>
      <c r="G4" s="379"/>
    </row>
    <row r="5" spans="1:7" ht="15.75">
      <c r="A5" s="379" t="s">
        <v>418</v>
      </c>
      <c r="B5" s="379"/>
      <c r="C5" s="379"/>
      <c r="D5" s="379"/>
      <c r="E5" s="379"/>
      <c r="F5" s="379"/>
      <c r="G5" s="379"/>
    </row>
    <row r="6" spans="1:7" s="2" customFormat="1" ht="15.75">
      <c r="A6" s="20" t="s">
        <v>493</v>
      </c>
      <c r="B6" s="34"/>
      <c r="C6" s="34"/>
      <c r="D6" s="34"/>
      <c r="E6" s="34"/>
      <c r="F6" s="34"/>
      <c r="G6" s="50" t="s">
        <v>494</v>
      </c>
    </row>
    <row r="7" spans="1:7" s="3" customFormat="1" ht="17.25" customHeight="1" thickBot="1">
      <c r="A7" s="387" t="s">
        <v>270</v>
      </c>
      <c r="B7" s="394">
        <v>2018</v>
      </c>
      <c r="C7" s="394">
        <v>2019</v>
      </c>
      <c r="D7" s="394">
        <v>2020</v>
      </c>
      <c r="E7" s="394">
        <v>2021</v>
      </c>
      <c r="F7" s="394">
        <v>2022</v>
      </c>
      <c r="G7" s="384" t="s">
        <v>269</v>
      </c>
    </row>
    <row r="8" spans="1:7" s="3" customFormat="1" ht="17.25" customHeight="1" thickTop="1" thickBot="1">
      <c r="A8" s="442"/>
      <c r="B8" s="441"/>
      <c r="C8" s="441"/>
      <c r="D8" s="441"/>
      <c r="E8" s="441"/>
      <c r="F8" s="441"/>
      <c r="G8" s="443"/>
    </row>
    <row r="9" spans="1:7" s="4" customFormat="1" ht="17.25" customHeight="1" thickTop="1">
      <c r="A9" s="388"/>
      <c r="B9" s="395"/>
      <c r="C9" s="395"/>
      <c r="D9" s="395"/>
      <c r="E9" s="395"/>
      <c r="F9" s="395"/>
      <c r="G9" s="385"/>
    </row>
    <row r="10" spans="1:7" ht="33.950000000000003" customHeight="1" thickBot="1">
      <c r="A10" s="73" t="s">
        <v>187</v>
      </c>
      <c r="B10" s="166">
        <v>9828</v>
      </c>
      <c r="C10" s="166">
        <v>10093</v>
      </c>
      <c r="D10" s="166">
        <v>10857</v>
      </c>
      <c r="E10" s="166">
        <v>11069</v>
      </c>
      <c r="F10" s="166">
        <v>11227</v>
      </c>
      <c r="G10" s="74" t="s">
        <v>250</v>
      </c>
    </row>
    <row r="11" spans="1:7" ht="36" customHeight="1" thickTop="1" thickBot="1">
      <c r="A11" s="69" t="s">
        <v>108</v>
      </c>
      <c r="B11" s="167">
        <v>26208</v>
      </c>
      <c r="C11" s="167">
        <v>26826</v>
      </c>
      <c r="D11" s="167">
        <v>35267</v>
      </c>
      <c r="E11" s="167">
        <v>27667</v>
      </c>
      <c r="F11" s="167">
        <v>28482</v>
      </c>
      <c r="G11" s="70" t="s">
        <v>285</v>
      </c>
    </row>
    <row r="12" spans="1:7" ht="36" customHeight="1" thickTop="1">
      <c r="A12" s="81" t="s">
        <v>110</v>
      </c>
      <c r="B12" s="168">
        <v>14665</v>
      </c>
      <c r="C12" s="168">
        <v>16938</v>
      </c>
      <c r="D12" s="168">
        <v>15087</v>
      </c>
      <c r="E12" s="168">
        <v>16555</v>
      </c>
      <c r="F12" s="168">
        <v>18537</v>
      </c>
      <c r="G12" s="82" t="s">
        <v>111</v>
      </c>
    </row>
    <row r="13" spans="1:7" ht="9.75" customHeight="1">
      <c r="A13" s="113"/>
      <c r="B13" s="113"/>
      <c r="C13" s="113"/>
      <c r="D13" s="113"/>
      <c r="E13" s="113"/>
      <c r="F13" s="113"/>
      <c r="G13" s="113"/>
    </row>
    <row r="15" spans="1:7" ht="20.25">
      <c r="A15" s="377" t="s">
        <v>186</v>
      </c>
      <c r="B15" s="377"/>
      <c r="C15" s="377"/>
      <c r="D15" s="377"/>
      <c r="E15" s="377"/>
      <c r="F15" s="377"/>
      <c r="G15" s="377"/>
    </row>
    <row r="16" spans="1:7" ht="20.25">
      <c r="A16" s="378" t="s">
        <v>418</v>
      </c>
      <c r="B16" s="378"/>
      <c r="C16" s="378"/>
      <c r="D16" s="378"/>
      <c r="E16" s="378"/>
      <c r="F16" s="378"/>
      <c r="G16" s="378"/>
    </row>
    <row r="17" spans="1:7" ht="15.75">
      <c r="A17" s="379" t="s">
        <v>112</v>
      </c>
      <c r="B17" s="379"/>
      <c r="C17" s="379"/>
      <c r="D17" s="379"/>
      <c r="E17" s="379"/>
      <c r="F17" s="379"/>
      <c r="G17" s="379"/>
    </row>
    <row r="18" spans="1:7" ht="15.75">
      <c r="A18" s="379" t="s">
        <v>420</v>
      </c>
      <c r="B18" s="379"/>
      <c r="C18" s="379"/>
      <c r="D18" s="379"/>
      <c r="E18" s="379"/>
      <c r="F18" s="379"/>
      <c r="G18" s="379"/>
    </row>
    <row r="19" spans="1:7" s="2" customFormat="1" ht="20.100000000000001" customHeight="1">
      <c r="A19" s="20" t="s">
        <v>496</v>
      </c>
      <c r="B19" s="34"/>
      <c r="C19" s="34"/>
      <c r="D19" s="34"/>
      <c r="E19" s="34"/>
      <c r="F19" s="34"/>
      <c r="G19" s="50" t="s">
        <v>495</v>
      </c>
    </row>
    <row r="20" spans="1:7" s="3" customFormat="1" ht="17.25" customHeight="1" thickBot="1">
      <c r="A20" s="387" t="s">
        <v>268</v>
      </c>
      <c r="B20" s="394">
        <v>2018</v>
      </c>
      <c r="C20" s="394">
        <v>2019</v>
      </c>
      <c r="D20" s="394">
        <v>2020</v>
      </c>
      <c r="E20" s="394">
        <v>2021</v>
      </c>
      <c r="F20" s="394">
        <v>2022</v>
      </c>
      <c r="G20" s="384" t="s">
        <v>267</v>
      </c>
    </row>
    <row r="21" spans="1:7" s="3" customFormat="1" ht="17.25" customHeight="1" thickTop="1" thickBot="1">
      <c r="A21" s="442"/>
      <c r="B21" s="441"/>
      <c r="C21" s="441"/>
      <c r="D21" s="441"/>
      <c r="E21" s="441"/>
      <c r="F21" s="441"/>
      <c r="G21" s="443"/>
    </row>
    <row r="22" spans="1:7" s="4" customFormat="1" ht="17.25" customHeight="1" thickTop="1">
      <c r="A22" s="388"/>
      <c r="B22" s="395"/>
      <c r="C22" s="395"/>
      <c r="D22" s="395"/>
      <c r="E22" s="395"/>
      <c r="F22" s="395"/>
      <c r="G22" s="385"/>
    </row>
    <row r="23" spans="1:7" ht="33.950000000000003" customHeight="1" thickBot="1">
      <c r="A23" s="73" t="s">
        <v>297</v>
      </c>
      <c r="B23" s="159">
        <f>B24+B25</f>
        <v>36036</v>
      </c>
      <c r="C23" s="159">
        <f>C24+C25</f>
        <v>36919</v>
      </c>
      <c r="D23" s="159">
        <f>D24+D25</f>
        <v>46124</v>
      </c>
      <c r="E23" s="159">
        <v>38736</v>
      </c>
      <c r="F23" s="159">
        <v>39709</v>
      </c>
      <c r="G23" s="74" t="s">
        <v>283</v>
      </c>
    </row>
    <row r="24" spans="1:7" ht="36" customHeight="1" thickTop="1" thickBot="1">
      <c r="A24" s="69" t="s">
        <v>298</v>
      </c>
      <c r="B24" s="160">
        <v>9828</v>
      </c>
      <c r="C24" s="160">
        <v>10093</v>
      </c>
      <c r="D24" s="160">
        <v>10857</v>
      </c>
      <c r="E24" s="160">
        <v>11069</v>
      </c>
      <c r="F24" s="160">
        <v>11227</v>
      </c>
      <c r="G24" s="70" t="s">
        <v>282</v>
      </c>
    </row>
    <row r="25" spans="1:7" ht="36" customHeight="1" thickTop="1" thickBot="1">
      <c r="A25" s="67" t="s">
        <v>299</v>
      </c>
      <c r="B25" s="161">
        <v>26208</v>
      </c>
      <c r="C25" s="161">
        <v>26826</v>
      </c>
      <c r="D25" s="161">
        <v>35267</v>
      </c>
      <c r="E25" s="161">
        <v>27667</v>
      </c>
      <c r="F25" s="161">
        <v>28482</v>
      </c>
      <c r="G25" s="68" t="s">
        <v>284</v>
      </c>
    </row>
    <row r="26" spans="1:7" ht="36" customHeight="1" thickTop="1">
      <c r="A26" s="71" t="s">
        <v>300</v>
      </c>
      <c r="B26" s="162">
        <v>8372</v>
      </c>
      <c r="C26" s="162">
        <v>7943</v>
      </c>
      <c r="D26" s="162">
        <v>9358</v>
      </c>
      <c r="E26" s="162">
        <v>11134</v>
      </c>
      <c r="F26" s="162">
        <v>12453</v>
      </c>
      <c r="G26" s="72" t="s">
        <v>301</v>
      </c>
    </row>
    <row r="27" spans="1:7">
      <c r="A27" s="99"/>
      <c r="G27" s="109"/>
    </row>
  </sheetData>
  <mergeCells count="23">
    <mergeCell ref="A15:G15"/>
    <mergeCell ref="A17:G17"/>
    <mergeCell ref="A1:G1"/>
    <mergeCell ref="G7:G9"/>
    <mergeCell ref="A7:A9"/>
    <mergeCell ref="A3:G3"/>
    <mergeCell ref="A5:G5"/>
    <mergeCell ref="B7:B9"/>
    <mergeCell ref="A2:G2"/>
    <mergeCell ref="A4:G4"/>
    <mergeCell ref="A16:G16"/>
    <mergeCell ref="C7:C9"/>
    <mergeCell ref="D7:D9"/>
    <mergeCell ref="E7:E9"/>
    <mergeCell ref="F7:F9"/>
    <mergeCell ref="A18:G18"/>
    <mergeCell ref="A20:A22"/>
    <mergeCell ref="G20:G22"/>
    <mergeCell ref="B20:B22"/>
    <mergeCell ref="C20:C22"/>
    <mergeCell ref="D20:D22"/>
    <mergeCell ref="E20:E22"/>
    <mergeCell ref="F20:F22"/>
  </mergeCells>
  <phoneticPr fontId="0" type="noConversion"/>
  <printOptions horizontalCentered="1"/>
  <pageMargins left="0" right="0" top="1.1811023622047245" bottom="0" header="0.51181102362204722" footer="0.51181102362204722"/>
  <pageSetup paperSize="9"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39997558519241921"/>
  </sheetPr>
  <dimension ref="A1:Q31"/>
  <sheetViews>
    <sheetView showGridLines="0" rightToLeft="1" tabSelected="1" view="pageBreakPreview" zoomScaleSheetLayoutView="100" workbookViewId="0">
      <selection activeCell="A21" sqref="A21"/>
    </sheetView>
  </sheetViews>
  <sheetFormatPr defaultColWidth="10.7109375" defaultRowHeight="14.25"/>
  <cols>
    <col min="1" max="1" width="20.7109375" style="101" customWidth="1"/>
    <col min="2" max="2" width="10.5703125" style="104" customWidth="1"/>
    <col min="3" max="4" width="9.7109375" style="104" customWidth="1"/>
    <col min="5" max="5" width="11.42578125" style="104" customWidth="1"/>
    <col min="6" max="6" width="10.7109375" style="104" customWidth="1"/>
    <col min="7" max="7" width="20.7109375" style="101" customWidth="1"/>
    <col min="8" max="16384" width="10.7109375" style="5"/>
  </cols>
  <sheetData>
    <row r="1" spans="1:17" s="97" customFormat="1" ht="18">
      <c r="A1" s="435"/>
      <c r="B1" s="436"/>
      <c r="C1" s="436"/>
      <c r="D1" s="436"/>
      <c r="E1" s="436"/>
      <c r="F1" s="436"/>
      <c r="G1" s="436"/>
      <c r="H1" s="111"/>
      <c r="I1" s="111"/>
      <c r="J1" s="111"/>
      <c r="K1" s="111"/>
      <c r="L1" s="111"/>
      <c r="M1" s="111"/>
      <c r="N1" s="111"/>
      <c r="O1" s="111"/>
      <c r="P1" s="111"/>
      <c r="Q1" s="111"/>
    </row>
    <row r="2" spans="1:17" s="63" customFormat="1" ht="20.25">
      <c r="A2" s="377" t="s">
        <v>113</v>
      </c>
      <c r="B2" s="377"/>
      <c r="C2" s="377"/>
      <c r="D2" s="377"/>
      <c r="E2" s="377"/>
      <c r="F2" s="377"/>
      <c r="G2" s="377"/>
    </row>
    <row r="3" spans="1:17" ht="20.25">
      <c r="A3" s="444" t="s">
        <v>418</v>
      </c>
      <c r="B3" s="444"/>
      <c r="C3" s="444"/>
      <c r="D3" s="444"/>
      <c r="E3" s="444"/>
      <c r="F3" s="444"/>
      <c r="G3" s="444"/>
    </row>
    <row r="4" spans="1:17" ht="15.75">
      <c r="A4" s="379" t="s">
        <v>114</v>
      </c>
      <c r="B4" s="379"/>
      <c r="C4" s="379"/>
      <c r="D4" s="379"/>
      <c r="E4" s="379"/>
      <c r="F4" s="379"/>
      <c r="G4" s="379"/>
    </row>
    <row r="5" spans="1:17" ht="15.75">
      <c r="A5" s="445" t="s">
        <v>420</v>
      </c>
      <c r="B5" s="445"/>
      <c r="C5" s="445"/>
      <c r="D5" s="445"/>
      <c r="E5" s="445"/>
      <c r="F5" s="445"/>
      <c r="G5" s="445"/>
    </row>
    <row r="6" spans="1:17" s="2" customFormat="1" ht="15.75">
      <c r="A6" s="20" t="s">
        <v>497</v>
      </c>
      <c r="B6" s="34"/>
      <c r="C6" s="34"/>
      <c r="D6" s="34"/>
      <c r="E6" s="34"/>
      <c r="F6" s="34"/>
      <c r="G6" s="50" t="s">
        <v>498</v>
      </c>
    </row>
    <row r="7" spans="1:17" s="3" customFormat="1" ht="17.25" customHeight="1" thickBot="1">
      <c r="A7" s="446" t="s">
        <v>159</v>
      </c>
      <c r="B7" s="394">
        <v>2018</v>
      </c>
      <c r="C7" s="394">
        <v>2019</v>
      </c>
      <c r="D7" s="394">
        <v>2020</v>
      </c>
      <c r="E7" s="394">
        <v>2021</v>
      </c>
      <c r="F7" s="394">
        <v>2022</v>
      </c>
      <c r="G7" s="384" t="s">
        <v>160</v>
      </c>
    </row>
    <row r="8" spans="1:17" s="3" customFormat="1" ht="17.25" customHeight="1" thickTop="1" thickBot="1">
      <c r="A8" s="442"/>
      <c r="B8" s="441"/>
      <c r="C8" s="441"/>
      <c r="D8" s="441"/>
      <c r="E8" s="441"/>
      <c r="F8" s="441"/>
      <c r="G8" s="443"/>
    </row>
    <row r="9" spans="1:17" s="4" customFormat="1" ht="17.25" customHeight="1" thickTop="1">
      <c r="A9" s="388"/>
      <c r="B9" s="395"/>
      <c r="C9" s="395"/>
      <c r="D9" s="395"/>
      <c r="E9" s="395"/>
      <c r="F9" s="395"/>
      <c r="G9" s="385"/>
    </row>
    <row r="10" spans="1:17" ht="33.950000000000003" customHeight="1">
      <c r="A10" s="75" t="s">
        <v>115</v>
      </c>
      <c r="B10" s="163">
        <v>226408</v>
      </c>
      <c r="C10" s="163">
        <v>199926</v>
      </c>
      <c r="D10" s="163">
        <v>206683</v>
      </c>
      <c r="E10" s="163">
        <v>194710</v>
      </c>
      <c r="F10" s="163">
        <v>206214</v>
      </c>
      <c r="G10" s="76" t="s">
        <v>116</v>
      </c>
    </row>
    <row r="11" spans="1:17" ht="9.75" customHeight="1">
      <c r="A11" s="113"/>
      <c r="B11" s="113"/>
      <c r="C11" s="113"/>
      <c r="D11" s="113"/>
      <c r="E11" s="113"/>
      <c r="F11" s="113"/>
      <c r="G11" s="113"/>
    </row>
    <row r="15" spans="1:17" ht="20.25">
      <c r="A15" s="378" t="s">
        <v>117</v>
      </c>
      <c r="B15" s="378"/>
      <c r="C15" s="378"/>
      <c r="D15" s="378"/>
      <c r="E15" s="378"/>
      <c r="F15" s="378"/>
      <c r="G15" s="378"/>
    </row>
    <row r="16" spans="1:17" ht="20.25">
      <c r="A16" s="378" t="s">
        <v>418</v>
      </c>
      <c r="B16" s="378"/>
      <c r="C16" s="378"/>
      <c r="D16" s="378"/>
      <c r="E16" s="378"/>
      <c r="F16" s="378"/>
      <c r="G16" s="378"/>
    </row>
    <row r="17" spans="1:10" ht="15.75">
      <c r="A17" s="379" t="s">
        <v>118</v>
      </c>
      <c r="B17" s="379"/>
      <c r="C17" s="379"/>
      <c r="D17" s="379"/>
      <c r="E17" s="379"/>
      <c r="F17" s="379"/>
      <c r="G17" s="379"/>
    </row>
    <row r="18" spans="1:10" ht="15.75">
      <c r="A18" s="445" t="s">
        <v>420</v>
      </c>
      <c r="B18" s="445"/>
      <c r="C18" s="445"/>
      <c r="D18" s="445"/>
      <c r="E18" s="445"/>
      <c r="F18" s="445"/>
      <c r="G18" s="445"/>
    </row>
    <row r="19" spans="1:10" s="2" customFormat="1" ht="20.100000000000001" customHeight="1">
      <c r="A19" s="20" t="s">
        <v>500</v>
      </c>
      <c r="B19" s="34"/>
      <c r="C19" s="34"/>
      <c r="D19" s="34"/>
      <c r="E19" s="34"/>
      <c r="F19" s="34"/>
      <c r="G19" s="50" t="s">
        <v>499</v>
      </c>
    </row>
    <row r="20" spans="1:10" s="3" customFormat="1" ht="17.25" customHeight="1" thickBot="1">
      <c r="A20" s="387" t="s">
        <v>159</v>
      </c>
      <c r="B20" s="394">
        <v>2018</v>
      </c>
      <c r="C20" s="394">
        <v>2019</v>
      </c>
      <c r="D20" s="394">
        <v>2020</v>
      </c>
      <c r="E20" s="394">
        <v>2021</v>
      </c>
      <c r="F20" s="394">
        <v>2022</v>
      </c>
      <c r="G20" s="384" t="s">
        <v>160</v>
      </c>
    </row>
    <row r="21" spans="1:10" s="3" customFormat="1" ht="17.25" customHeight="1" thickTop="1" thickBot="1">
      <c r="A21" s="442"/>
      <c r="B21" s="441"/>
      <c r="C21" s="441"/>
      <c r="D21" s="441"/>
      <c r="E21" s="441"/>
      <c r="F21" s="441"/>
      <c r="G21" s="443"/>
    </row>
    <row r="22" spans="1:10" s="4" customFormat="1" ht="17.25" customHeight="1" thickTop="1">
      <c r="A22" s="388"/>
      <c r="B22" s="395"/>
      <c r="C22" s="395"/>
      <c r="D22" s="395"/>
      <c r="E22" s="395"/>
      <c r="F22" s="395"/>
      <c r="G22" s="385"/>
    </row>
    <row r="23" spans="1:10" ht="33.950000000000003" customHeight="1" thickBot="1">
      <c r="A23" s="73" t="s">
        <v>119</v>
      </c>
      <c r="B23" s="159">
        <v>38165</v>
      </c>
      <c r="C23" s="159">
        <v>43061</v>
      </c>
      <c r="D23" s="159">
        <v>45958</v>
      </c>
      <c r="E23" s="159">
        <v>46594</v>
      </c>
      <c r="F23" s="159">
        <v>41575</v>
      </c>
      <c r="G23" s="74" t="s">
        <v>120</v>
      </c>
      <c r="J23" s="46"/>
    </row>
    <row r="24" spans="1:10" ht="36" customHeight="1" thickTop="1" thickBot="1">
      <c r="A24" s="69" t="s">
        <v>121</v>
      </c>
      <c r="B24" s="138">
        <v>994858</v>
      </c>
      <c r="C24" s="138">
        <v>1009006</v>
      </c>
      <c r="D24" s="138">
        <v>1115293</v>
      </c>
      <c r="E24" s="138">
        <v>1155578</v>
      </c>
      <c r="F24" s="138">
        <v>813941</v>
      </c>
      <c r="G24" s="70" t="s">
        <v>517</v>
      </c>
      <c r="J24" s="46"/>
    </row>
    <row r="25" spans="1:10" ht="33.950000000000003" customHeight="1" thickTop="1" thickBot="1">
      <c r="A25" s="67" t="s">
        <v>122</v>
      </c>
      <c r="B25" s="139">
        <v>409840</v>
      </c>
      <c r="C25" s="139">
        <v>441279</v>
      </c>
      <c r="D25" s="139">
        <v>464980</v>
      </c>
      <c r="E25" s="139">
        <v>476902</v>
      </c>
      <c r="F25" s="139">
        <v>358137</v>
      </c>
      <c r="G25" s="68" t="s">
        <v>123</v>
      </c>
      <c r="J25" s="46"/>
    </row>
    <row r="26" spans="1:10" ht="33.950000000000003" customHeight="1" thickTop="1" thickBot="1">
      <c r="A26" s="69" t="s">
        <v>124</v>
      </c>
      <c r="B26" s="138">
        <v>126029</v>
      </c>
      <c r="C26" s="138">
        <v>131080</v>
      </c>
      <c r="D26" s="138">
        <v>135385</v>
      </c>
      <c r="E26" s="138">
        <v>150565</v>
      </c>
      <c r="F26" s="138">
        <v>106972</v>
      </c>
      <c r="G26" s="70" t="s">
        <v>125</v>
      </c>
      <c r="J26" s="46"/>
    </row>
    <row r="27" spans="1:10" ht="33.950000000000003" customHeight="1" thickTop="1" thickBot="1">
      <c r="A27" s="81" t="s">
        <v>126</v>
      </c>
      <c r="B27" s="173">
        <v>8325</v>
      </c>
      <c r="C27" s="173">
        <v>9731</v>
      </c>
      <c r="D27" s="173">
        <v>10936</v>
      </c>
      <c r="E27" s="173">
        <v>12467</v>
      </c>
      <c r="F27" s="173">
        <v>18430</v>
      </c>
      <c r="G27" s="82" t="s">
        <v>127</v>
      </c>
      <c r="J27" s="46"/>
    </row>
    <row r="28" spans="1:10" ht="33.950000000000003" customHeight="1" thickTop="1" thickBot="1">
      <c r="A28" s="69" t="s">
        <v>429</v>
      </c>
      <c r="B28" s="138">
        <v>10651577</v>
      </c>
      <c r="C28" s="138">
        <v>654939</v>
      </c>
      <c r="D28" s="138">
        <v>644246</v>
      </c>
      <c r="E28" s="138">
        <v>25927616</v>
      </c>
      <c r="F28" s="138">
        <v>31889472</v>
      </c>
      <c r="G28" s="70" t="s">
        <v>430</v>
      </c>
      <c r="J28" s="46"/>
    </row>
    <row r="29" spans="1:10" ht="33.950000000000003" customHeight="1" thickTop="1">
      <c r="A29" s="81" t="s">
        <v>431</v>
      </c>
      <c r="B29" s="173">
        <v>45402</v>
      </c>
      <c r="C29" s="173">
        <v>28426</v>
      </c>
      <c r="D29" s="173">
        <v>36602</v>
      </c>
      <c r="E29" s="173">
        <v>46851</v>
      </c>
      <c r="F29" s="173">
        <v>33911</v>
      </c>
      <c r="G29" s="82" t="s">
        <v>432</v>
      </c>
      <c r="J29" s="46"/>
    </row>
    <row r="30" spans="1:10" s="110" customFormat="1" ht="34.5" customHeight="1">
      <c r="A30" s="192"/>
      <c r="B30" s="115"/>
      <c r="C30" s="115"/>
      <c r="D30" s="115"/>
      <c r="E30" s="115"/>
      <c r="F30" s="115"/>
      <c r="G30" s="151"/>
    </row>
    <row r="31" spans="1:10" s="110" customFormat="1" ht="45.75" customHeight="1">
      <c r="A31" s="134"/>
      <c r="B31" s="116"/>
      <c r="C31" s="116"/>
      <c r="D31" s="116"/>
      <c r="E31" s="116"/>
      <c r="F31" s="116"/>
      <c r="G31" s="55"/>
    </row>
  </sheetData>
  <mergeCells count="23">
    <mergeCell ref="A15:G15"/>
    <mergeCell ref="A17:G17"/>
    <mergeCell ref="G20:G22"/>
    <mergeCell ref="A16:G16"/>
    <mergeCell ref="A18:G18"/>
    <mergeCell ref="A20:A22"/>
    <mergeCell ref="B20:B22"/>
    <mergeCell ref="C20:C22"/>
    <mergeCell ref="D20:D22"/>
    <mergeCell ref="E20:E22"/>
    <mergeCell ref="F20:F22"/>
    <mergeCell ref="A1:G1"/>
    <mergeCell ref="A3:G3"/>
    <mergeCell ref="A5:G5"/>
    <mergeCell ref="A7:A9"/>
    <mergeCell ref="G7:G9"/>
    <mergeCell ref="B7:B9"/>
    <mergeCell ref="A2:G2"/>
    <mergeCell ref="A4:G4"/>
    <mergeCell ref="C7:C9"/>
    <mergeCell ref="D7:D9"/>
    <mergeCell ref="E7:E9"/>
    <mergeCell ref="F7:F9"/>
  </mergeCells>
  <phoneticPr fontId="0" type="noConversion"/>
  <printOptions horizontalCentered="1"/>
  <pageMargins left="0.31496062992125984" right="0.31496062992125984" top="0.98425196850393704" bottom="0.39370078740157483" header="0.55118110236220474" footer="0.51181102362204722"/>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39997558519241921"/>
  </sheetPr>
  <dimension ref="A1:T35"/>
  <sheetViews>
    <sheetView showGridLines="0" rightToLeft="1" tabSelected="1" view="pageBreakPreview" zoomScaleSheetLayoutView="100" workbookViewId="0">
      <selection activeCell="A21" sqref="A21"/>
    </sheetView>
  </sheetViews>
  <sheetFormatPr defaultColWidth="10.7109375" defaultRowHeight="14.25"/>
  <cols>
    <col min="1" max="1" width="12.7109375" style="6" customWidth="1"/>
    <col min="2" max="9" width="12.7109375" style="7" customWidth="1"/>
    <col min="10" max="10" width="12.7109375" style="6" customWidth="1"/>
    <col min="11" max="16384" width="10.7109375" style="1"/>
  </cols>
  <sheetData>
    <row r="1" spans="1:20" s="25" customFormat="1" ht="40.9" customHeight="1">
      <c r="A1" s="447" t="s">
        <v>513</v>
      </c>
      <c r="B1" s="447"/>
      <c r="C1" s="447"/>
      <c r="D1" s="447"/>
      <c r="E1" s="447"/>
      <c r="F1" s="447"/>
      <c r="G1" s="447"/>
      <c r="H1" s="447"/>
      <c r="I1" s="447"/>
      <c r="J1" s="447"/>
      <c r="K1" s="24"/>
      <c r="L1" s="24"/>
      <c r="M1" s="24"/>
      <c r="N1" s="24"/>
      <c r="O1" s="24"/>
      <c r="P1" s="24"/>
      <c r="Q1" s="24"/>
      <c r="R1" s="24"/>
      <c r="S1" s="24"/>
      <c r="T1" s="24"/>
    </row>
    <row r="2" spans="1:20" s="5" customFormat="1" ht="31.9" customHeight="1">
      <c r="A2" s="449" t="s">
        <v>512</v>
      </c>
      <c r="B2" s="450"/>
      <c r="C2" s="450"/>
      <c r="D2" s="450"/>
      <c r="E2" s="450"/>
      <c r="F2" s="450"/>
      <c r="G2" s="450"/>
      <c r="H2" s="450"/>
      <c r="I2" s="450"/>
      <c r="J2" s="450"/>
    </row>
    <row r="3" spans="1:20" s="5" customFormat="1" ht="20.25">
      <c r="A3" s="378"/>
      <c r="B3" s="378"/>
      <c r="C3" s="378"/>
      <c r="D3" s="378"/>
      <c r="E3" s="378"/>
      <c r="F3" s="378"/>
      <c r="G3" s="378"/>
      <c r="H3" s="378"/>
      <c r="I3" s="378"/>
      <c r="J3" s="378"/>
    </row>
    <row r="4" spans="1:20" s="5" customFormat="1" ht="15.75">
      <c r="A4" s="27"/>
      <c r="B4" s="30"/>
      <c r="C4" s="30"/>
      <c r="D4" s="30"/>
      <c r="E4" s="30"/>
      <c r="F4" s="30"/>
      <c r="G4" s="30"/>
      <c r="H4" s="30"/>
      <c r="I4" s="30"/>
      <c r="J4" s="31"/>
    </row>
    <row r="5" spans="1:20" s="5" customFormat="1" ht="15.75">
      <c r="A5" s="27"/>
      <c r="B5" s="30"/>
      <c r="C5" s="30"/>
      <c r="D5" s="30"/>
      <c r="E5" s="30"/>
      <c r="F5" s="30"/>
      <c r="G5" s="30"/>
      <c r="H5" s="30"/>
      <c r="I5" s="30"/>
      <c r="J5" s="31"/>
    </row>
    <row r="6" spans="1:20" s="5" customFormat="1" ht="15.75">
      <c r="A6" s="27"/>
      <c r="B6" s="30"/>
      <c r="C6" s="30"/>
      <c r="D6" s="30"/>
      <c r="E6" s="30"/>
      <c r="F6" s="30"/>
      <c r="G6" s="30"/>
      <c r="H6" s="30"/>
      <c r="I6" s="30"/>
      <c r="J6" s="31"/>
    </row>
    <row r="7" spans="1:20" s="5" customFormat="1" ht="15.75">
      <c r="A7" s="27"/>
      <c r="B7" s="30"/>
      <c r="C7" s="30"/>
      <c r="D7" s="30"/>
      <c r="E7" s="30"/>
      <c r="F7" s="30"/>
      <c r="G7" s="30"/>
      <c r="H7" s="30"/>
      <c r="I7" s="30"/>
      <c r="J7" s="31"/>
    </row>
    <row r="8" spans="1:20" s="5" customFormat="1" ht="15.75">
      <c r="A8" s="27"/>
      <c r="B8" s="30"/>
      <c r="C8" s="30"/>
      <c r="D8" s="30"/>
      <c r="E8" s="30"/>
      <c r="F8" s="30"/>
      <c r="G8" s="30"/>
      <c r="H8" s="30"/>
      <c r="I8" s="30"/>
      <c r="J8" s="31"/>
    </row>
    <row r="9" spans="1:20" s="5" customFormat="1" ht="26.25" thickBot="1">
      <c r="A9" s="27"/>
      <c r="B9" s="30"/>
      <c r="C9" s="30"/>
      <c r="D9" s="30"/>
      <c r="E9" s="30"/>
      <c r="F9" s="30"/>
      <c r="G9" s="30"/>
      <c r="H9" s="30"/>
      <c r="I9" s="30"/>
      <c r="J9" s="31"/>
      <c r="L9" s="46" t="s">
        <v>347</v>
      </c>
      <c r="M9" s="159">
        <v>41575</v>
      </c>
    </row>
    <row r="10" spans="1:20" s="5" customFormat="1" ht="27" thickTop="1" thickBot="1">
      <c r="A10" s="27"/>
      <c r="B10" s="30"/>
      <c r="C10" s="30"/>
      <c r="D10" s="30"/>
      <c r="E10" s="30"/>
      <c r="F10" s="30"/>
      <c r="G10" s="30"/>
      <c r="H10" s="30"/>
      <c r="I10" s="30"/>
      <c r="J10" s="31"/>
      <c r="L10" s="46" t="s">
        <v>348</v>
      </c>
      <c r="M10" s="138">
        <v>813941</v>
      </c>
    </row>
    <row r="11" spans="1:20" s="5" customFormat="1" ht="27" thickTop="1" thickBot="1">
      <c r="A11" s="27"/>
      <c r="B11" s="30"/>
      <c r="C11" s="30"/>
      <c r="D11" s="30"/>
      <c r="E11" s="30"/>
      <c r="F11" s="30"/>
      <c r="G11" s="30"/>
      <c r="H11" s="30"/>
      <c r="I11" s="30"/>
      <c r="J11" s="31"/>
      <c r="L11" s="46" t="s">
        <v>349</v>
      </c>
      <c r="M11" s="139">
        <v>358137</v>
      </c>
    </row>
    <row r="12" spans="1:20" s="5" customFormat="1" ht="27" thickTop="1" thickBot="1">
      <c r="A12" s="27"/>
      <c r="B12" s="30"/>
      <c r="C12" s="30"/>
      <c r="D12" s="30"/>
      <c r="E12" s="30"/>
      <c r="F12" s="30"/>
      <c r="G12" s="30"/>
      <c r="H12" s="30"/>
      <c r="I12" s="30"/>
      <c r="J12" s="31"/>
      <c r="L12" s="46" t="s">
        <v>350</v>
      </c>
      <c r="M12" s="138">
        <v>106972</v>
      </c>
    </row>
    <row r="13" spans="1:20" s="5" customFormat="1" ht="26.25" thickTop="1">
      <c r="A13" s="27"/>
      <c r="B13" s="30"/>
      <c r="C13" s="30"/>
      <c r="D13" s="30"/>
      <c r="E13" s="30"/>
      <c r="F13" s="30"/>
      <c r="G13" s="30"/>
      <c r="H13" s="30"/>
      <c r="I13" s="30"/>
      <c r="J13" s="31"/>
      <c r="L13" s="46" t="s">
        <v>351</v>
      </c>
      <c r="M13" s="173">
        <v>18430</v>
      </c>
    </row>
    <row r="14" spans="1:20" s="5" customFormat="1" ht="15.75">
      <c r="A14" s="27"/>
      <c r="B14" s="30"/>
      <c r="C14" s="30"/>
      <c r="D14" s="30"/>
      <c r="E14" s="30"/>
      <c r="F14" s="30"/>
      <c r="G14" s="30"/>
      <c r="H14" s="30"/>
      <c r="I14" s="30"/>
      <c r="J14" s="31"/>
    </row>
    <row r="15" spans="1:20" s="5" customFormat="1" ht="15.75">
      <c r="A15" s="27"/>
      <c r="B15" s="30"/>
      <c r="C15" s="30"/>
      <c r="D15" s="30"/>
      <c r="E15" s="30"/>
      <c r="F15" s="30"/>
      <c r="G15" s="30"/>
      <c r="H15" s="30"/>
      <c r="I15" s="30"/>
      <c r="J15" s="31"/>
    </row>
    <row r="16" spans="1:20" s="5" customFormat="1" ht="15.75">
      <c r="A16" s="27"/>
      <c r="B16" s="30"/>
      <c r="C16" s="30"/>
      <c r="D16" s="30"/>
      <c r="E16" s="30"/>
      <c r="F16" s="30"/>
      <c r="G16" s="30"/>
      <c r="H16" s="30"/>
      <c r="I16" s="30"/>
      <c r="J16" s="31"/>
    </row>
    <row r="17" spans="1:10" s="5" customFormat="1" ht="15.75">
      <c r="A17" s="27"/>
      <c r="B17" s="30"/>
      <c r="C17" s="30"/>
      <c r="D17" s="30"/>
      <c r="E17" s="30"/>
      <c r="F17" s="30"/>
      <c r="G17" s="30"/>
      <c r="H17" s="30"/>
      <c r="I17" s="30"/>
      <c r="J17" s="31"/>
    </row>
    <row r="18" spans="1:10" s="5" customFormat="1" ht="15.75">
      <c r="A18" s="27"/>
      <c r="B18" s="30"/>
      <c r="C18" s="30"/>
      <c r="D18" s="30"/>
      <c r="E18" s="30"/>
      <c r="F18" s="30"/>
      <c r="G18" s="30"/>
      <c r="H18" s="30"/>
      <c r="I18" s="30"/>
      <c r="J18" s="31"/>
    </row>
    <row r="19" spans="1:10" s="5" customFormat="1" ht="15.75">
      <c r="A19" s="27"/>
      <c r="B19" s="30"/>
      <c r="C19" s="30"/>
      <c r="D19" s="30"/>
      <c r="E19" s="30"/>
      <c r="F19" s="30"/>
      <c r="G19" s="30"/>
      <c r="H19" s="30"/>
      <c r="I19" s="30"/>
      <c r="J19" s="31"/>
    </row>
    <row r="20" spans="1:10" s="5" customFormat="1" ht="15.75">
      <c r="A20" s="27"/>
      <c r="B20" s="30"/>
      <c r="C20" s="30"/>
      <c r="D20" s="30"/>
      <c r="E20" s="30"/>
      <c r="F20" s="30"/>
      <c r="G20" s="30"/>
      <c r="H20" s="30"/>
      <c r="I20" s="30"/>
      <c r="J20" s="31"/>
    </row>
    <row r="21" spans="1:10" s="5" customFormat="1" ht="15.75">
      <c r="A21" s="27"/>
      <c r="B21" s="30"/>
      <c r="C21" s="30"/>
      <c r="D21" s="30"/>
      <c r="E21" s="30"/>
      <c r="F21" s="30"/>
      <c r="G21" s="30"/>
      <c r="H21" s="30"/>
      <c r="I21" s="30"/>
      <c r="J21" s="31"/>
    </row>
    <row r="22" spans="1:10" s="5" customFormat="1" ht="15.75">
      <c r="A22" s="27"/>
      <c r="B22" s="30"/>
      <c r="C22" s="30"/>
      <c r="D22" s="30"/>
      <c r="E22" s="30"/>
      <c r="F22" s="30"/>
      <c r="G22" s="30"/>
      <c r="H22" s="30"/>
      <c r="I22" s="30"/>
      <c r="J22" s="31"/>
    </row>
    <row r="23" spans="1:10" s="5" customFormat="1" ht="15.75">
      <c r="A23" s="27"/>
      <c r="B23" s="30"/>
      <c r="C23" s="30"/>
      <c r="D23" s="30"/>
      <c r="E23" s="30"/>
      <c r="F23" s="30"/>
      <c r="G23" s="30"/>
      <c r="H23" s="30"/>
      <c r="I23" s="30"/>
      <c r="J23" s="31"/>
    </row>
    <row r="24" spans="1:10" s="5" customFormat="1" ht="15.75">
      <c r="A24" s="27"/>
      <c r="B24" s="30"/>
      <c r="C24" s="30"/>
      <c r="D24" s="30"/>
      <c r="E24" s="30"/>
      <c r="F24" s="30"/>
      <c r="G24" s="30"/>
      <c r="H24" s="30"/>
      <c r="I24" s="30"/>
      <c r="J24" s="31"/>
    </row>
    <row r="25" spans="1:10" s="5" customFormat="1" ht="15.75">
      <c r="A25" s="27"/>
      <c r="B25" s="30"/>
      <c r="C25" s="30"/>
      <c r="D25" s="30"/>
      <c r="E25" s="30"/>
      <c r="F25" s="30"/>
      <c r="G25" s="30"/>
      <c r="H25" s="30"/>
      <c r="I25" s="30"/>
      <c r="J25" s="31"/>
    </row>
    <row r="26" spans="1:10" s="5" customFormat="1" ht="15.75">
      <c r="A26" s="27"/>
      <c r="B26" s="30"/>
      <c r="C26" s="30"/>
      <c r="D26" s="30"/>
      <c r="E26" s="30"/>
      <c r="F26" s="30"/>
      <c r="G26" s="30"/>
      <c r="H26" s="30"/>
      <c r="I26" s="30"/>
      <c r="J26" s="31"/>
    </row>
    <row r="27" spans="1:10" s="5" customFormat="1" ht="13.9" customHeight="1">
      <c r="A27" s="448" t="s">
        <v>363</v>
      </c>
      <c r="B27" s="448"/>
      <c r="C27" s="448"/>
      <c r="D27" s="448"/>
      <c r="E27" s="448"/>
      <c r="F27" s="448"/>
      <c r="G27" s="448"/>
      <c r="H27" s="448"/>
      <c r="I27" s="448"/>
      <c r="J27" s="448"/>
    </row>
    <row r="28" spans="1:10" s="5" customFormat="1" ht="15.75">
      <c r="A28" s="27"/>
      <c r="B28" s="30"/>
      <c r="C28" s="30"/>
      <c r="D28" s="30"/>
      <c r="E28" s="30"/>
      <c r="F28" s="30"/>
      <c r="G28" s="30"/>
      <c r="H28" s="30"/>
      <c r="I28" s="30"/>
      <c r="J28" s="31"/>
    </row>
    <row r="29" spans="1:10" s="5" customFormat="1" ht="33.950000000000003" customHeight="1">
      <c r="H29" s="46"/>
    </row>
    <row r="30" spans="1:10" s="5" customFormat="1" ht="33.950000000000003" customHeight="1">
      <c r="H30" s="46"/>
    </row>
    <row r="31" spans="1:10" s="5" customFormat="1" ht="33.950000000000003" customHeight="1">
      <c r="H31" s="46"/>
    </row>
    <row r="32" spans="1:10" s="5" customFormat="1" ht="33.950000000000003" customHeight="1">
      <c r="H32" s="46"/>
    </row>
    <row r="33" spans="1:8" s="5" customFormat="1" ht="33.950000000000003" customHeight="1">
      <c r="H33" s="46"/>
    </row>
    <row r="34" spans="1:8" s="5" customFormat="1" ht="33.950000000000003" customHeight="1">
      <c r="H34" s="46"/>
    </row>
    <row r="35" spans="1:8" s="14" customFormat="1" ht="45.75" customHeight="1">
      <c r="A35" s="45"/>
      <c r="B35" s="45"/>
      <c r="C35" s="45"/>
      <c r="D35" s="45"/>
      <c r="E35" s="45"/>
      <c r="F35" s="45"/>
      <c r="G35" s="45"/>
      <c r="H35" s="44"/>
    </row>
  </sheetData>
  <mergeCells count="4">
    <mergeCell ref="A1:J1"/>
    <mergeCell ref="A3:J3"/>
    <mergeCell ref="A27:J27"/>
    <mergeCell ref="A2:J2"/>
  </mergeCells>
  <phoneticPr fontId="0" type="noConversion"/>
  <printOptions horizontalCentered="1"/>
  <pageMargins left="0.31496062992125984" right="0.31496062992125984" top="0.98425196850393704" bottom="0.39370078740157483" header="0.55118110236220474" footer="0.51181102362204722"/>
  <pageSetup paperSize="9" scale="97"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tint="0.39997558519241921"/>
  </sheetPr>
  <dimension ref="A1:R51"/>
  <sheetViews>
    <sheetView showGridLines="0" rightToLeft="1" tabSelected="1" view="pageBreakPreview" topLeftCell="A3" zoomScaleSheetLayoutView="100" workbookViewId="0">
      <selection activeCell="A21" sqref="A21"/>
    </sheetView>
  </sheetViews>
  <sheetFormatPr defaultColWidth="10.7109375" defaultRowHeight="14.25"/>
  <cols>
    <col min="1" max="1" width="20.7109375" style="101" customWidth="1"/>
    <col min="2" max="6" width="9.7109375" style="104" customWidth="1"/>
    <col min="7" max="7" width="20.7109375" style="101" customWidth="1"/>
    <col min="8" max="16384" width="10.7109375" style="5"/>
  </cols>
  <sheetData>
    <row r="1" spans="1:18" s="118" customFormat="1" ht="18">
      <c r="A1" s="451"/>
      <c r="B1" s="452"/>
      <c r="C1" s="452"/>
      <c r="D1" s="452"/>
      <c r="E1" s="452"/>
      <c r="F1" s="452"/>
      <c r="G1" s="452"/>
      <c r="H1" s="117"/>
      <c r="I1" s="117"/>
      <c r="J1" s="117"/>
      <c r="K1" s="117"/>
      <c r="L1" s="117"/>
      <c r="M1" s="117"/>
      <c r="N1" s="117"/>
      <c r="O1" s="117"/>
      <c r="P1" s="117"/>
      <c r="Q1" s="117"/>
      <c r="R1" s="117"/>
    </row>
    <row r="2" spans="1:18" s="132" customFormat="1" ht="20.25">
      <c r="A2" s="457" t="s">
        <v>464</v>
      </c>
      <c r="B2" s="457"/>
      <c r="C2" s="457"/>
      <c r="D2" s="457"/>
      <c r="E2" s="457"/>
      <c r="F2" s="457"/>
      <c r="G2" s="457"/>
    </row>
    <row r="3" spans="1:18" s="132" customFormat="1" ht="20.25">
      <c r="A3" s="444" t="s">
        <v>418</v>
      </c>
      <c r="B3" s="444"/>
      <c r="C3" s="444"/>
      <c r="D3" s="444"/>
      <c r="E3" s="444"/>
      <c r="F3" s="444"/>
      <c r="G3" s="444"/>
    </row>
    <row r="4" spans="1:18" ht="15.75">
      <c r="A4" s="379" t="s">
        <v>465</v>
      </c>
      <c r="B4" s="379"/>
      <c r="C4" s="379"/>
      <c r="D4" s="379"/>
      <c r="E4" s="379"/>
      <c r="F4" s="379"/>
      <c r="G4" s="379"/>
    </row>
    <row r="5" spans="1:18" ht="15.6" customHeight="1">
      <c r="A5" s="456" t="s">
        <v>421</v>
      </c>
      <c r="B5" s="456"/>
      <c r="C5" s="456"/>
      <c r="D5" s="456"/>
      <c r="E5" s="456"/>
      <c r="F5" s="456"/>
      <c r="G5" s="456"/>
    </row>
    <row r="6" spans="1:18" s="2" customFormat="1" ht="15.75">
      <c r="A6" s="20" t="s">
        <v>501</v>
      </c>
      <c r="B6" s="34"/>
      <c r="C6" s="34"/>
      <c r="D6" s="34"/>
      <c r="E6" s="34"/>
      <c r="F6" s="34"/>
      <c r="G6" s="50" t="s">
        <v>502</v>
      </c>
    </row>
    <row r="7" spans="1:18" s="3" customFormat="1" ht="17.25" customHeight="1" thickBot="1">
      <c r="A7" s="387" t="s">
        <v>317</v>
      </c>
      <c r="B7" s="394">
        <v>2018</v>
      </c>
      <c r="C7" s="394">
        <v>2019</v>
      </c>
      <c r="D7" s="394">
        <v>2020</v>
      </c>
      <c r="E7" s="394">
        <v>2021</v>
      </c>
      <c r="F7" s="394">
        <v>2022</v>
      </c>
      <c r="G7" s="453" t="s">
        <v>267</v>
      </c>
    </row>
    <row r="8" spans="1:18" s="3" customFormat="1" ht="17.25" customHeight="1" thickTop="1" thickBot="1">
      <c r="A8" s="442"/>
      <c r="B8" s="441"/>
      <c r="C8" s="441"/>
      <c r="D8" s="441"/>
      <c r="E8" s="441"/>
      <c r="F8" s="441"/>
      <c r="G8" s="454"/>
    </row>
    <row r="9" spans="1:18" s="4" customFormat="1" ht="17.25" customHeight="1" thickTop="1">
      <c r="A9" s="388"/>
      <c r="B9" s="395"/>
      <c r="C9" s="395"/>
      <c r="D9" s="395"/>
      <c r="E9" s="395"/>
      <c r="F9" s="395"/>
      <c r="G9" s="455"/>
    </row>
    <row r="10" spans="1:18" s="4" customFormat="1" ht="17.25" customHeight="1" thickBot="1">
      <c r="A10" s="73" t="s">
        <v>433</v>
      </c>
      <c r="B10" s="204">
        <v>38</v>
      </c>
      <c r="C10" s="204">
        <v>57</v>
      </c>
      <c r="D10" s="204">
        <v>65</v>
      </c>
      <c r="E10" s="204">
        <v>64</v>
      </c>
      <c r="F10" s="204">
        <v>80</v>
      </c>
      <c r="G10" s="74" t="s">
        <v>434</v>
      </c>
    </row>
    <row r="11" spans="1:18" ht="21.75" customHeight="1" thickTop="1" thickBot="1">
      <c r="A11" s="305" t="s">
        <v>316</v>
      </c>
      <c r="B11" s="306">
        <v>673.6</v>
      </c>
      <c r="C11" s="306">
        <v>1100</v>
      </c>
      <c r="D11" s="306">
        <v>864</v>
      </c>
      <c r="E11" s="306">
        <v>1377.7</v>
      </c>
      <c r="F11" s="306">
        <v>2089</v>
      </c>
      <c r="G11" s="307" t="s">
        <v>315</v>
      </c>
    </row>
    <row r="12" spans="1:18" ht="21.75" customHeight="1" thickTop="1" thickBot="1">
      <c r="A12" s="73" t="s">
        <v>439</v>
      </c>
      <c r="B12" s="204">
        <v>459</v>
      </c>
      <c r="C12" s="204">
        <v>328</v>
      </c>
      <c r="D12" s="204">
        <v>405</v>
      </c>
      <c r="E12" s="204">
        <v>507</v>
      </c>
      <c r="F12" s="204">
        <v>662</v>
      </c>
      <c r="G12" s="74" t="s">
        <v>440</v>
      </c>
    </row>
    <row r="13" spans="1:18" ht="21.75" customHeight="1" thickTop="1" thickBot="1">
      <c r="A13" s="305" t="s">
        <v>314</v>
      </c>
      <c r="B13" s="306">
        <v>2102</v>
      </c>
      <c r="C13" s="306">
        <v>2665</v>
      </c>
      <c r="D13" s="306">
        <v>2056.1999999999998</v>
      </c>
      <c r="E13" s="306">
        <v>1576.2</v>
      </c>
      <c r="F13" s="306">
        <v>1782</v>
      </c>
      <c r="G13" s="307" t="s">
        <v>313</v>
      </c>
    </row>
    <row r="14" spans="1:18" ht="21.75" customHeight="1" thickTop="1" thickBot="1">
      <c r="A14" s="73" t="s">
        <v>436</v>
      </c>
      <c r="B14" s="204">
        <v>18</v>
      </c>
      <c r="C14" s="204">
        <v>17</v>
      </c>
      <c r="D14" s="204">
        <v>11</v>
      </c>
      <c r="E14" s="204">
        <v>11</v>
      </c>
      <c r="F14" s="204">
        <v>19</v>
      </c>
      <c r="G14" s="74" t="s">
        <v>435</v>
      </c>
    </row>
    <row r="15" spans="1:18" ht="21.75" customHeight="1" thickTop="1" thickBot="1">
      <c r="A15" s="305" t="s">
        <v>442</v>
      </c>
      <c r="B15" s="306">
        <v>109</v>
      </c>
      <c r="C15" s="306">
        <v>90</v>
      </c>
      <c r="D15" s="306">
        <v>92</v>
      </c>
      <c r="E15" s="306">
        <v>186</v>
      </c>
      <c r="F15" s="306">
        <v>327</v>
      </c>
      <c r="G15" s="307" t="s">
        <v>441</v>
      </c>
    </row>
    <row r="16" spans="1:18" ht="21.75" customHeight="1" thickTop="1" thickBot="1">
      <c r="A16" s="73" t="s">
        <v>438</v>
      </c>
      <c r="B16" s="204">
        <v>871</v>
      </c>
      <c r="C16" s="204">
        <v>895</v>
      </c>
      <c r="D16" s="204">
        <v>869</v>
      </c>
      <c r="E16" s="204">
        <v>962</v>
      </c>
      <c r="F16" s="204">
        <v>1382</v>
      </c>
      <c r="G16" s="74" t="s">
        <v>437</v>
      </c>
    </row>
    <row r="17" spans="1:7" ht="21.75" customHeight="1" thickTop="1" thickBot="1">
      <c r="A17" s="305" t="s">
        <v>446</v>
      </c>
      <c r="B17" s="306">
        <v>324</v>
      </c>
      <c r="C17" s="306"/>
      <c r="D17" s="306">
        <v>368</v>
      </c>
      <c r="E17" s="306">
        <v>459</v>
      </c>
      <c r="F17" s="306">
        <v>430</v>
      </c>
      <c r="G17" s="307" t="s">
        <v>445</v>
      </c>
    </row>
    <row r="18" spans="1:7" ht="21.75" customHeight="1" thickTop="1" thickBot="1">
      <c r="A18" s="73" t="s">
        <v>443</v>
      </c>
      <c r="B18" s="204">
        <v>9</v>
      </c>
      <c r="C18" s="204">
        <v>31</v>
      </c>
      <c r="D18" s="204">
        <v>389</v>
      </c>
      <c r="E18" s="204">
        <v>448</v>
      </c>
      <c r="F18" s="204">
        <v>429</v>
      </c>
      <c r="G18" s="74" t="s">
        <v>444</v>
      </c>
    </row>
    <row r="19" spans="1:7" ht="21.75" customHeight="1" thickTop="1" thickBot="1">
      <c r="A19" s="305" t="s">
        <v>447</v>
      </c>
      <c r="B19" s="306">
        <v>66</v>
      </c>
      <c r="C19" s="306">
        <v>71</v>
      </c>
      <c r="D19" s="306">
        <v>77</v>
      </c>
      <c r="E19" s="306">
        <v>119</v>
      </c>
      <c r="F19" s="306">
        <v>151</v>
      </c>
      <c r="G19" s="307" t="s">
        <v>448</v>
      </c>
    </row>
    <row r="20" spans="1:7" ht="21.75" customHeight="1" thickTop="1" thickBot="1">
      <c r="A20" s="73" t="s">
        <v>450</v>
      </c>
      <c r="B20" s="204">
        <v>99</v>
      </c>
      <c r="C20" s="204">
        <v>154</v>
      </c>
      <c r="D20" s="204">
        <v>91</v>
      </c>
      <c r="E20" s="204">
        <v>85</v>
      </c>
      <c r="F20" s="204">
        <v>149</v>
      </c>
      <c r="G20" s="74" t="s">
        <v>451</v>
      </c>
    </row>
    <row r="21" spans="1:7" ht="21.75" customHeight="1" thickTop="1" thickBot="1">
      <c r="A21" s="305"/>
      <c r="B21" s="306">
        <v>43</v>
      </c>
      <c r="C21" s="306">
        <v>65</v>
      </c>
      <c r="D21" s="306">
        <v>46</v>
      </c>
      <c r="E21" s="306">
        <v>118</v>
      </c>
      <c r="F21" s="306">
        <v>60</v>
      </c>
      <c r="G21" s="307" t="s">
        <v>449</v>
      </c>
    </row>
    <row r="22" spans="1:7" ht="21.75" customHeight="1" thickTop="1" thickBot="1">
      <c r="A22" s="73" t="s">
        <v>454</v>
      </c>
      <c r="B22" s="204">
        <v>1</v>
      </c>
      <c r="C22" s="204">
        <v>2</v>
      </c>
      <c r="D22" s="204">
        <v>8</v>
      </c>
      <c r="E22" s="204">
        <v>4</v>
      </c>
      <c r="F22" s="204">
        <v>9</v>
      </c>
      <c r="G22" s="74" t="s">
        <v>455</v>
      </c>
    </row>
    <row r="23" spans="1:7" ht="21.75" customHeight="1" thickTop="1" thickBot="1">
      <c r="A23" s="305" t="s">
        <v>457</v>
      </c>
      <c r="B23" s="306">
        <v>277</v>
      </c>
      <c r="C23" s="306">
        <v>234</v>
      </c>
      <c r="D23" s="306">
        <v>162</v>
      </c>
      <c r="E23" s="306">
        <v>174</v>
      </c>
      <c r="F23" s="306">
        <v>173</v>
      </c>
      <c r="G23" s="307" t="s">
        <v>456</v>
      </c>
    </row>
    <row r="24" spans="1:7" ht="21.75" customHeight="1" thickTop="1" thickBot="1">
      <c r="A24" s="73" t="s">
        <v>458</v>
      </c>
      <c r="B24" s="204">
        <v>12</v>
      </c>
      <c r="C24" s="204">
        <v>3</v>
      </c>
      <c r="D24" s="204">
        <v>3</v>
      </c>
      <c r="E24" s="204">
        <v>1</v>
      </c>
      <c r="F24" s="204">
        <v>6</v>
      </c>
      <c r="G24" s="74" t="s">
        <v>459</v>
      </c>
    </row>
    <row r="25" spans="1:7" ht="24.75" customHeight="1" thickTop="1" thickBot="1">
      <c r="A25" s="305" t="s">
        <v>462</v>
      </c>
      <c r="B25" s="306">
        <v>0</v>
      </c>
      <c r="C25" s="306">
        <v>1</v>
      </c>
      <c r="D25" s="306">
        <v>14</v>
      </c>
      <c r="E25" s="306">
        <v>3</v>
      </c>
      <c r="F25" s="306">
        <v>4</v>
      </c>
      <c r="G25" s="307" t="s">
        <v>463</v>
      </c>
    </row>
    <row r="26" spans="1:7" ht="21.75" customHeight="1" thickTop="1" thickBot="1">
      <c r="A26" s="73" t="s">
        <v>461</v>
      </c>
      <c r="B26" s="204">
        <v>70</v>
      </c>
      <c r="C26" s="204">
        <v>66</v>
      </c>
      <c r="D26" s="204">
        <v>73</v>
      </c>
      <c r="E26" s="204">
        <v>52</v>
      </c>
      <c r="F26" s="204">
        <v>49</v>
      </c>
      <c r="G26" s="74" t="s">
        <v>460</v>
      </c>
    </row>
    <row r="27" spans="1:7" ht="21.75" customHeight="1" thickTop="1" thickBot="1">
      <c r="A27" s="305" t="s">
        <v>452</v>
      </c>
      <c r="B27" s="306">
        <v>195</v>
      </c>
      <c r="C27" s="306">
        <v>181</v>
      </c>
      <c r="D27" s="306">
        <v>153</v>
      </c>
      <c r="E27" s="306">
        <v>246</v>
      </c>
      <c r="F27" s="306">
        <v>360</v>
      </c>
      <c r="G27" s="307" t="s">
        <v>453</v>
      </c>
    </row>
    <row r="28" spans="1:7" ht="21.75" customHeight="1" thickTop="1" thickBot="1">
      <c r="A28" s="73" t="s">
        <v>312</v>
      </c>
      <c r="B28" s="204">
        <v>1903</v>
      </c>
      <c r="C28" s="204">
        <v>1905</v>
      </c>
      <c r="D28" s="204">
        <v>2507</v>
      </c>
      <c r="E28" s="204">
        <v>2598.1</v>
      </c>
      <c r="F28" s="204">
        <v>2422</v>
      </c>
      <c r="G28" s="74" t="s">
        <v>311</v>
      </c>
    </row>
    <row r="29" spans="1:7" ht="21.75" customHeight="1" thickTop="1" thickBot="1">
      <c r="A29" s="136" t="s">
        <v>310</v>
      </c>
      <c r="B29" s="205">
        <v>987</v>
      </c>
      <c r="C29" s="205">
        <v>1159</v>
      </c>
      <c r="D29" s="205">
        <v>929</v>
      </c>
      <c r="E29" s="205">
        <v>1066</v>
      </c>
      <c r="F29" s="205">
        <v>1182</v>
      </c>
      <c r="G29" s="137" t="s">
        <v>309</v>
      </c>
    </row>
    <row r="30" spans="1:7" ht="21.75" customHeight="1" thickTop="1" thickBot="1">
      <c r="A30" s="73" t="s">
        <v>373</v>
      </c>
      <c r="B30" s="204">
        <v>647</v>
      </c>
      <c r="C30" s="204">
        <v>883</v>
      </c>
      <c r="D30" s="204">
        <v>545</v>
      </c>
      <c r="E30" s="204">
        <v>585.79999999999995</v>
      </c>
      <c r="F30" s="204">
        <v>734</v>
      </c>
      <c r="G30" s="74" t="s">
        <v>374</v>
      </c>
    </row>
    <row r="31" spans="1:7" ht="21.75" customHeight="1" thickTop="1">
      <c r="A31" s="243" t="s">
        <v>375</v>
      </c>
      <c r="B31" s="244">
        <v>41</v>
      </c>
      <c r="C31" s="244">
        <v>68</v>
      </c>
      <c r="D31" s="244">
        <v>75</v>
      </c>
      <c r="E31" s="244">
        <v>88</v>
      </c>
      <c r="F31" s="244">
        <v>88</v>
      </c>
      <c r="G31" s="245" t="s">
        <v>376</v>
      </c>
    </row>
    <row r="32" spans="1:7" ht="21.75" customHeight="1" thickBot="1">
      <c r="A32" s="73" t="s">
        <v>379</v>
      </c>
      <c r="B32" s="204">
        <v>399</v>
      </c>
      <c r="C32" s="204">
        <v>612</v>
      </c>
      <c r="D32" s="204">
        <v>439</v>
      </c>
      <c r="E32" s="204">
        <v>689</v>
      </c>
      <c r="F32" s="204">
        <v>400</v>
      </c>
      <c r="G32" s="74" t="s">
        <v>380</v>
      </c>
    </row>
    <row r="33" spans="1:7" ht="21.75" customHeight="1" thickTop="1">
      <c r="A33" s="243" t="s">
        <v>377</v>
      </c>
      <c r="B33" s="244">
        <v>1</v>
      </c>
      <c r="C33" s="244">
        <v>12</v>
      </c>
      <c r="D33" s="244">
        <v>42</v>
      </c>
      <c r="E33" s="244">
        <v>0</v>
      </c>
      <c r="F33" s="244">
        <v>11</v>
      </c>
      <c r="G33" s="245" t="s">
        <v>378</v>
      </c>
    </row>
    <row r="34" spans="1:7" ht="21.75" customHeight="1" thickBot="1">
      <c r="A34" s="73" t="s">
        <v>381</v>
      </c>
      <c r="B34" s="204">
        <v>125</v>
      </c>
      <c r="C34" s="204">
        <v>225</v>
      </c>
      <c r="D34" s="204">
        <v>125</v>
      </c>
      <c r="E34" s="204">
        <v>242</v>
      </c>
      <c r="F34" s="204">
        <v>367</v>
      </c>
      <c r="G34" s="74" t="s">
        <v>382</v>
      </c>
    </row>
    <row r="35" spans="1:7" ht="21.75" customHeight="1" thickTop="1">
      <c r="A35" s="243" t="s">
        <v>383</v>
      </c>
      <c r="B35" s="244">
        <v>202</v>
      </c>
      <c r="C35" s="244">
        <v>382</v>
      </c>
      <c r="D35" s="244">
        <v>241</v>
      </c>
      <c r="E35" s="244">
        <v>381</v>
      </c>
      <c r="F35" s="244">
        <v>251</v>
      </c>
      <c r="G35" s="245" t="s">
        <v>384</v>
      </c>
    </row>
    <row r="36" spans="1:7" ht="21.75" customHeight="1" thickBot="1">
      <c r="A36" s="73" t="s">
        <v>387</v>
      </c>
      <c r="B36" s="204">
        <v>54</v>
      </c>
      <c r="C36" s="204">
        <v>46</v>
      </c>
      <c r="D36" s="204">
        <v>35</v>
      </c>
      <c r="E36" s="204">
        <v>47</v>
      </c>
      <c r="F36" s="204">
        <v>58</v>
      </c>
      <c r="G36" s="74" t="s">
        <v>388</v>
      </c>
    </row>
    <row r="37" spans="1:7" ht="21.75" customHeight="1" thickTop="1">
      <c r="A37" s="243" t="s">
        <v>386</v>
      </c>
      <c r="B37" s="244">
        <v>533</v>
      </c>
      <c r="C37" s="244">
        <v>598</v>
      </c>
      <c r="D37" s="244">
        <v>550</v>
      </c>
      <c r="E37" s="244">
        <v>563.6</v>
      </c>
      <c r="F37" s="244">
        <v>567</v>
      </c>
      <c r="G37" s="245" t="s">
        <v>385</v>
      </c>
    </row>
    <row r="38" spans="1:7" ht="21.75" customHeight="1" thickBot="1">
      <c r="A38" s="73" t="s">
        <v>391</v>
      </c>
      <c r="B38" s="204">
        <v>262</v>
      </c>
      <c r="C38" s="204">
        <v>237</v>
      </c>
      <c r="D38" s="204">
        <v>216</v>
      </c>
      <c r="E38" s="204">
        <v>229</v>
      </c>
      <c r="F38" s="204">
        <v>222</v>
      </c>
      <c r="G38" s="74" t="s">
        <v>392</v>
      </c>
    </row>
    <row r="39" spans="1:7" ht="21.75" customHeight="1" thickTop="1">
      <c r="A39" s="243" t="s">
        <v>389</v>
      </c>
      <c r="B39" s="244">
        <v>57</v>
      </c>
      <c r="C39" s="244">
        <v>47</v>
      </c>
      <c r="D39" s="244">
        <v>65</v>
      </c>
      <c r="E39" s="244">
        <v>72</v>
      </c>
      <c r="F39" s="244">
        <v>100</v>
      </c>
      <c r="G39" s="245" t="s">
        <v>390</v>
      </c>
    </row>
    <row r="40" spans="1:7" ht="21.75" customHeight="1" thickBot="1">
      <c r="A40" s="73" t="s">
        <v>395</v>
      </c>
      <c r="B40" s="204">
        <v>127</v>
      </c>
      <c r="C40" s="204">
        <v>162</v>
      </c>
      <c r="D40" s="204">
        <v>194</v>
      </c>
      <c r="E40" s="204">
        <v>258</v>
      </c>
      <c r="F40" s="204">
        <v>282</v>
      </c>
      <c r="G40" s="74" t="s">
        <v>396</v>
      </c>
    </row>
    <row r="41" spans="1:7" ht="21.75" customHeight="1" thickTop="1">
      <c r="A41" s="243" t="s">
        <v>393</v>
      </c>
      <c r="B41" s="244">
        <v>125</v>
      </c>
      <c r="C41" s="244">
        <v>160</v>
      </c>
      <c r="D41" s="244">
        <v>103</v>
      </c>
      <c r="E41" s="244">
        <v>71</v>
      </c>
      <c r="F41" s="244">
        <v>58</v>
      </c>
      <c r="G41" s="245" t="s">
        <v>394</v>
      </c>
    </row>
    <row r="42" spans="1:7" ht="21.75" customHeight="1" thickBot="1">
      <c r="A42" s="73" t="s">
        <v>397</v>
      </c>
      <c r="B42" s="204">
        <v>640</v>
      </c>
      <c r="C42" s="204">
        <v>961</v>
      </c>
      <c r="D42" s="204">
        <v>397</v>
      </c>
      <c r="E42" s="204">
        <v>341</v>
      </c>
      <c r="F42" s="204">
        <v>433</v>
      </c>
      <c r="G42" s="74" t="s">
        <v>398</v>
      </c>
    </row>
    <row r="43" spans="1:7" ht="21.75" customHeight="1" thickTop="1">
      <c r="A43" s="243" t="s">
        <v>399</v>
      </c>
      <c r="B43" s="244">
        <v>125</v>
      </c>
      <c r="C43" s="244">
        <v>125</v>
      </c>
      <c r="D43" s="244">
        <v>74</v>
      </c>
      <c r="E43" s="244">
        <v>40</v>
      </c>
      <c r="F43" s="244">
        <v>19</v>
      </c>
      <c r="G43" s="245" t="s">
        <v>400</v>
      </c>
    </row>
    <row r="44" spans="1:7" ht="21.75" customHeight="1" thickBot="1">
      <c r="A44" s="73" t="s">
        <v>401</v>
      </c>
      <c r="B44" s="204">
        <v>245</v>
      </c>
      <c r="C44" s="204">
        <v>236</v>
      </c>
      <c r="D44" s="204">
        <v>393</v>
      </c>
      <c r="E44" s="204">
        <v>329</v>
      </c>
      <c r="F44" s="204">
        <v>215</v>
      </c>
      <c r="G44" s="74" t="s">
        <v>402</v>
      </c>
    </row>
    <row r="45" spans="1:7" ht="21.75" customHeight="1" thickTop="1">
      <c r="A45" s="243" t="s">
        <v>406</v>
      </c>
      <c r="B45" s="244">
        <v>9</v>
      </c>
      <c r="C45" s="244">
        <v>20</v>
      </c>
      <c r="D45" s="244">
        <v>18</v>
      </c>
      <c r="E45" s="244">
        <v>4</v>
      </c>
      <c r="F45" s="244">
        <v>17</v>
      </c>
      <c r="G45" s="245" t="s">
        <v>405</v>
      </c>
    </row>
    <row r="46" spans="1:7" ht="21.75" customHeight="1" thickBot="1">
      <c r="A46" s="73" t="s">
        <v>407</v>
      </c>
      <c r="B46" s="204">
        <v>495</v>
      </c>
      <c r="C46" s="204">
        <v>438</v>
      </c>
      <c r="D46" s="204">
        <v>428</v>
      </c>
      <c r="E46" s="204">
        <v>826.6</v>
      </c>
      <c r="F46" s="204">
        <v>1032</v>
      </c>
      <c r="G46" s="74" t="s">
        <v>408</v>
      </c>
    </row>
    <row r="47" spans="1:7" ht="21.75" customHeight="1" thickTop="1">
      <c r="A47" s="243" t="s">
        <v>409</v>
      </c>
      <c r="B47" s="244">
        <v>98</v>
      </c>
      <c r="C47" s="244">
        <v>40</v>
      </c>
      <c r="D47" s="244">
        <v>225</v>
      </c>
      <c r="E47" s="244">
        <v>213</v>
      </c>
      <c r="F47" s="244">
        <v>255</v>
      </c>
      <c r="G47" s="245" t="s">
        <v>410</v>
      </c>
    </row>
    <row r="48" spans="1:7" ht="21.75" customHeight="1" thickBot="1">
      <c r="A48" s="73" t="s">
        <v>403</v>
      </c>
      <c r="B48" s="204">
        <v>330</v>
      </c>
      <c r="C48" s="204">
        <v>288</v>
      </c>
      <c r="D48" s="204">
        <v>126</v>
      </c>
      <c r="E48" s="204">
        <v>82</v>
      </c>
      <c r="F48" s="204">
        <v>66</v>
      </c>
      <c r="G48" s="74" t="s">
        <v>404</v>
      </c>
    </row>
    <row r="49" spans="1:11" ht="21.75" customHeight="1" thickTop="1">
      <c r="A49" s="243" t="s">
        <v>308</v>
      </c>
      <c r="B49" s="244">
        <v>388</v>
      </c>
      <c r="C49" s="244">
        <v>452</v>
      </c>
      <c r="D49" s="244">
        <v>346</v>
      </c>
      <c r="E49" s="244">
        <v>426</v>
      </c>
      <c r="F49" s="244">
        <v>494</v>
      </c>
      <c r="G49" s="245" t="s">
        <v>307</v>
      </c>
    </row>
    <row r="50" spans="1:11" ht="21.75" customHeight="1">
      <c r="A50" s="95" t="s">
        <v>67</v>
      </c>
      <c r="B50" s="206">
        <v>1511</v>
      </c>
      <c r="C50" s="206">
        <v>1797</v>
      </c>
      <c r="D50" s="206">
        <v>1281</v>
      </c>
      <c r="E50" s="206">
        <v>1004</v>
      </c>
      <c r="F50" s="206">
        <v>1005</v>
      </c>
      <c r="G50" s="94" t="s">
        <v>306</v>
      </c>
    </row>
    <row r="51" spans="1:11" ht="37.5" customHeight="1">
      <c r="A51" s="93" t="s">
        <v>9</v>
      </c>
      <c r="B51" s="207">
        <f>SUM(B11:B50)</f>
        <v>14632.6</v>
      </c>
      <c r="C51" s="207">
        <f>SUM(C11:C50)</f>
        <v>16756</v>
      </c>
      <c r="D51" s="207">
        <f>SUM(D11:D50)</f>
        <v>15035.2</v>
      </c>
      <c r="E51" s="207">
        <f>SUM(E11:E50)</f>
        <v>16485</v>
      </c>
      <c r="F51" s="207">
        <f>SUM(F10:F50)</f>
        <v>18439</v>
      </c>
      <c r="G51" s="92" t="s">
        <v>128</v>
      </c>
      <c r="I51" s="38"/>
      <c r="J51" s="38"/>
      <c r="K51" s="38"/>
    </row>
  </sheetData>
  <mergeCells count="12">
    <mergeCell ref="A1:G1"/>
    <mergeCell ref="A7:A9"/>
    <mergeCell ref="G7:G9"/>
    <mergeCell ref="A3:G3"/>
    <mergeCell ref="A5:G5"/>
    <mergeCell ref="B7:B9"/>
    <mergeCell ref="A2:G2"/>
    <mergeCell ref="A4:G4"/>
    <mergeCell ref="D7:D9"/>
    <mergeCell ref="C7:C9"/>
    <mergeCell ref="E7:E9"/>
    <mergeCell ref="F7:F9"/>
  </mergeCells>
  <printOptions horizontalCentered="1"/>
  <pageMargins left="0" right="0" top="0.59055118110236227" bottom="0" header="0.51181102362204722" footer="0.51181102362204722"/>
  <pageSetup paperSize="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tint="0.39997558519241921"/>
  </sheetPr>
  <dimension ref="A1:I28"/>
  <sheetViews>
    <sheetView showGridLines="0" rightToLeft="1" tabSelected="1" view="pageBreakPreview" zoomScaleSheetLayoutView="100" workbookViewId="0">
      <selection activeCell="A21" sqref="A21"/>
    </sheetView>
  </sheetViews>
  <sheetFormatPr defaultColWidth="10.7109375" defaultRowHeight="14.25"/>
  <cols>
    <col min="1" max="1" width="3.7109375" style="101" customWidth="1"/>
    <col min="2" max="2" width="20.7109375" style="101" customWidth="1"/>
    <col min="3" max="7" width="9.7109375" style="104" customWidth="1"/>
    <col min="8" max="8" width="20.7109375" style="101" customWidth="1"/>
    <col min="9" max="9" width="3.7109375" style="101" customWidth="1"/>
    <col min="10" max="16384" width="10.7109375" style="5"/>
  </cols>
  <sheetData>
    <row r="1" spans="1:9" ht="20.25">
      <c r="A1" s="377" t="s">
        <v>191</v>
      </c>
      <c r="B1" s="377"/>
      <c r="C1" s="377"/>
      <c r="D1" s="377"/>
      <c r="E1" s="377"/>
      <c r="F1" s="377"/>
      <c r="G1" s="377"/>
      <c r="H1" s="377"/>
      <c r="I1" s="377"/>
    </row>
    <row r="2" spans="1:9" ht="20.25">
      <c r="A2" s="378" t="s">
        <v>418</v>
      </c>
      <c r="B2" s="378"/>
      <c r="C2" s="378"/>
      <c r="D2" s="378"/>
      <c r="E2" s="378"/>
      <c r="F2" s="378"/>
      <c r="G2" s="378"/>
      <c r="H2" s="378"/>
      <c r="I2" s="378"/>
    </row>
    <row r="3" spans="1:9" ht="15.75">
      <c r="A3" s="379" t="s">
        <v>210</v>
      </c>
      <c r="B3" s="379"/>
      <c r="C3" s="379"/>
      <c r="D3" s="379"/>
      <c r="E3" s="379"/>
      <c r="F3" s="379"/>
      <c r="G3" s="379"/>
      <c r="H3" s="379"/>
      <c r="I3" s="379"/>
    </row>
    <row r="4" spans="1:9" ht="15.75">
      <c r="A4" s="379" t="s">
        <v>418</v>
      </c>
      <c r="B4" s="379"/>
      <c r="C4" s="379"/>
      <c r="D4" s="379"/>
      <c r="E4" s="379"/>
      <c r="F4" s="379"/>
      <c r="G4" s="379"/>
      <c r="H4" s="379"/>
      <c r="I4" s="379"/>
    </row>
    <row r="5" spans="1:9" s="2" customFormat="1" ht="15.75">
      <c r="A5" s="20" t="s">
        <v>504</v>
      </c>
      <c r="B5" s="32"/>
      <c r="C5" s="34"/>
      <c r="D5" s="34"/>
      <c r="E5" s="34"/>
      <c r="F5" s="34"/>
      <c r="G5" s="34"/>
      <c r="H5" s="32"/>
      <c r="I5" s="50" t="s">
        <v>503</v>
      </c>
    </row>
    <row r="6" spans="1:9" s="3" customFormat="1" ht="14.25" customHeight="1" thickBot="1">
      <c r="A6" s="359" t="s">
        <v>129</v>
      </c>
      <c r="B6" s="359"/>
      <c r="C6" s="394">
        <v>2018</v>
      </c>
      <c r="D6" s="394">
        <v>2019</v>
      </c>
      <c r="E6" s="394">
        <v>2020</v>
      </c>
      <c r="F6" s="394">
        <v>2021</v>
      </c>
      <c r="G6" s="394">
        <v>2022</v>
      </c>
      <c r="H6" s="459" t="s">
        <v>130</v>
      </c>
      <c r="I6" s="459"/>
    </row>
    <row r="7" spans="1:9" s="3" customFormat="1" ht="14.25" customHeight="1" thickTop="1" thickBot="1">
      <c r="A7" s="360"/>
      <c r="B7" s="360"/>
      <c r="C7" s="441"/>
      <c r="D7" s="441"/>
      <c r="E7" s="441"/>
      <c r="F7" s="441"/>
      <c r="G7" s="441"/>
      <c r="H7" s="460"/>
      <c r="I7" s="460"/>
    </row>
    <row r="8" spans="1:9" s="4" customFormat="1" ht="14.25" customHeight="1" thickTop="1">
      <c r="A8" s="361"/>
      <c r="B8" s="361"/>
      <c r="C8" s="395"/>
      <c r="D8" s="395"/>
      <c r="E8" s="395"/>
      <c r="F8" s="395"/>
      <c r="G8" s="395"/>
      <c r="H8" s="461"/>
      <c r="I8" s="461"/>
    </row>
    <row r="9" spans="1:9" s="110" customFormat="1" ht="24" customHeight="1" thickBot="1">
      <c r="A9" s="382" t="s">
        <v>178</v>
      </c>
      <c r="B9" s="382"/>
      <c r="C9" s="102">
        <f>SUM(C10:C13)</f>
        <v>2309</v>
      </c>
      <c r="D9" s="102">
        <v>1010.6</v>
      </c>
      <c r="E9" s="102">
        <v>1503</v>
      </c>
      <c r="F9" s="102">
        <v>3306</v>
      </c>
      <c r="G9" s="102">
        <v>1194</v>
      </c>
      <c r="H9" s="389" t="s">
        <v>280</v>
      </c>
      <c r="I9" s="389"/>
    </row>
    <row r="10" spans="1:9" ht="24" customHeight="1" thickTop="1" thickBot="1">
      <c r="A10" s="59"/>
      <c r="B10" s="80" t="s">
        <v>15</v>
      </c>
      <c r="C10" s="352">
        <v>15</v>
      </c>
      <c r="D10" s="352">
        <v>1</v>
      </c>
      <c r="E10" s="144">
        <v>2</v>
      </c>
      <c r="F10" s="144">
        <v>252</v>
      </c>
      <c r="G10" s="354">
        <v>0.9</v>
      </c>
      <c r="H10" s="60" t="s">
        <v>16</v>
      </c>
      <c r="I10" s="60"/>
    </row>
    <row r="11" spans="1:9" ht="24" customHeight="1" thickTop="1" thickBot="1">
      <c r="A11" s="57"/>
      <c r="B11" s="79" t="s">
        <v>17</v>
      </c>
      <c r="C11" s="353">
        <v>237</v>
      </c>
      <c r="D11" s="353">
        <v>228.6</v>
      </c>
      <c r="E11" s="145">
        <v>266</v>
      </c>
      <c r="F11" s="145">
        <v>115</v>
      </c>
      <c r="G11" s="145">
        <v>41</v>
      </c>
      <c r="H11" s="58" t="s">
        <v>18</v>
      </c>
      <c r="I11" s="58"/>
    </row>
    <row r="12" spans="1:9" ht="24" customHeight="1" thickTop="1" thickBot="1">
      <c r="A12" s="59"/>
      <c r="B12" s="80" t="s">
        <v>19</v>
      </c>
      <c r="C12" s="352">
        <v>1867</v>
      </c>
      <c r="D12" s="352">
        <v>619</v>
      </c>
      <c r="E12" s="144">
        <v>947</v>
      </c>
      <c r="F12" s="144">
        <v>2809</v>
      </c>
      <c r="G12" s="144">
        <v>1151</v>
      </c>
      <c r="H12" s="60" t="s">
        <v>20</v>
      </c>
      <c r="I12" s="60"/>
    </row>
    <row r="13" spans="1:9" ht="24" customHeight="1" thickTop="1" thickBot="1">
      <c r="A13" s="57"/>
      <c r="B13" s="79" t="s">
        <v>211</v>
      </c>
      <c r="C13" s="353">
        <v>190</v>
      </c>
      <c r="D13" s="353">
        <v>162</v>
      </c>
      <c r="E13" s="145">
        <v>288</v>
      </c>
      <c r="F13" s="145">
        <v>129</v>
      </c>
      <c r="G13" s="196">
        <v>0.9</v>
      </c>
      <c r="H13" s="58" t="s">
        <v>212</v>
      </c>
      <c r="I13" s="58"/>
    </row>
    <row r="14" spans="1:9" ht="24" customHeight="1" thickTop="1" thickBot="1">
      <c r="A14" s="386" t="s">
        <v>171</v>
      </c>
      <c r="B14" s="386"/>
      <c r="C14" s="158">
        <v>629878</v>
      </c>
      <c r="D14" s="158">
        <v>619199</v>
      </c>
      <c r="E14" s="158">
        <v>650993</v>
      </c>
      <c r="F14" s="158">
        <v>637707</v>
      </c>
      <c r="G14" s="158">
        <v>512019</v>
      </c>
      <c r="H14" s="383" t="s">
        <v>170</v>
      </c>
      <c r="I14" s="383"/>
    </row>
    <row r="15" spans="1:9" ht="24" customHeight="1" thickTop="1" thickBot="1">
      <c r="A15" s="393" t="s">
        <v>177</v>
      </c>
      <c r="B15" s="393"/>
      <c r="C15" s="141">
        <f t="shared" ref="C15" si="0">SUM(C16:C17)</f>
        <v>29012</v>
      </c>
      <c r="D15" s="141">
        <v>26400.7</v>
      </c>
      <c r="E15" s="141">
        <v>26914</v>
      </c>
      <c r="F15" s="141">
        <v>29934</v>
      </c>
      <c r="G15" s="141">
        <v>34952</v>
      </c>
      <c r="H15" s="392" t="s">
        <v>176</v>
      </c>
      <c r="I15" s="392"/>
    </row>
    <row r="16" spans="1:9" s="110" customFormat="1" ht="24" customHeight="1" thickTop="1" thickBot="1">
      <c r="A16" s="59"/>
      <c r="B16" s="80" t="s">
        <v>131</v>
      </c>
      <c r="C16" s="343">
        <v>29012</v>
      </c>
      <c r="D16" s="343">
        <v>557</v>
      </c>
      <c r="E16" s="197">
        <v>26607</v>
      </c>
      <c r="F16" s="197">
        <v>28717</v>
      </c>
      <c r="G16" s="197">
        <v>33886</v>
      </c>
      <c r="H16" s="60" t="s">
        <v>103</v>
      </c>
      <c r="I16" s="60"/>
    </row>
    <row r="17" spans="1:9" s="110" customFormat="1" ht="24" customHeight="1" thickTop="1" thickBot="1">
      <c r="A17" s="57"/>
      <c r="B17" s="79" t="s">
        <v>98</v>
      </c>
      <c r="C17" s="353"/>
      <c r="D17" s="355">
        <v>25843</v>
      </c>
      <c r="E17" s="353">
        <v>307</v>
      </c>
      <c r="F17" s="353">
        <v>1217</v>
      </c>
      <c r="G17" s="353">
        <v>1066</v>
      </c>
      <c r="H17" s="58" t="s">
        <v>6</v>
      </c>
      <c r="I17" s="58"/>
    </row>
    <row r="18" spans="1:9" ht="24" customHeight="1" thickTop="1" thickBot="1">
      <c r="A18" s="386" t="s">
        <v>163</v>
      </c>
      <c r="B18" s="386"/>
      <c r="C18" s="152">
        <v>74652</v>
      </c>
      <c r="D18" s="152">
        <v>90860</v>
      </c>
      <c r="E18" s="152">
        <v>103695</v>
      </c>
      <c r="F18" s="152">
        <v>28717</v>
      </c>
      <c r="G18" s="152">
        <v>96954</v>
      </c>
      <c r="H18" s="383" t="s">
        <v>169</v>
      </c>
      <c r="I18" s="383"/>
    </row>
    <row r="19" spans="1:9" ht="24" customHeight="1" thickTop="1" thickBot="1">
      <c r="A19" s="393" t="s">
        <v>179</v>
      </c>
      <c r="B19" s="393"/>
      <c r="C19" s="355">
        <f t="shared" ref="C19:E19" si="1">SUM(C20:C21)</f>
        <v>36036</v>
      </c>
      <c r="D19" s="355">
        <f t="shared" si="1"/>
        <v>36919</v>
      </c>
      <c r="E19" s="355">
        <f t="shared" si="1"/>
        <v>46124</v>
      </c>
      <c r="F19" s="355">
        <v>38736</v>
      </c>
      <c r="G19" s="355">
        <v>39709</v>
      </c>
      <c r="H19" s="392" t="s">
        <v>180</v>
      </c>
      <c r="I19" s="392"/>
    </row>
    <row r="20" spans="1:9" s="110" customFormat="1" ht="24" customHeight="1" thickTop="1" thickBot="1">
      <c r="A20" s="59"/>
      <c r="B20" s="80" t="s">
        <v>106</v>
      </c>
      <c r="C20" s="352">
        <v>9828</v>
      </c>
      <c r="D20" s="352">
        <v>10093</v>
      </c>
      <c r="E20" s="352">
        <v>10857</v>
      </c>
      <c r="F20" s="352">
        <v>11069</v>
      </c>
      <c r="G20" s="352">
        <v>11227</v>
      </c>
      <c r="H20" s="60" t="s">
        <v>107</v>
      </c>
      <c r="I20" s="60"/>
    </row>
    <row r="21" spans="1:9" s="110" customFormat="1" ht="24" customHeight="1" thickTop="1" thickBot="1">
      <c r="A21" s="57"/>
      <c r="B21" s="79" t="s">
        <v>108</v>
      </c>
      <c r="C21" s="353">
        <v>26208</v>
      </c>
      <c r="D21" s="353">
        <v>26826</v>
      </c>
      <c r="E21" s="353">
        <v>35267</v>
      </c>
      <c r="F21" s="353">
        <v>27667</v>
      </c>
      <c r="G21" s="353">
        <v>28482</v>
      </c>
      <c r="H21" s="58" t="s">
        <v>109</v>
      </c>
      <c r="I21" s="58"/>
    </row>
    <row r="22" spans="1:9" ht="24" customHeight="1" thickTop="1" thickBot="1">
      <c r="A22" s="386" t="s">
        <v>164</v>
      </c>
      <c r="B22" s="386"/>
      <c r="C22" s="152">
        <v>226408</v>
      </c>
      <c r="D22" s="152">
        <v>199926</v>
      </c>
      <c r="E22" s="152">
        <v>206683</v>
      </c>
      <c r="F22" s="152">
        <v>174710</v>
      </c>
      <c r="G22" s="152">
        <v>206214</v>
      </c>
      <c r="H22" s="383" t="s">
        <v>172</v>
      </c>
      <c r="I22" s="383"/>
    </row>
    <row r="23" spans="1:9" ht="24" customHeight="1" thickTop="1" thickBot="1">
      <c r="A23" s="393" t="s">
        <v>165</v>
      </c>
      <c r="B23" s="393"/>
      <c r="C23" s="141">
        <v>8372</v>
      </c>
      <c r="D23" s="141">
        <v>7943</v>
      </c>
      <c r="E23" s="141">
        <v>9358</v>
      </c>
      <c r="F23" s="141">
        <v>11134</v>
      </c>
      <c r="G23" s="141">
        <v>12453</v>
      </c>
      <c r="H23" s="392" t="s">
        <v>167</v>
      </c>
      <c r="I23" s="392"/>
    </row>
    <row r="24" spans="1:9" s="110" customFormat="1" ht="24" customHeight="1" thickTop="1">
      <c r="A24" s="431" t="s">
        <v>166</v>
      </c>
      <c r="B24" s="431"/>
      <c r="C24" s="158">
        <v>14665</v>
      </c>
      <c r="D24" s="158">
        <v>16938</v>
      </c>
      <c r="E24" s="158">
        <v>15087</v>
      </c>
      <c r="F24" s="158">
        <v>16555</v>
      </c>
      <c r="G24" s="158">
        <v>18537</v>
      </c>
      <c r="H24" s="429" t="s">
        <v>168</v>
      </c>
      <c r="I24" s="429"/>
    </row>
    <row r="25" spans="1:9" s="110" customFormat="1" ht="24.95" customHeight="1">
      <c r="A25" s="418" t="s">
        <v>4</v>
      </c>
      <c r="B25" s="418"/>
      <c r="C25" s="142">
        <f>C24+C23+C22+C19+C18+C15+C14+C9</f>
        <v>1021332</v>
      </c>
      <c r="D25" s="142">
        <f>D24+D23+D22+D19+D18+D15+D14+D9</f>
        <v>999196.29999999993</v>
      </c>
      <c r="E25" s="142">
        <f>E24+E23+E22+E19+E18+E15+E14+E9</f>
        <v>1060357</v>
      </c>
      <c r="F25" s="142">
        <f t="shared" ref="F25:G25" si="2">F24+F23+F22+F19+F18+F15+F14+F9</f>
        <v>940799</v>
      </c>
      <c r="G25" s="142">
        <f t="shared" si="2"/>
        <v>922032</v>
      </c>
      <c r="H25" s="458" t="s">
        <v>132</v>
      </c>
      <c r="I25" s="458"/>
    </row>
    <row r="26" spans="1:9" ht="22.5" customHeight="1">
      <c r="A26" s="119"/>
      <c r="B26" s="104"/>
      <c r="H26" s="104"/>
      <c r="I26" s="120"/>
    </row>
    <row r="27" spans="1:9" ht="13.5" customHeight="1"/>
    <row r="28" spans="1:9" ht="16.5" customHeight="1"/>
  </sheetData>
  <mergeCells count="29">
    <mergeCell ref="A1:I1"/>
    <mergeCell ref="A3:I3"/>
    <mergeCell ref="A2:I2"/>
    <mergeCell ref="A9:B9"/>
    <mergeCell ref="H19:I19"/>
    <mergeCell ref="A18:B18"/>
    <mergeCell ref="A4:I4"/>
    <mergeCell ref="H18:I18"/>
    <mergeCell ref="H9:I9"/>
    <mergeCell ref="H14:I14"/>
    <mergeCell ref="A14:B14"/>
    <mergeCell ref="H15:I15"/>
    <mergeCell ref="H6:I8"/>
    <mergeCell ref="A6:B8"/>
    <mergeCell ref="A19:B19"/>
    <mergeCell ref="A15:B15"/>
    <mergeCell ref="C6:C8"/>
    <mergeCell ref="H22:I22"/>
    <mergeCell ref="A22:B22"/>
    <mergeCell ref="D6:D8"/>
    <mergeCell ref="E6:E8"/>
    <mergeCell ref="F6:F8"/>
    <mergeCell ref="G6:G8"/>
    <mergeCell ref="A24:B24"/>
    <mergeCell ref="A25:B25"/>
    <mergeCell ref="H24:I24"/>
    <mergeCell ref="A23:B23"/>
    <mergeCell ref="H25:I25"/>
    <mergeCell ref="H23:I23"/>
  </mergeCells>
  <phoneticPr fontId="0" type="noConversion"/>
  <printOptions horizontalCentered="1"/>
  <pageMargins left="0" right="0" top="1.1811023622047245" bottom="0" header="0.51181102362204722" footer="0.51181102362204722"/>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tint="0.39997558519241921"/>
  </sheetPr>
  <dimension ref="A1:K24"/>
  <sheetViews>
    <sheetView showGridLines="0" rightToLeft="1" tabSelected="1" view="pageBreakPreview" zoomScaleSheetLayoutView="100" workbookViewId="0">
      <selection activeCell="A21" sqref="A21"/>
    </sheetView>
  </sheetViews>
  <sheetFormatPr defaultColWidth="10.7109375" defaultRowHeight="14.25"/>
  <cols>
    <col min="1" max="1" width="3.7109375" style="101" customWidth="1"/>
    <col min="2" max="2" width="22.7109375" style="101" customWidth="1"/>
    <col min="3" max="7" width="9.7109375" style="103" customWidth="1"/>
    <col min="8" max="8" width="22.7109375" style="101" customWidth="1"/>
    <col min="9" max="9" width="3.7109375" style="101" customWidth="1"/>
    <col min="10" max="16384" width="10.7109375" style="5"/>
  </cols>
  <sheetData>
    <row r="1" spans="1:11" s="118" customFormat="1" ht="19.5" customHeight="1">
      <c r="A1" s="451"/>
      <c r="B1" s="452"/>
      <c r="C1" s="452"/>
      <c r="D1" s="452"/>
      <c r="E1" s="452"/>
      <c r="F1" s="452"/>
      <c r="G1" s="452"/>
      <c r="H1" s="452"/>
      <c r="I1" s="452"/>
      <c r="J1" s="117"/>
      <c r="K1" s="117"/>
    </row>
    <row r="2" spans="1:11" ht="20.25">
      <c r="A2" s="377" t="s">
        <v>427</v>
      </c>
      <c r="B2" s="377"/>
      <c r="C2" s="377"/>
      <c r="D2" s="377"/>
      <c r="E2" s="377"/>
      <c r="F2" s="377"/>
      <c r="G2" s="377"/>
      <c r="H2" s="377"/>
      <c r="I2" s="377"/>
    </row>
    <row r="3" spans="1:11" s="121" customFormat="1" ht="20.25">
      <c r="A3" s="396" t="s">
        <v>418</v>
      </c>
      <c r="B3" s="396"/>
      <c r="C3" s="396"/>
      <c r="D3" s="396"/>
      <c r="E3" s="396"/>
      <c r="F3" s="396"/>
      <c r="G3" s="396"/>
      <c r="H3" s="396"/>
      <c r="I3" s="396"/>
    </row>
    <row r="4" spans="1:11" ht="15.6" customHeight="1">
      <c r="A4" s="462" t="s">
        <v>428</v>
      </c>
      <c r="B4" s="462"/>
      <c r="C4" s="462"/>
      <c r="D4" s="462"/>
      <c r="E4" s="462"/>
      <c r="F4" s="462"/>
      <c r="G4" s="462"/>
      <c r="H4" s="462"/>
      <c r="I4" s="462"/>
    </row>
    <row r="5" spans="1:11" ht="15.75">
      <c r="A5" s="379" t="s">
        <v>426</v>
      </c>
      <c r="B5" s="379"/>
      <c r="C5" s="379"/>
      <c r="D5" s="379"/>
      <c r="E5" s="379"/>
      <c r="F5" s="379"/>
      <c r="G5" s="379"/>
      <c r="H5" s="379"/>
      <c r="I5" s="379"/>
    </row>
    <row r="6" spans="1:11" s="2" customFormat="1" ht="21.95" customHeight="1">
      <c r="A6" s="20" t="s">
        <v>506</v>
      </c>
      <c r="B6" s="32"/>
      <c r="C6" s="34"/>
      <c r="D6" s="34"/>
      <c r="E6" s="34"/>
      <c r="F6" s="34"/>
      <c r="G6" s="34"/>
      <c r="H6" s="32"/>
      <c r="I6" s="50" t="s">
        <v>505</v>
      </c>
    </row>
    <row r="7" spans="1:11" s="3" customFormat="1" ht="14.25" customHeight="1" thickBot="1">
      <c r="A7" s="359" t="s">
        <v>129</v>
      </c>
      <c r="B7" s="359"/>
      <c r="C7" s="394">
        <v>2018</v>
      </c>
      <c r="D7" s="394">
        <v>2019</v>
      </c>
      <c r="E7" s="394">
        <v>2020</v>
      </c>
      <c r="F7" s="394">
        <v>2021</v>
      </c>
      <c r="G7" s="394">
        <v>2022</v>
      </c>
      <c r="H7" s="459" t="s">
        <v>130</v>
      </c>
      <c r="I7" s="459"/>
    </row>
    <row r="8" spans="1:11" s="3" customFormat="1" ht="14.25" customHeight="1" thickTop="1" thickBot="1">
      <c r="A8" s="360"/>
      <c r="B8" s="360"/>
      <c r="C8" s="441"/>
      <c r="D8" s="441"/>
      <c r="E8" s="441"/>
      <c r="F8" s="441"/>
      <c r="G8" s="441"/>
      <c r="H8" s="460"/>
      <c r="I8" s="460"/>
    </row>
    <row r="9" spans="1:11" s="4" customFormat="1" ht="14.25" customHeight="1" thickTop="1">
      <c r="A9" s="361"/>
      <c r="B9" s="361"/>
      <c r="C9" s="395"/>
      <c r="D9" s="395"/>
      <c r="E9" s="395"/>
      <c r="F9" s="395"/>
      <c r="G9" s="395"/>
      <c r="H9" s="461"/>
      <c r="I9" s="461"/>
    </row>
    <row r="10" spans="1:11" s="110" customFormat="1" ht="24" customHeight="1" thickBot="1">
      <c r="A10" s="382" t="s">
        <v>178</v>
      </c>
      <c r="B10" s="382"/>
      <c r="C10" s="230">
        <v>6664</v>
      </c>
      <c r="D10" s="271">
        <v>3483.6</v>
      </c>
      <c r="E10" s="271">
        <v>5437</v>
      </c>
      <c r="F10" s="271">
        <v>10708</v>
      </c>
      <c r="G10" s="271">
        <v>3511.7</v>
      </c>
      <c r="H10" s="389" t="s">
        <v>14</v>
      </c>
      <c r="I10" s="389"/>
    </row>
    <row r="11" spans="1:11" ht="24" customHeight="1" thickTop="1" thickBot="1">
      <c r="A11" s="59"/>
      <c r="B11" s="80" t="s">
        <v>15</v>
      </c>
      <c r="C11" s="160">
        <v>14</v>
      </c>
      <c r="D11" s="272">
        <v>1.7</v>
      </c>
      <c r="E11" s="272">
        <v>4</v>
      </c>
      <c r="F11" s="272">
        <v>400</v>
      </c>
      <c r="G11" s="272">
        <v>1.3</v>
      </c>
      <c r="H11" s="60" t="s">
        <v>16</v>
      </c>
      <c r="I11" s="60"/>
    </row>
    <row r="12" spans="1:11" ht="24" customHeight="1" thickTop="1" thickBot="1">
      <c r="A12" s="57"/>
      <c r="B12" s="79" t="s">
        <v>17</v>
      </c>
      <c r="C12" s="161">
        <v>205</v>
      </c>
      <c r="D12" s="273">
        <v>251.5</v>
      </c>
      <c r="E12" s="273">
        <v>277</v>
      </c>
      <c r="F12" s="273">
        <v>115</v>
      </c>
      <c r="G12" s="273">
        <v>56.7</v>
      </c>
      <c r="H12" s="58" t="s">
        <v>18</v>
      </c>
      <c r="I12" s="58"/>
    </row>
    <row r="13" spans="1:11" ht="24" customHeight="1" thickTop="1" thickBot="1">
      <c r="A13" s="59"/>
      <c r="B13" s="80" t="s">
        <v>19</v>
      </c>
      <c r="C13" s="160">
        <v>6160</v>
      </c>
      <c r="D13" s="272">
        <v>2971.2</v>
      </c>
      <c r="E13" s="272">
        <v>4638</v>
      </c>
      <c r="F13" s="272">
        <v>8931</v>
      </c>
      <c r="G13" s="272">
        <v>3452.4</v>
      </c>
      <c r="H13" s="60" t="s">
        <v>20</v>
      </c>
      <c r="I13" s="60"/>
    </row>
    <row r="14" spans="1:11" ht="24" customHeight="1" thickTop="1" thickBot="1">
      <c r="A14" s="57"/>
      <c r="B14" s="79" t="s">
        <v>190</v>
      </c>
      <c r="C14" s="161">
        <v>285</v>
      </c>
      <c r="D14" s="273">
        <v>259.2</v>
      </c>
      <c r="E14" s="273">
        <v>518</v>
      </c>
      <c r="F14" s="273">
        <v>362</v>
      </c>
      <c r="G14" s="273">
        <v>1.4</v>
      </c>
      <c r="H14" s="58" t="s">
        <v>213</v>
      </c>
      <c r="I14" s="58"/>
    </row>
    <row r="15" spans="1:11" ht="24" customHeight="1" thickTop="1" thickBot="1">
      <c r="A15" s="386" t="s">
        <v>171</v>
      </c>
      <c r="B15" s="386"/>
      <c r="C15" s="231">
        <v>371628</v>
      </c>
      <c r="D15" s="231">
        <v>309599.5</v>
      </c>
      <c r="E15" s="231">
        <v>325497</v>
      </c>
      <c r="F15" s="231">
        <v>255083</v>
      </c>
      <c r="G15" s="231">
        <v>409615.4</v>
      </c>
      <c r="H15" s="383" t="s">
        <v>170</v>
      </c>
      <c r="I15" s="383"/>
    </row>
    <row r="16" spans="1:11" ht="24" customHeight="1" thickTop="1" thickBot="1">
      <c r="A16" s="393" t="s">
        <v>177</v>
      </c>
      <c r="B16" s="393"/>
      <c r="C16" s="232">
        <v>99693</v>
      </c>
      <c r="D16" s="274">
        <v>74229.600000000006</v>
      </c>
      <c r="E16" s="274">
        <v>80848</v>
      </c>
      <c r="F16" s="274">
        <v>85185</v>
      </c>
      <c r="G16" s="274">
        <v>109954.3</v>
      </c>
      <c r="H16" s="392" t="s">
        <v>176</v>
      </c>
      <c r="I16" s="392"/>
    </row>
    <row r="17" spans="1:9" s="110" customFormat="1" ht="24" customHeight="1" thickTop="1" thickBot="1">
      <c r="A17" s="59"/>
      <c r="B17" s="80" t="s">
        <v>131</v>
      </c>
      <c r="C17" s="160"/>
      <c r="D17" s="272">
        <v>72361.5</v>
      </c>
      <c r="E17" s="272">
        <v>79822</v>
      </c>
      <c r="F17" s="272">
        <v>80407</v>
      </c>
      <c r="G17" s="272">
        <v>105047.5</v>
      </c>
      <c r="H17" s="60" t="s">
        <v>103</v>
      </c>
      <c r="I17" s="60"/>
    </row>
    <row r="18" spans="1:9" s="110" customFormat="1" ht="24" customHeight="1" thickTop="1" thickBot="1">
      <c r="A18" s="57"/>
      <c r="B18" s="79" t="s">
        <v>98</v>
      </c>
      <c r="C18" s="241">
        <v>1051</v>
      </c>
      <c r="D18" s="275">
        <v>1868</v>
      </c>
      <c r="E18" s="275">
        <v>1026</v>
      </c>
      <c r="F18" s="275">
        <v>4778</v>
      </c>
      <c r="G18" s="275">
        <v>5111</v>
      </c>
      <c r="H18" s="58" t="s">
        <v>6</v>
      </c>
      <c r="I18" s="58"/>
    </row>
    <row r="19" spans="1:9" ht="24" customHeight="1" thickTop="1" thickBot="1">
      <c r="A19" s="386" t="s">
        <v>163</v>
      </c>
      <c r="B19" s="386"/>
      <c r="C19" s="233">
        <v>343204</v>
      </c>
      <c r="D19" s="233">
        <v>282386</v>
      </c>
      <c r="E19" s="233">
        <v>308288</v>
      </c>
      <c r="F19" s="233">
        <v>104341</v>
      </c>
      <c r="G19" s="233">
        <v>302124</v>
      </c>
      <c r="H19" s="383" t="s">
        <v>169</v>
      </c>
      <c r="I19" s="383"/>
    </row>
    <row r="20" spans="1:9" ht="24" customHeight="1" thickTop="1" thickBot="1">
      <c r="A20" s="393" t="s">
        <v>179</v>
      </c>
      <c r="B20" s="393"/>
      <c r="C20" s="232">
        <v>683898</v>
      </c>
      <c r="D20" s="232">
        <v>682688</v>
      </c>
      <c r="E20" s="232">
        <v>841546</v>
      </c>
      <c r="F20" s="232">
        <v>813456</v>
      </c>
      <c r="G20" s="232">
        <v>933274</v>
      </c>
      <c r="H20" s="392" t="s">
        <v>180</v>
      </c>
      <c r="I20" s="392"/>
    </row>
    <row r="21" spans="1:9" ht="24" customHeight="1" thickTop="1" thickBot="1">
      <c r="A21" s="386"/>
      <c r="B21" s="386"/>
      <c r="C21" s="234">
        <v>337710</v>
      </c>
      <c r="D21" s="234">
        <v>899667</v>
      </c>
      <c r="E21" s="234">
        <v>930074</v>
      </c>
      <c r="F21" s="234">
        <v>876195</v>
      </c>
      <c r="G21" s="234">
        <v>824856</v>
      </c>
      <c r="H21" s="383" t="s">
        <v>172</v>
      </c>
      <c r="I21" s="383"/>
    </row>
    <row r="22" spans="1:9" ht="24" customHeight="1" thickTop="1" thickBot="1">
      <c r="A22" s="393" t="s">
        <v>165</v>
      </c>
      <c r="B22" s="393"/>
      <c r="C22" s="235">
        <v>62790</v>
      </c>
      <c r="D22" s="235">
        <v>73076</v>
      </c>
      <c r="E22" s="235">
        <v>86094</v>
      </c>
      <c r="F22" s="235">
        <v>102433</v>
      </c>
      <c r="G22" s="235">
        <v>118304</v>
      </c>
      <c r="H22" s="392" t="s">
        <v>167</v>
      </c>
      <c r="I22" s="392"/>
    </row>
    <row r="23" spans="1:9" s="110" customFormat="1" ht="24" customHeight="1" thickTop="1">
      <c r="A23" s="431" t="s">
        <v>166</v>
      </c>
      <c r="B23" s="431"/>
      <c r="C23" s="236">
        <v>205310</v>
      </c>
      <c r="D23" s="236">
        <v>248989</v>
      </c>
      <c r="E23" s="236">
        <v>221779</v>
      </c>
      <c r="F23" s="236">
        <v>243359</v>
      </c>
      <c r="G23" s="236">
        <v>304847</v>
      </c>
      <c r="H23" s="429" t="s">
        <v>168</v>
      </c>
      <c r="I23" s="429"/>
    </row>
    <row r="24" spans="1:9" s="110" customFormat="1" ht="24.95" customHeight="1">
      <c r="A24" s="418" t="s">
        <v>4</v>
      </c>
      <c r="B24" s="418"/>
      <c r="C24" s="237">
        <f>C23+C22+C21+C20+C19+C16+C15+C10</f>
        <v>2110897</v>
      </c>
      <c r="D24" s="237">
        <f>D23+D22+D21+D20+D19+D16+D15+D10</f>
        <v>2574118.7000000002</v>
      </c>
      <c r="E24" s="237">
        <f>E23+E22+E21+E20+E19+E16+E15+E10</f>
        <v>2799563</v>
      </c>
      <c r="F24" s="237">
        <f>F23+F22+F21+F20+F19+F16+F15+F10</f>
        <v>2490760</v>
      </c>
      <c r="G24" s="237">
        <f>G23+G22+G21+G20+G19+G16+G15+G10</f>
        <v>3006486.4</v>
      </c>
      <c r="H24" s="458" t="s">
        <v>132</v>
      </c>
      <c r="I24" s="458"/>
    </row>
  </sheetData>
  <mergeCells count="30">
    <mergeCell ref="A22:B22"/>
    <mergeCell ref="H22:I22"/>
    <mergeCell ref="A23:B23"/>
    <mergeCell ref="H23:I23"/>
    <mergeCell ref="A24:B24"/>
    <mergeCell ref="H24:I24"/>
    <mergeCell ref="A19:B19"/>
    <mergeCell ref="H19:I19"/>
    <mergeCell ref="A20:B20"/>
    <mergeCell ref="H20:I20"/>
    <mergeCell ref="A21:B21"/>
    <mergeCell ref="H21:I21"/>
    <mergeCell ref="A10:B10"/>
    <mergeCell ref="H10:I10"/>
    <mergeCell ref="A15:B15"/>
    <mergeCell ref="H15:I15"/>
    <mergeCell ref="A16:B16"/>
    <mergeCell ref="H16:I16"/>
    <mergeCell ref="A1:I1"/>
    <mergeCell ref="A2:I2"/>
    <mergeCell ref="A3:I3"/>
    <mergeCell ref="A5:I5"/>
    <mergeCell ref="A7:B9"/>
    <mergeCell ref="H7:I9"/>
    <mergeCell ref="C7:C9"/>
    <mergeCell ref="A4:I4"/>
    <mergeCell ref="D7:D9"/>
    <mergeCell ref="E7:E9"/>
    <mergeCell ref="F7:F9"/>
    <mergeCell ref="G7:G9"/>
  </mergeCells>
  <printOptions horizontalCentered="1"/>
  <pageMargins left="0" right="0" top="1.1811023622047245" bottom="0" header="0.51181102362204722" footer="0.51181102362204722"/>
  <pageSetup paperSize="9" scale="97" orientation="portrait" r:id="rId1"/>
  <headerFooter alignWithMargins="0"/>
  <rowBreaks count="1" manualBreakCount="1">
    <brk id="24" max="11"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sheetPr>
  <dimension ref="A1:Z28"/>
  <sheetViews>
    <sheetView showGridLines="0" rightToLeft="1" tabSelected="1" view="pageBreakPreview" topLeftCell="A9" zoomScaleSheetLayoutView="100" workbookViewId="0">
      <selection activeCell="A21" sqref="A21"/>
    </sheetView>
  </sheetViews>
  <sheetFormatPr defaultColWidth="10.7109375" defaultRowHeight="14.25"/>
  <cols>
    <col min="1" max="1" width="3.7109375" style="220" customWidth="1"/>
    <col min="2" max="2" width="28.85546875" style="220" customWidth="1"/>
    <col min="3" max="8" width="8.7109375" style="222" customWidth="1"/>
    <col min="9" max="9" width="11.140625" style="222" customWidth="1"/>
    <col min="10" max="10" width="9.42578125" style="222" customWidth="1"/>
    <col min="11" max="11" width="12.140625" style="222" customWidth="1"/>
    <col min="12" max="14" width="8.7109375" style="222" customWidth="1"/>
    <col min="15" max="15" width="30.7109375" style="220" customWidth="1"/>
    <col min="16" max="16" width="3.7109375" style="220" customWidth="1"/>
    <col min="17" max="16384" width="10.7109375" style="213"/>
  </cols>
  <sheetData>
    <row r="1" spans="1:26" s="118" customFormat="1" ht="24" customHeight="1">
      <c r="A1" s="451"/>
      <c r="B1" s="452"/>
      <c r="C1" s="452"/>
      <c r="D1" s="452"/>
      <c r="E1" s="452"/>
      <c r="F1" s="452"/>
      <c r="G1" s="452"/>
      <c r="H1" s="452"/>
      <c r="I1" s="452"/>
      <c r="J1" s="452"/>
      <c r="K1" s="452"/>
      <c r="L1" s="452"/>
      <c r="M1" s="452"/>
      <c r="N1" s="452"/>
      <c r="O1" s="452"/>
      <c r="P1" s="452"/>
      <c r="Q1" s="117"/>
      <c r="R1" s="117"/>
      <c r="S1" s="117"/>
      <c r="T1" s="117"/>
      <c r="U1" s="117"/>
      <c r="V1" s="117"/>
      <c r="W1" s="117"/>
      <c r="X1" s="117"/>
      <c r="Y1" s="117"/>
      <c r="Z1" s="117"/>
    </row>
    <row r="2" spans="1:26" s="208" customFormat="1" ht="20.25">
      <c r="A2" s="476" t="s">
        <v>416</v>
      </c>
      <c r="B2" s="476"/>
      <c r="C2" s="476"/>
      <c r="D2" s="476"/>
      <c r="E2" s="476"/>
      <c r="F2" s="476"/>
      <c r="G2" s="476"/>
      <c r="H2" s="476"/>
      <c r="I2" s="476"/>
      <c r="J2" s="476"/>
      <c r="K2" s="476"/>
      <c r="L2" s="476"/>
      <c r="M2" s="476"/>
      <c r="N2" s="476"/>
      <c r="O2" s="476"/>
      <c r="P2" s="476"/>
    </row>
    <row r="3" spans="1:26" s="208" customFormat="1" ht="20.25">
      <c r="A3" s="463" t="s">
        <v>423</v>
      </c>
      <c r="B3" s="463"/>
      <c r="C3" s="463"/>
      <c r="D3" s="463"/>
      <c r="E3" s="463"/>
      <c r="F3" s="463"/>
      <c r="G3" s="463"/>
      <c r="H3" s="463"/>
      <c r="I3" s="463"/>
      <c r="J3" s="463"/>
      <c r="K3" s="463"/>
      <c r="L3" s="463"/>
      <c r="M3" s="463"/>
      <c r="N3" s="463"/>
      <c r="O3" s="463"/>
      <c r="P3" s="463"/>
    </row>
    <row r="4" spans="1:26" s="209" customFormat="1" ht="15.75">
      <c r="A4" s="477" t="s">
        <v>326</v>
      </c>
      <c r="B4" s="477"/>
      <c r="C4" s="477"/>
      <c r="D4" s="477"/>
      <c r="E4" s="477"/>
      <c r="F4" s="477"/>
      <c r="G4" s="477"/>
      <c r="H4" s="477"/>
      <c r="I4" s="477"/>
      <c r="J4" s="477"/>
      <c r="K4" s="477"/>
      <c r="L4" s="477"/>
      <c r="M4" s="477"/>
      <c r="N4" s="477"/>
      <c r="O4" s="477"/>
      <c r="P4" s="477"/>
    </row>
    <row r="5" spans="1:26" s="210" customFormat="1" ht="15.75">
      <c r="A5" s="478" t="s">
        <v>419</v>
      </c>
      <c r="B5" s="478"/>
      <c r="C5" s="478"/>
      <c r="D5" s="478"/>
      <c r="E5" s="478"/>
      <c r="F5" s="478"/>
      <c r="G5" s="478"/>
      <c r="H5" s="478"/>
      <c r="I5" s="478"/>
      <c r="J5" s="478"/>
      <c r="K5" s="478"/>
      <c r="L5" s="478"/>
      <c r="M5" s="478"/>
      <c r="N5" s="478"/>
      <c r="O5" s="478"/>
      <c r="P5" s="478"/>
    </row>
    <row r="6" spans="1:26" ht="18.75" customHeight="1">
      <c r="A6" s="20" t="s">
        <v>364</v>
      </c>
      <c r="B6" s="211"/>
      <c r="C6" s="212"/>
      <c r="D6" s="212"/>
      <c r="E6" s="212"/>
      <c r="F6" s="212"/>
      <c r="G6" s="212"/>
      <c r="H6" s="212"/>
      <c r="I6" s="212"/>
      <c r="J6" s="212"/>
      <c r="K6" s="212"/>
      <c r="L6" s="212"/>
      <c r="M6" s="212"/>
      <c r="N6" s="212"/>
      <c r="O6" s="211"/>
      <c r="P6" s="50" t="s">
        <v>365</v>
      </c>
    </row>
    <row r="7" spans="1:26" ht="18.75" customHeight="1">
      <c r="A7" s="464" t="s">
        <v>129</v>
      </c>
      <c r="B7" s="465"/>
      <c r="C7" s="479">
        <v>2021</v>
      </c>
      <c r="D7" s="480"/>
      <c r="E7" s="480"/>
      <c r="F7" s="480"/>
      <c r="G7" s="480"/>
      <c r="H7" s="481"/>
      <c r="I7" s="479">
        <v>2022</v>
      </c>
      <c r="J7" s="480"/>
      <c r="K7" s="480"/>
      <c r="L7" s="480"/>
      <c r="M7" s="480"/>
      <c r="N7" s="481"/>
      <c r="O7" s="470" t="s">
        <v>130</v>
      </c>
      <c r="P7" s="471"/>
    </row>
    <row r="8" spans="1:26" s="214" customFormat="1" ht="24.75" customHeight="1">
      <c r="A8" s="466"/>
      <c r="B8" s="467"/>
      <c r="C8" s="482" t="s">
        <v>238</v>
      </c>
      <c r="D8" s="483"/>
      <c r="E8" s="483" t="s">
        <v>237</v>
      </c>
      <c r="F8" s="483"/>
      <c r="G8" s="484"/>
      <c r="H8" s="485" t="s">
        <v>330</v>
      </c>
      <c r="I8" s="482" t="s">
        <v>238</v>
      </c>
      <c r="J8" s="483"/>
      <c r="K8" s="483" t="s">
        <v>237</v>
      </c>
      <c r="L8" s="483"/>
      <c r="M8" s="484"/>
      <c r="N8" s="485" t="s">
        <v>424</v>
      </c>
      <c r="O8" s="472"/>
      <c r="P8" s="473"/>
    </row>
    <row r="9" spans="1:26" s="215" customFormat="1" ht="24.75" customHeight="1">
      <c r="A9" s="466"/>
      <c r="B9" s="467"/>
      <c r="C9" s="488" t="s">
        <v>239</v>
      </c>
      <c r="D9" s="489"/>
      <c r="E9" s="489" t="s">
        <v>240</v>
      </c>
      <c r="F9" s="489"/>
      <c r="G9" s="490"/>
      <c r="H9" s="486"/>
      <c r="I9" s="488" t="s">
        <v>239</v>
      </c>
      <c r="J9" s="489"/>
      <c r="K9" s="489" t="s">
        <v>240</v>
      </c>
      <c r="L9" s="489"/>
      <c r="M9" s="490"/>
      <c r="N9" s="486"/>
      <c r="O9" s="472"/>
      <c r="P9" s="473"/>
    </row>
    <row r="10" spans="1:26" s="215" customFormat="1" ht="33" customHeight="1">
      <c r="A10" s="466"/>
      <c r="B10" s="467"/>
      <c r="C10" s="265" t="s">
        <v>232</v>
      </c>
      <c r="D10" s="266" t="s">
        <v>233</v>
      </c>
      <c r="E10" s="265" t="s">
        <v>234</v>
      </c>
      <c r="F10" s="265" t="s">
        <v>235</v>
      </c>
      <c r="G10" s="265" t="s">
        <v>236</v>
      </c>
      <c r="H10" s="486"/>
      <c r="I10" s="265" t="s">
        <v>232</v>
      </c>
      <c r="J10" s="266" t="s">
        <v>233</v>
      </c>
      <c r="K10" s="265" t="s">
        <v>234</v>
      </c>
      <c r="L10" s="265" t="s">
        <v>235</v>
      </c>
      <c r="M10" s="265" t="s">
        <v>236</v>
      </c>
      <c r="N10" s="486"/>
      <c r="O10" s="472"/>
      <c r="P10" s="473"/>
    </row>
    <row r="11" spans="1:26" s="215" customFormat="1" ht="33" customHeight="1" thickBot="1">
      <c r="A11" s="468"/>
      <c r="B11" s="469"/>
      <c r="C11" s="66" t="s">
        <v>243</v>
      </c>
      <c r="D11" s="266" t="s">
        <v>244</v>
      </c>
      <c r="E11" s="66" t="s">
        <v>245</v>
      </c>
      <c r="F11" s="66" t="s">
        <v>246</v>
      </c>
      <c r="G11" s="66" t="s">
        <v>247</v>
      </c>
      <c r="H11" s="487"/>
      <c r="I11" s="66" t="s">
        <v>243</v>
      </c>
      <c r="J11" s="267" t="s">
        <v>244</v>
      </c>
      <c r="K11" s="66" t="s">
        <v>245</v>
      </c>
      <c r="L11" s="66" t="s">
        <v>246</v>
      </c>
      <c r="M11" s="66" t="s">
        <v>247</v>
      </c>
      <c r="N11" s="487"/>
      <c r="O11" s="474"/>
      <c r="P11" s="475"/>
    </row>
    <row r="12" spans="1:26" s="216" customFormat="1" ht="27" customHeight="1" thickTop="1" thickBot="1">
      <c r="A12" s="414" t="s">
        <v>305</v>
      </c>
      <c r="B12" s="415"/>
      <c r="C12" s="268">
        <v>5537</v>
      </c>
      <c r="D12" s="356">
        <v>43335</v>
      </c>
      <c r="E12" s="157">
        <v>546476</v>
      </c>
      <c r="F12" s="154">
        <v>0</v>
      </c>
      <c r="G12" s="154">
        <v>85</v>
      </c>
      <c r="H12" s="268">
        <f>C12/E12</f>
        <v>1.0132192447609776E-2</v>
      </c>
      <c r="I12" s="295">
        <v>5479</v>
      </c>
      <c r="J12" s="295">
        <v>554095</v>
      </c>
      <c r="K12" s="295">
        <v>558921</v>
      </c>
      <c r="L12" s="268">
        <v>33</v>
      </c>
      <c r="M12" s="295">
        <v>620</v>
      </c>
      <c r="N12" s="268">
        <f>I12/K12</f>
        <v>9.8028164982171002E-3</v>
      </c>
      <c r="O12" s="416" t="s">
        <v>251</v>
      </c>
      <c r="P12" s="417"/>
    </row>
    <row r="13" spans="1:26" s="218" customFormat="1" ht="18.75" customHeight="1" thickTop="1" thickBot="1">
      <c r="A13" s="59"/>
      <c r="B13" s="80" t="s">
        <v>198</v>
      </c>
      <c r="C13" s="155">
        <v>252</v>
      </c>
      <c r="D13" s="155">
        <v>100673</v>
      </c>
      <c r="E13" s="155">
        <v>252861</v>
      </c>
      <c r="F13" s="155">
        <v>25</v>
      </c>
      <c r="G13" s="155">
        <v>76</v>
      </c>
      <c r="H13" s="291">
        <f t="shared" ref="H13:H26" si="0">C13/E13</f>
        <v>9.9659496719541572E-4</v>
      </c>
      <c r="I13" s="296">
        <v>1</v>
      </c>
      <c r="J13" s="296">
        <v>227741</v>
      </c>
      <c r="K13" s="296">
        <v>227562</v>
      </c>
      <c r="L13" s="296">
        <v>0</v>
      </c>
      <c r="M13" s="296">
        <v>180</v>
      </c>
      <c r="N13" s="291">
        <f>I13/K13</f>
        <v>4.3944067990261992E-6</v>
      </c>
      <c r="O13" s="60" t="s">
        <v>199</v>
      </c>
      <c r="P13" s="60"/>
      <c r="Q13" s="217"/>
    </row>
    <row r="14" spans="1:26" ht="18.75" customHeight="1" thickTop="1" thickBot="1">
      <c r="A14" s="57"/>
      <c r="B14" s="79" t="s">
        <v>252</v>
      </c>
      <c r="C14" s="156">
        <v>0</v>
      </c>
      <c r="D14" s="156">
        <v>225923</v>
      </c>
      <c r="E14" s="156">
        <v>162057</v>
      </c>
      <c r="F14" s="156">
        <v>0</v>
      </c>
      <c r="G14" s="156">
        <v>607</v>
      </c>
      <c r="H14" s="268">
        <f t="shared" si="0"/>
        <v>0</v>
      </c>
      <c r="I14" s="295">
        <v>0</v>
      </c>
      <c r="J14" s="295">
        <v>176860</v>
      </c>
      <c r="K14" s="295">
        <v>176595</v>
      </c>
      <c r="L14" s="295">
        <v>0</v>
      </c>
      <c r="M14" s="295">
        <v>265</v>
      </c>
      <c r="N14" s="268">
        <f t="shared" ref="N14:N26" si="1">I14/K14</f>
        <v>0</v>
      </c>
      <c r="O14" s="58" t="s">
        <v>327</v>
      </c>
      <c r="P14" s="58"/>
      <c r="Q14" s="218"/>
    </row>
    <row r="15" spans="1:26" ht="18.75" customHeight="1" thickTop="1" thickBot="1">
      <c r="A15" s="59"/>
      <c r="B15" s="80" t="s">
        <v>195</v>
      </c>
      <c r="C15" s="155">
        <v>2476</v>
      </c>
      <c r="D15" s="155">
        <v>55381</v>
      </c>
      <c r="E15" s="155">
        <v>47060</v>
      </c>
      <c r="F15" s="155">
        <v>128</v>
      </c>
      <c r="G15" s="155">
        <v>106</v>
      </c>
      <c r="H15" s="291">
        <f t="shared" si="0"/>
        <v>5.2613684657883554E-2</v>
      </c>
      <c r="I15" s="296">
        <v>4327</v>
      </c>
      <c r="J15" s="296">
        <v>66540</v>
      </c>
      <c r="K15" s="296">
        <v>70703</v>
      </c>
      <c r="L15" s="296">
        <v>33</v>
      </c>
      <c r="M15" s="296">
        <v>131</v>
      </c>
      <c r="N15" s="291">
        <f t="shared" si="1"/>
        <v>6.1199666209354624E-2</v>
      </c>
      <c r="O15" s="60" t="s">
        <v>200</v>
      </c>
      <c r="P15" s="60"/>
      <c r="Q15" s="218"/>
    </row>
    <row r="16" spans="1:26" ht="18.75" customHeight="1" thickTop="1" thickBot="1">
      <c r="A16" s="57"/>
      <c r="B16" s="79" t="s">
        <v>215</v>
      </c>
      <c r="C16" s="156">
        <v>2809</v>
      </c>
      <c r="D16" s="156">
        <v>106562</v>
      </c>
      <c r="E16" s="156">
        <v>84498</v>
      </c>
      <c r="F16" s="156">
        <v>25</v>
      </c>
      <c r="G16" s="156">
        <v>91</v>
      </c>
      <c r="H16" s="268">
        <f t="shared" si="0"/>
        <v>3.3243390376103577E-2</v>
      </c>
      <c r="I16" s="295">
        <v>1151</v>
      </c>
      <c r="J16" s="295">
        <v>82954</v>
      </c>
      <c r="K16" s="295">
        <v>84061</v>
      </c>
      <c r="L16" s="295">
        <v>0</v>
      </c>
      <c r="M16" s="295">
        <v>44</v>
      </c>
      <c r="N16" s="268">
        <f t="shared" si="1"/>
        <v>1.3692437634574893E-2</v>
      </c>
      <c r="O16" s="58" t="s">
        <v>214</v>
      </c>
      <c r="P16" s="58"/>
      <c r="Q16" s="218"/>
    </row>
    <row r="17" spans="1:19" ht="27" customHeight="1" thickTop="1" thickBot="1">
      <c r="A17" s="495" t="s">
        <v>253</v>
      </c>
      <c r="B17" s="496"/>
      <c r="C17" s="164"/>
      <c r="D17" s="164">
        <v>265574</v>
      </c>
      <c r="E17" s="164">
        <v>293093</v>
      </c>
      <c r="F17" s="155">
        <v>8</v>
      </c>
      <c r="G17" s="164">
        <v>2406</v>
      </c>
      <c r="H17" s="291">
        <f t="shared" si="0"/>
        <v>0</v>
      </c>
      <c r="I17" s="296">
        <v>34952</v>
      </c>
      <c r="J17" s="296">
        <v>376267</v>
      </c>
      <c r="K17" s="296">
        <v>407819</v>
      </c>
      <c r="L17" s="296">
        <v>520</v>
      </c>
      <c r="M17" s="296">
        <v>2880</v>
      </c>
      <c r="N17" s="291">
        <f t="shared" si="1"/>
        <v>8.5704687618772049E-2</v>
      </c>
      <c r="O17" s="499" t="s">
        <v>255</v>
      </c>
      <c r="P17" s="500"/>
      <c r="Q17" s="218"/>
      <c r="S17" s="290"/>
    </row>
    <row r="18" spans="1:19" ht="18.75" customHeight="1" thickTop="1" thickBot="1">
      <c r="A18" s="57"/>
      <c r="B18" s="79" t="s">
        <v>131</v>
      </c>
      <c r="C18" s="156">
        <v>28717</v>
      </c>
      <c r="D18" s="156">
        <v>7948</v>
      </c>
      <c r="E18" s="156">
        <v>36148</v>
      </c>
      <c r="F18" s="156">
        <v>0</v>
      </c>
      <c r="G18" s="156">
        <v>517</v>
      </c>
      <c r="H18" s="268">
        <f t="shared" si="0"/>
        <v>0.79442846077238016</v>
      </c>
      <c r="I18" s="295">
        <v>33886</v>
      </c>
      <c r="J18" s="295">
        <v>8645</v>
      </c>
      <c r="K18" s="295">
        <v>41671</v>
      </c>
      <c r="L18" s="295">
        <v>520</v>
      </c>
      <c r="M18" s="295">
        <v>341</v>
      </c>
      <c r="N18" s="268">
        <f t="shared" si="1"/>
        <v>0.81317942933934872</v>
      </c>
      <c r="O18" s="58" t="s">
        <v>103</v>
      </c>
      <c r="P18" s="58"/>
      <c r="Q18" s="218"/>
    </row>
    <row r="19" spans="1:19" ht="18.75" customHeight="1" thickTop="1" thickBot="1">
      <c r="A19" s="59"/>
      <c r="B19" s="80" t="s">
        <v>98</v>
      </c>
      <c r="C19" s="155">
        <v>1216</v>
      </c>
      <c r="D19" s="155">
        <v>257626</v>
      </c>
      <c r="E19" s="155">
        <v>256945</v>
      </c>
      <c r="F19" s="155">
        <v>8</v>
      </c>
      <c r="G19" s="155">
        <v>1889</v>
      </c>
      <c r="H19" s="291">
        <f t="shared" si="0"/>
        <v>4.7325303080425771E-3</v>
      </c>
      <c r="I19" s="296">
        <v>1066</v>
      </c>
      <c r="J19" s="296">
        <v>367622</v>
      </c>
      <c r="K19" s="296">
        <v>366149</v>
      </c>
      <c r="L19" s="296">
        <v>0</v>
      </c>
      <c r="M19" s="296">
        <v>2539</v>
      </c>
      <c r="N19" s="291">
        <f t="shared" si="1"/>
        <v>2.9113830708263574E-3</v>
      </c>
      <c r="O19" s="60" t="s">
        <v>6</v>
      </c>
      <c r="P19" s="60"/>
      <c r="Q19" s="218"/>
    </row>
    <row r="20" spans="1:19" ht="27" customHeight="1" thickTop="1" thickBot="1">
      <c r="A20" s="493" t="s">
        <v>21</v>
      </c>
      <c r="B20" s="494"/>
      <c r="C20" s="157">
        <v>101882</v>
      </c>
      <c r="D20" s="157">
        <v>389928</v>
      </c>
      <c r="E20" s="157">
        <v>488693</v>
      </c>
      <c r="F20" s="156">
        <v>0</v>
      </c>
      <c r="G20" s="157">
        <v>3117</v>
      </c>
      <c r="H20" s="268">
        <f t="shared" si="0"/>
        <v>0.20847853355787785</v>
      </c>
      <c r="I20" s="295">
        <v>96954</v>
      </c>
      <c r="J20" s="295">
        <v>438901</v>
      </c>
      <c r="K20" s="295">
        <v>534275</v>
      </c>
      <c r="L20" s="295">
        <v>0</v>
      </c>
      <c r="M20" s="295">
        <v>1573</v>
      </c>
      <c r="N20" s="268">
        <f t="shared" si="1"/>
        <v>0.18146834495344158</v>
      </c>
      <c r="O20" s="424" t="s">
        <v>256</v>
      </c>
      <c r="P20" s="425"/>
      <c r="Q20" s="218"/>
    </row>
    <row r="21" spans="1:19" ht="27" customHeight="1" thickTop="1" thickBot="1">
      <c r="A21" s="495"/>
      <c r="B21" s="496"/>
      <c r="C21" s="164">
        <v>38736</v>
      </c>
      <c r="D21" s="164">
        <v>164574</v>
      </c>
      <c r="E21" s="164">
        <v>202282</v>
      </c>
      <c r="F21" s="155">
        <v>73</v>
      </c>
      <c r="G21" s="164">
        <v>955</v>
      </c>
      <c r="H21" s="291">
        <f t="shared" si="0"/>
        <v>0.19149504157562214</v>
      </c>
      <c r="I21" s="296">
        <v>39709</v>
      </c>
      <c r="J21" s="296">
        <v>202148</v>
      </c>
      <c r="K21" s="296">
        <v>239776</v>
      </c>
      <c r="L21" s="296">
        <v>238</v>
      </c>
      <c r="M21" s="296">
        <v>1844</v>
      </c>
      <c r="N21" s="291">
        <f t="shared" si="1"/>
        <v>0.16560873481916455</v>
      </c>
      <c r="O21" s="499" t="s">
        <v>257</v>
      </c>
      <c r="P21" s="500"/>
      <c r="Q21" s="218"/>
    </row>
    <row r="22" spans="1:19" ht="18.75" customHeight="1" thickTop="1" thickBot="1">
      <c r="A22" s="57"/>
      <c r="B22" s="79" t="s">
        <v>106</v>
      </c>
      <c r="C22" s="156">
        <v>11069</v>
      </c>
      <c r="D22" s="157">
        <v>50174</v>
      </c>
      <c r="E22" s="156">
        <v>60428</v>
      </c>
      <c r="F22" s="156">
        <v>73</v>
      </c>
      <c r="G22" s="156">
        <v>724</v>
      </c>
      <c r="H22" s="268">
        <f t="shared" si="0"/>
        <v>0.18317667306546634</v>
      </c>
      <c r="I22" s="295">
        <v>1127</v>
      </c>
      <c r="J22" s="295">
        <v>49488</v>
      </c>
      <c r="K22" s="295">
        <v>59346</v>
      </c>
      <c r="L22" s="295">
        <v>231</v>
      </c>
      <c r="M22" s="295">
        <v>1138</v>
      </c>
      <c r="N22" s="268">
        <f t="shared" si="1"/>
        <v>1.8990327907525358E-2</v>
      </c>
      <c r="O22" s="58" t="s">
        <v>107</v>
      </c>
      <c r="P22" s="58"/>
      <c r="Q22" s="218"/>
    </row>
    <row r="23" spans="1:19" ht="18.75" customHeight="1" thickTop="1" thickBot="1">
      <c r="A23" s="59"/>
      <c r="B23" s="80" t="s">
        <v>108</v>
      </c>
      <c r="C23" s="155">
        <v>27667</v>
      </c>
      <c r="D23" s="155">
        <v>114400</v>
      </c>
      <c r="E23" s="155">
        <v>141854</v>
      </c>
      <c r="F23" s="155">
        <v>0</v>
      </c>
      <c r="G23" s="155">
        <v>213</v>
      </c>
      <c r="H23" s="291">
        <f t="shared" si="0"/>
        <v>0.19503856077375328</v>
      </c>
      <c r="I23" s="296">
        <v>28482</v>
      </c>
      <c r="J23" s="296">
        <v>152660</v>
      </c>
      <c r="K23" s="296">
        <v>180430</v>
      </c>
      <c r="L23" s="296">
        <v>7</v>
      </c>
      <c r="M23" s="296">
        <v>706</v>
      </c>
      <c r="N23" s="291">
        <f t="shared" si="1"/>
        <v>0.15785623233386908</v>
      </c>
      <c r="O23" s="60" t="s">
        <v>109</v>
      </c>
      <c r="P23" s="60"/>
      <c r="Q23" s="218"/>
    </row>
    <row r="24" spans="1:19" ht="27" customHeight="1" thickTop="1" thickBot="1">
      <c r="A24" s="493" t="s">
        <v>254</v>
      </c>
      <c r="B24" s="494"/>
      <c r="C24" s="269">
        <v>194710</v>
      </c>
      <c r="D24" s="269">
        <v>56612</v>
      </c>
      <c r="E24" s="269">
        <v>249886</v>
      </c>
      <c r="F24" s="269">
        <v>1318</v>
      </c>
      <c r="G24" s="269">
        <v>118</v>
      </c>
      <c r="H24" s="268">
        <f t="shared" si="0"/>
        <v>0.77919531306275658</v>
      </c>
      <c r="I24" s="295">
        <v>206214</v>
      </c>
      <c r="J24" s="295">
        <v>67366</v>
      </c>
      <c r="K24" s="295">
        <v>272567</v>
      </c>
      <c r="L24" s="295">
        <v>287</v>
      </c>
      <c r="M24" s="295">
        <v>726</v>
      </c>
      <c r="N24" s="268">
        <f t="shared" si="1"/>
        <v>0.75656260662516006</v>
      </c>
      <c r="O24" s="424" t="s">
        <v>258</v>
      </c>
      <c r="P24" s="425"/>
      <c r="Q24" s="218"/>
    </row>
    <row r="25" spans="1:19" ht="27" customHeight="1" thickTop="1" thickBot="1">
      <c r="A25" s="495" t="s">
        <v>196</v>
      </c>
      <c r="B25" s="496"/>
      <c r="C25" s="164">
        <v>11134</v>
      </c>
      <c r="D25" s="164">
        <v>34451</v>
      </c>
      <c r="E25" s="164">
        <v>45585</v>
      </c>
      <c r="F25" s="155">
        <v>0</v>
      </c>
      <c r="G25" s="164">
        <v>0</v>
      </c>
      <c r="H25" s="291">
        <f t="shared" si="0"/>
        <v>0.24424701107820554</v>
      </c>
      <c r="I25" s="296">
        <v>12453</v>
      </c>
      <c r="J25" s="296">
        <v>40870</v>
      </c>
      <c r="K25" s="296">
        <v>53049</v>
      </c>
      <c r="L25" s="296">
        <v>28</v>
      </c>
      <c r="M25" s="296">
        <v>246</v>
      </c>
      <c r="N25" s="291">
        <f t="shared" si="1"/>
        <v>0.23474523553695639</v>
      </c>
      <c r="O25" s="499" t="s">
        <v>259</v>
      </c>
      <c r="P25" s="500"/>
      <c r="Q25" s="218"/>
    </row>
    <row r="26" spans="1:19" ht="27" customHeight="1" thickTop="1">
      <c r="A26" s="491" t="s">
        <v>197</v>
      </c>
      <c r="B26" s="492"/>
      <c r="C26" s="165">
        <v>16555</v>
      </c>
      <c r="D26" s="338">
        <v>34882</v>
      </c>
      <c r="E26" s="165">
        <v>51251</v>
      </c>
      <c r="F26" s="165">
        <v>0</v>
      </c>
      <c r="G26" s="165">
        <v>186</v>
      </c>
      <c r="H26" s="226">
        <f t="shared" si="0"/>
        <v>0.32301808745195215</v>
      </c>
      <c r="I26" s="304">
        <v>18537</v>
      </c>
      <c r="J26" s="304">
        <v>30451</v>
      </c>
      <c r="K26" s="304">
        <v>48892</v>
      </c>
      <c r="L26" s="304">
        <v>13</v>
      </c>
      <c r="M26" s="304">
        <v>83</v>
      </c>
      <c r="N26" s="339">
        <f t="shared" si="1"/>
        <v>0.37914178188660724</v>
      </c>
      <c r="O26" s="497" t="s">
        <v>260</v>
      </c>
      <c r="P26" s="498"/>
      <c r="Q26" s="218"/>
    </row>
    <row r="27" spans="1:19" s="218" customFormat="1" ht="15" customHeight="1">
      <c r="A27" s="119" t="s">
        <v>368</v>
      </c>
      <c r="B27" s="219"/>
      <c r="C27" s="221"/>
      <c r="D27" s="221"/>
      <c r="E27" s="221"/>
      <c r="F27" s="221"/>
      <c r="G27" s="221"/>
      <c r="H27" s="221"/>
      <c r="I27" s="221"/>
      <c r="J27" s="221"/>
      <c r="K27" s="221"/>
      <c r="L27" s="221"/>
      <c r="M27" s="221"/>
      <c r="N27" s="221"/>
      <c r="O27" s="219"/>
      <c r="P27" s="120" t="s">
        <v>242</v>
      </c>
    </row>
    <row r="28" spans="1:19" s="218" customFormat="1" ht="15" customHeight="1">
      <c r="A28" s="119" t="s">
        <v>369</v>
      </c>
      <c r="B28" s="219"/>
      <c r="C28" s="222"/>
      <c r="D28" s="222"/>
      <c r="E28" s="222"/>
      <c r="F28" s="222"/>
      <c r="G28" s="222"/>
      <c r="H28" s="222"/>
      <c r="I28" s="222"/>
      <c r="J28" s="222"/>
      <c r="K28" s="222"/>
      <c r="L28" s="222"/>
      <c r="M28" s="222"/>
      <c r="N28" s="222"/>
      <c r="O28" s="219"/>
      <c r="P28" s="120" t="s">
        <v>352</v>
      </c>
    </row>
  </sheetData>
  <mergeCells count="33">
    <mergeCell ref="O20:P20"/>
    <mergeCell ref="A12:B12"/>
    <mergeCell ref="O12:P12"/>
    <mergeCell ref="A17:B17"/>
    <mergeCell ref="O26:P26"/>
    <mergeCell ref="A21:B21"/>
    <mergeCell ref="O21:P21"/>
    <mergeCell ref="A24:B24"/>
    <mergeCell ref="O24:P24"/>
    <mergeCell ref="A25:B25"/>
    <mergeCell ref="O25:P25"/>
    <mergeCell ref="O17:P17"/>
    <mergeCell ref="I9:J9"/>
    <mergeCell ref="K9:M9"/>
    <mergeCell ref="A26:B26"/>
    <mergeCell ref="A20:B20"/>
    <mergeCell ref="K8:M8"/>
    <mergeCell ref="A1:P1"/>
    <mergeCell ref="A3:P3"/>
    <mergeCell ref="A7:B11"/>
    <mergeCell ref="O7:P11"/>
    <mergeCell ref="A2:P2"/>
    <mergeCell ref="A4:P4"/>
    <mergeCell ref="A5:P5"/>
    <mergeCell ref="C7:H7"/>
    <mergeCell ref="C8:D8"/>
    <mergeCell ref="E8:G8"/>
    <mergeCell ref="I7:N7"/>
    <mergeCell ref="H8:H11"/>
    <mergeCell ref="C9:D9"/>
    <mergeCell ref="E9:G9"/>
    <mergeCell ref="I8:J8"/>
    <mergeCell ref="N8:N11"/>
  </mergeCells>
  <printOptions horizontalCentered="1" verticalCentered="1"/>
  <pageMargins left="0" right="0" top="0" bottom="0" header="0.51181102362204722" footer="0.51181102362204722"/>
  <pageSetup paperSize="9" scale="80"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tint="0.39997558519241921"/>
  </sheetPr>
  <dimension ref="A1:T35"/>
  <sheetViews>
    <sheetView showGridLines="0" rightToLeft="1" tabSelected="1" view="pageBreakPreview" topLeftCell="A2" zoomScaleSheetLayoutView="100" workbookViewId="0">
      <selection activeCell="A21" sqref="A21"/>
    </sheetView>
  </sheetViews>
  <sheetFormatPr defaultColWidth="10.7109375" defaultRowHeight="14.25"/>
  <cols>
    <col min="1" max="1" width="3.7109375" style="220" customWidth="1"/>
    <col min="2" max="2" width="27.28515625" style="220" customWidth="1"/>
    <col min="3" max="8" width="10.28515625" style="219" customWidth="1"/>
    <col min="9" max="9" width="12" style="219" customWidth="1"/>
    <col min="10" max="10" width="10.28515625" style="219" customWidth="1"/>
    <col min="11" max="11" width="22.7109375" style="220" customWidth="1"/>
    <col min="12" max="12" width="3.28515625" style="220" customWidth="1"/>
    <col min="13" max="16384" width="10.7109375" style="213"/>
  </cols>
  <sheetData>
    <row r="1" spans="1:20" s="118" customFormat="1" ht="24.75" customHeight="1">
      <c r="A1" s="377" t="s">
        <v>231</v>
      </c>
      <c r="B1" s="377"/>
      <c r="C1" s="377"/>
      <c r="D1" s="377"/>
      <c r="E1" s="377"/>
      <c r="F1" s="377"/>
      <c r="G1" s="377"/>
      <c r="H1" s="377"/>
      <c r="I1" s="377"/>
      <c r="J1" s="377"/>
      <c r="K1" s="377"/>
      <c r="L1" s="377"/>
      <c r="M1" s="117"/>
      <c r="N1" s="117"/>
      <c r="O1" s="117"/>
      <c r="P1" s="117"/>
      <c r="Q1" s="117"/>
      <c r="R1" s="117"/>
    </row>
    <row r="2" spans="1:20" s="118" customFormat="1" ht="24.75" customHeight="1">
      <c r="A2" s="396" t="s">
        <v>425</v>
      </c>
      <c r="B2" s="396"/>
      <c r="C2" s="396"/>
      <c r="D2" s="396"/>
      <c r="E2" s="396"/>
      <c r="F2" s="396"/>
      <c r="G2" s="396"/>
      <c r="H2" s="396"/>
      <c r="I2" s="396"/>
      <c r="J2" s="396"/>
      <c r="K2" s="396"/>
      <c r="L2" s="396"/>
      <c r="M2" s="117"/>
      <c r="N2" s="117"/>
      <c r="O2" s="117"/>
      <c r="P2" s="117"/>
      <c r="Q2" s="117"/>
      <c r="R2" s="117"/>
    </row>
    <row r="3" spans="1:20" s="209" customFormat="1" ht="15.75">
      <c r="A3" s="379" t="s">
        <v>218</v>
      </c>
      <c r="B3" s="379"/>
      <c r="C3" s="379"/>
      <c r="D3" s="379"/>
      <c r="E3" s="379"/>
      <c r="F3" s="379"/>
      <c r="G3" s="379"/>
      <c r="H3" s="379"/>
      <c r="I3" s="379"/>
      <c r="J3" s="379"/>
      <c r="K3" s="379"/>
      <c r="L3" s="379"/>
    </row>
    <row r="4" spans="1:20" s="209" customFormat="1" ht="15.6" customHeight="1">
      <c r="A4" s="501" t="s">
        <v>425</v>
      </c>
      <c r="B4" s="501"/>
      <c r="C4" s="501"/>
      <c r="D4" s="501"/>
      <c r="E4" s="501"/>
      <c r="F4" s="501"/>
      <c r="G4" s="501"/>
      <c r="H4" s="501"/>
      <c r="I4" s="501"/>
      <c r="J4" s="501"/>
      <c r="K4" s="501"/>
      <c r="L4" s="501"/>
    </row>
    <row r="5" spans="1:20" ht="21.6" customHeight="1">
      <c r="A5" s="20" t="s">
        <v>508</v>
      </c>
      <c r="B5" s="211"/>
      <c r="C5" s="213"/>
      <c r="D5" s="213"/>
      <c r="E5" s="213"/>
      <c r="F5" s="213"/>
      <c r="G5" s="213"/>
      <c r="H5" s="213"/>
      <c r="I5" s="213"/>
      <c r="J5" s="213"/>
      <c r="K5" s="211"/>
      <c r="L5" s="50" t="s">
        <v>507</v>
      </c>
    </row>
    <row r="6" spans="1:20" s="214" customFormat="1" ht="18.75" customHeight="1" thickBot="1">
      <c r="A6" s="359" t="s">
        <v>129</v>
      </c>
      <c r="B6" s="359"/>
      <c r="C6" s="504">
        <v>2019</v>
      </c>
      <c r="D6" s="505"/>
      <c r="E6" s="504">
        <v>2020</v>
      </c>
      <c r="F6" s="505"/>
      <c r="G6" s="504">
        <v>2021</v>
      </c>
      <c r="H6" s="505"/>
      <c r="I6" s="504">
        <v>2022</v>
      </c>
      <c r="J6" s="505"/>
      <c r="K6" s="407" t="s">
        <v>130</v>
      </c>
      <c r="L6" s="408"/>
    </row>
    <row r="7" spans="1:20" s="215" customFormat="1" ht="3" customHeight="1" thickTop="1" thickBot="1">
      <c r="A7" s="360"/>
      <c r="B7" s="503"/>
      <c r="C7" s="223"/>
      <c r="D7" s="223"/>
      <c r="E7" s="319"/>
      <c r="F7" s="506"/>
      <c r="G7" s="319"/>
      <c r="H7" s="319"/>
      <c r="I7" s="223"/>
      <c r="J7" s="223"/>
      <c r="K7" s="409"/>
      <c r="L7" s="410"/>
    </row>
    <row r="8" spans="1:20" s="215" customFormat="1" ht="15.75" customHeight="1" thickTop="1" thickBot="1">
      <c r="A8" s="360"/>
      <c r="B8" s="503"/>
      <c r="C8" s="223" t="s">
        <v>192</v>
      </c>
      <c r="D8" s="223"/>
      <c r="E8" s="506" t="s">
        <v>192</v>
      </c>
      <c r="F8" s="506"/>
      <c r="G8" s="506" t="s">
        <v>192</v>
      </c>
      <c r="H8" s="319"/>
      <c r="I8" s="223" t="s">
        <v>192</v>
      </c>
      <c r="J8" s="223"/>
      <c r="K8" s="409"/>
      <c r="L8" s="410"/>
    </row>
    <row r="9" spans="1:20" s="215" customFormat="1" ht="18" customHeight="1" thickTop="1" thickBot="1">
      <c r="A9" s="360"/>
      <c r="B9" s="503"/>
      <c r="C9" s="223"/>
      <c r="D9" s="223" t="s">
        <v>193</v>
      </c>
      <c r="E9" s="506"/>
      <c r="F9" s="319" t="s">
        <v>193</v>
      </c>
      <c r="G9" s="507"/>
      <c r="H9" s="320" t="s">
        <v>193</v>
      </c>
      <c r="I9" s="223"/>
      <c r="J9" s="223" t="s">
        <v>193</v>
      </c>
      <c r="K9" s="409"/>
      <c r="L9" s="410"/>
      <c r="Q9" s="118"/>
      <c r="R9" s="213"/>
      <c r="S9" s="216"/>
      <c r="T9" s="213"/>
    </row>
    <row r="10" spans="1:20" s="215" customFormat="1" ht="13.5" customHeight="1" thickTop="1" thickBot="1">
      <c r="A10" s="360"/>
      <c r="B10" s="360"/>
      <c r="C10" s="297" t="s">
        <v>194</v>
      </c>
      <c r="D10" s="502" t="s">
        <v>241</v>
      </c>
      <c r="E10" s="502" t="s">
        <v>194</v>
      </c>
      <c r="F10" s="223" t="s">
        <v>241</v>
      </c>
      <c r="G10" s="502" t="s">
        <v>194</v>
      </c>
      <c r="H10" s="502" t="s">
        <v>241</v>
      </c>
      <c r="I10" s="502" t="s">
        <v>194</v>
      </c>
      <c r="J10" s="502" t="s">
        <v>241</v>
      </c>
      <c r="K10" s="409"/>
      <c r="L10" s="410"/>
      <c r="Q10" s="209"/>
      <c r="R10" s="218"/>
      <c r="S10" s="218"/>
      <c r="T10" s="218"/>
    </row>
    <row r="11" spans="1:20" s="215" customFormat="1" ht="29.25" customHeight="1" thickTop="1">
      <c r="A11" s="361"/>
      <c r="B11" s="361"/>
      <c r="C11" s="297"/>
      <c r="D11" s="502"/>
      <c r="E11" s="502"/>
      <c r="F11" s="340"/>
      <c r="G11" s="502"/>
      <c r="H11" s="502"/>
      <c r="I11" s="502"/>
      <c r="J11" s="502"/>
      <c r="K11" s="411"/>
      <c r="L11" s="412"/>
      <c r="Q11" s="209"/>
      <c r="S11" s="218"/>
    </row>
    <row r="12" spans="1:20" s="216" customFormat="1" ht="20.25" customHeight="1" thickBot="1">
      <c r="A12" s="382" t="s">
        <v>178</v>
      </c>
      <c r="B12" s="382"/>
      <c r="C12" s="341">
        <v>56693</v>
      </c>
      <c r="D12" s="342">
        <v>0.1</v>
      </c>
      <c r="E12" s="341">
        <v>52888</v>
      </c>
      <c r="F12" s="342">
        <v>6</v>
      </c>
      <c r="G12" s="341">
        <v>52495</v>
      </c>
      <c r="H12" s="342">
        <v>1.0132192447609776E-2</v>
      </c>
      <c r="I12" s="341">
        <v>58743</v>
      </c>
      <c r="J12" s="342">
        <v>6.1306788592134474E-2</v>
      </c>
      <c r="K12" s="416" t="s">
        <v>14</v>
      </c>
      <c r="L12" s="417"/>
      <c r="Q12" s="213"/>
      <c r="S12" s="213"/>
    </row>
    <row r="13" spans="1:20" s="218" customFormat="1" ht="18" customHeight="1" thickTop="1" thickBot="1">
      <c r="A13" s="122" t="s">
        <v>219</v>
      </c>
      <c r="B13" s="59" t="s">
        <v>221</v>
      </c>
      <c r="C13" s="164">
        <v>1980</v>
      </c>
      <c r="D13" s="107">
        <v>0.1</v>
      </c>
      <c r="E13" s="298">
        <v>3128</v>
      </c>
      <c r="F13" s="107">
        <v>1</v>
      </c>
      <c r="G13" s="298">
        <v>5537</v>
      </c>
      <c r="H13" s="107">
        <v>1.0132192447609776E-2</v>
      </c>
      <c r="I13" s="298">
        <v>5479</v>
      </c>
      <c r="J13" s="107">
        <v>4.3944454209878711E-5</v>
      </c>
      <c r="K13" s="123" t="s">
        <v>227</v>
      </c>
      <c r="L13" s="124" t="s">
        <v>226</v>
      </c>
      <c r="Q13" s="214"/>
      <c r="S13" s="213"/>
    </row>
    <row r="14" spans="1:20" s="218" customFormat="1" ht="20.25" customHeight="1" thickTop="1" thickBot="1">
      <c r="A14" s="57"/>
      <c r="B14" s="79" t="s">
        <v>198</v>
      </c>
      <c r="C14" s="299">
        <v>1</v>
      </c>
      <c r="D14" s="106">
        <v>0</v>
      </c>
      <c r="E14" s="299">
        <v>2</v>
      </c>
      <c r="F14" s="106">
        <v>0</v>
      </c>
      <c r="G14" s="299">
        <v>252</v>
      </c>
      <c r="H14" s="106">
        <v>9.9659496719541572E-4</v>
      </c>
      <c r="I14" s="299">
        <v>1</v>
      </c>
      <c r="J14" s="106">
        <v>0</v>
      </c>
      <c r="K14" s="58" t="s">
        <v>199</v>
      </c>
      <c r="L14" s="58"/>
      <c r="Q14" s="215"/>
      <c r="S14" s="213"/>
    </row>
    <row r="15" spans="1:20" ht="15.75" customHeight="1" thickTop="1" thickBot="1">
      <c r="A15" s="59"/>
      <c r="B15" s="80" t="s">
        <v>195</v>
      </c>
      <c r="C15" s="298">
        <v>1360</v>
      </c>
      <c r="D15" s="107">
        <v>0</v>
      </c>
      <c r="E15" s="298">
        <v>2358</v>
      </c>
      <c r="F15" s="107">
        <v>4</v>
      </c>
      <c r="G15" s="298">
        <v>2476</v>
      </c>
      <c r="H15" s="107">
        <v>5.2613684657883554E-2</v>
      </c>
      <c r="I15" s="298">
        <v>4327</v>
      </c>
      <c r="J15" s="107">
        <v>6.1199666209354624E-2</v>
      </c>
      <c r="K15" s="60" t="s">
        <v>200</v>
      </c>
      <c r="L15" s="60"/>
      <c r="Q15" s="215"/>
    </row>
    <row r="16" spans="1:20" ht="15" customHeight="1" thickTop="1" thickBot="1">
      <c r="A16" s="57"/>
      <c r="B16" s="79" t="s">
        <v>215</v>
      </c>
      <c r="C16" s="337">
        <v>619</v>
      </c>
      <c r="D16" s="221">
        <v>0.8</v>
      </c>
      <c r="E16" s="300">
        <v>947</v>
      </c>
      <c r="F16" s="221">
        <v>1</v>
      </c>
      <c r="G16" s="300">
        <v>2809</v>
      </c>
      <c r="H16" s="221">
        <v>3.3243390376103577E-2</v>
      </c>
      <c r="I16" s="300">
        <v>115</v>
      </c>
      <c r="J16" s="221">
        <v>1.3692437634574893E-2</v>
      </c>
      <c r="K16" s="58" t="s">
        <v>214</v>
      </c>
      <c r="L16" s="58"/>
      <c r="Q16" s="215"/>
    </row>
    <row r="17" spans="1:17" ht="15" customHeight="1" thickTop="1" thickBot="1">
      <c r="A17" s="122" t="s">
        <v>220</v>
      </c>
      <c r="B17" s="59" t="s">
        <v>222</v>
      </c>
      <c r="C17" s="298"/>
      <c r="D17" s="107">
        <v>0.1</v>
      </c>
      <c r="E17" s="298">
        <v>49759</v>
      </c>
      <c r="F17" s="107">
        <v>12</v>
      </c>
      <c r="G17" s="298">
        <v>46958</v>
      </c>
      <c r="H17" s="107">
        <v>0.1</v>
      </c>
      <c r="I17" s="298">
        <v>53264</v>
      </c>
      <c r="J17" s="107">
        <v>13.3</v>
      </c>
      <c r="K17" s="123" t="s">
        <v>228</v>
      </c>
      <c r="L17" s="124" t="s">
        <v>229</v>
      </c>
      <c r="Q17" s="215"/>
    </row>
    <row r="18" spans="1:17" ht="15" customHeight="1" thickTop="1" thickBot="1">
      <c r="A18" s="57"/>
      <c r="B18" s="79" t="s">
        <v>223</v>
      </c>
      <c r="C18" s="299">
        <v>226</v>
      </c>
      <c r="D18" s="106">
        <v>0.1</v>
      </c>
      <c r="E18" s="299">
        <v>266</v>
      </c>
      <c r="F18" s="106">
        <v>0</v>
      </c>
      <c r="G18" s="299">
        <v>115</v>
      </c>
      <c r="H18" s="106">
        <v>9.9659496719541572E-4</v>
      </c>
      <c r="I18" s="299">
        <v>41</v>
      </c>
      <c r="J18" s="106">
        <v>0</v>
      </c>
      <c r="K18" s="58" t="s">
        <v>18</v>
      </c>
      <c r="L18" s="58"/>
      <c r="Q18" s="215"/>
    </row>
    <row r="19" spans="1:17" ht="15" customHeight="1" thickTop="1" thickBot="1">
      <c r="A19" s="59"/>
      <c r="B19" s="80" t="s">
        <v>224</v>
      </c>
      <c r="C19" s="301">
        <v>54328</v>
      </c>
      <c r="D19" s="105">
        <v>0</v>
      </c>
      <c r="E19" s="301">
        <v>49388</v>
      </c>
      <c r="F19" s="105">
        <v>24</v>
      </c>
      <c r="G19" s="301">
        <v>4614</v>
      </c>
      <c r="H19" s="105">
        <v>3.3243390376103577E-2</v>
      </c>
      <c r="I19" s="301">
        <v>53223</v>
      </c>
      <c r="J19" s="105">
        <v>30</v>
      </c>
      <c r="K19" s="60" t="s">
        <v>201</v>
      </c>
      <c r="L19" s="60"/>
      <c r="Q19" s="216"/>
    </row>
    <row r="20" spans="1:17" ht="15" customHeight="1" thickTop="1" thickBot="1">
      <c r="A20" s="57"/>
      <c r="B20" s="79" t="s">
        <v>225</v>
      </c>
      <c r="C20" s="299">
        <v>162</v>
      </c>
      <c r="D20" s="106">
        <v>2.9</v>
      </c>
      <c r="E20" s="299">
        <v>288</v>
      </c>
      <c r="F20" s="106">
        <v>10</v>
      </c>
      <c r="G20" s="299">
        <v>129</v>
      </c>
      <c r="H20" s="106">
        <v>0.1</v>
      </c>
      <c r="I20" s="299">
        <v>1</v>
      </c>
      <c r="J20" s="106">
        <v>0</v>
      </c>
      <c r="K20" s="58" t="s">
        <v>230</v>
      </c>
      <c r="L20" s="58"/>
      <c r="Q20" s="218"/>
    </row>
    <row r="21" spans="1:17" ht="15" customHeight="1" thickTop="1" thickBot="1">
      <c r="A21" s="386"/>
      <c r="B21" s="386"/>
      <c r="C21" s="298">
        <f>C22+C23</f>
        <v>26400</v>
      </c>
      <c r="D21" s="224">
        <f>D22+D23</f>
        <v>72.2</v>
      </c>
      <c r="E21" s="302">
        <v>26914</v>
      </c>
      <c r="F21" s="224">
        <v>10</v>
      </c>
      <c r="G21" s="302">
        <v>29933</v>
      </c>
      <c r="H21" s="224">
        <v>0.10212799350376843</v>
      </c>
      <c r="I21" s="302">
        <v>34952</v>
      </c>
      <c r="J21" s="224">
        <v>8.5704687618772049E-2</v>
      </c>
      <c r="K21" s="499" t="s">
        <v>204</v>
      </c>
      <c r="L21" s="500"/>
      <c r="Q21" s="118"/>
    </row>
    <row r="22" spans="1:17" s="218" customFormat="1" ht="24.95" customHeight="1" thickTop="1" thickBot="1">
      <c r="A22" s="57"/>
      <c r="B22" s="79" t="s">
        <v>131</v>
      </c>
      <c r="C22" s="299">
        <v>25843</v>
      </c>
      <c r="D22" s="106">
        <v>0.2</v>
      </c>
      <c r="E22" s="299">
        <v>26607</v>
      </c>
      <c r="F22" s="106">
        <v>75.400000000000006</v>
      </c>
      <c r="G22" s="156">
        <v>7948</v>
      </c>
      <c r="H22" s="106">
        <v>0.79442846077238016</v>
      </c>
      <c r="I22" s="299">
        <v>33886</v>
      </c>
      <c r="J22" s="106">
        <v>0.81317942933934872</v>
      </c>
      <c r="K22" s="58" t="s">
        <v>103</v>
      </c>
      <c r="L22" s="58"/>
      <c r="Q22" s="209"/>
    </row>
    <row r="23" spans="1:17" ht="18" customHeight="1" thickTop="1" thickBot="1">
      <c r="A23" s="59"/>
      <c r="B23" s="80" t="s">
        <v>98</v>
      </c>
      <c r="C23" s="301">
        <v>557</v>
      </c>
      <c r="D23" s="105">
        <v>72</v>
      </c>
      <c r="E23" s="301">
        <v>307</v>
      </c>
      <c r="F23" s="105">
        <v>0.1</v>
      </c>
      <c r="G23" s="155">
        <v>1216</v>
      </c>
      <c r="H23" s="105">
        <v>4.7325303080425771E-3</v>
      </c>
      <c r="I23" s="301">
        <v>1066</v>
      </c>
      <c r="J23" s="105">
        <v>2.9113830708263574E-3</v>
      </c>
      <c r="K23" s="60" t="s">
        <v>6</v>
      </c>
      <c r="L23" s="60"/>
      <c r="Q23" s="209"/>
    </row>
    <row r="24" spans="1:17" ht="18" customHeight="1" thickTop="1" thickBot="1">
      <c r="A24" s="393" t="s">
        <v>21</v>
      </c>
      <c r="B24" s="393"/>
      <c r="C24" s="157">
        <v>91470</v>
      </c>
      <c r="D24" s="225">
        <v>22</v>
      </c>
      <c r="E24" s="157">
        <v>101882</v>
      </c>
      <c r="F24" s="157">
        <v>0.21</v>
      </c>
      <c r="G24" s="157">
        <v>101882</v>
      </c>
      <c r="H24" s="225">
        <v>0.20847853355787785</v>
      </c>
      <c r="I24" s="303">
        <v>96954</v>
      </c>
      <c r="J24" s="225">
        <v>0.18146834495344158</v>
      </c>
      <c r="K24" s="424" t="s">
        <v>205</v>
      </c>
      <c r="L24" s="425"/>
    </row>
    <row r="25" spans="1:17" s="218" customFormat="1" ht="21.75" customHeight="1" thickTop="1" thickBot="1">
      <c r="A25" s="386" t="s">
        <v>203</v>
      </c>
      <c r="B25" s="386"/>
      <c r="C25" s="164">
        <f>C26+C27</f>
        <v>36919</v>
      </c>
      <c r="D25" s="224">
        <f>D26+D27</f>
        <v>24</v>
      </c>
      <c r="E25" s="224">
        <v>46124</v>
      </c>
      <c r="F25" s="224">
        <v>20</v>
      </c>
      <c r="G25" s="164">
        <v>38736</v>
      </c>
      <c r="H25" s="224">
        <v>0.19149504157562214</v>
      </c>
      <c r="I25" s="302">
        <v>39709</v>
      </c>
      <c r="J25" s="224">
        <v>0.16560873481916455</v>
      </c>
      <c r="K25" s="499" t="s">
        <v>206</v>
      </c>
      <c r="L25" s="500"/>
      <c r="Q25" s="214"/>
    </row>
    <row r="26" spans="1:17" s="218" customFormat="1" ht="19.5" customHeight="1" thickTop="1" thickBot="1">
      <c r="A26" s="57"/>
      <c r="B26" s="79" t="s">
        <v>106</v>
      </c>
      <c r="C26" s="106">
        <v>10093</v>
      </c>
      <c r="D26" s="106">
        <v>7</v>
      </c>
      <c r="E26" s="106">
        <v>108857</v>
      </c>
      <c r="F26" s="106">
        <v>17</v>
      </c>
      <c r="G26" s="156">
        <v>11069</v>
      </c>
      <c r="H26" s="106">
        <v>0.18317667306546634</v>
      </c>
      <c r="I26" s="299">
        <v>11227</v>
      </c>
      <c r="J26" s="106">
        <v>1.8990327907525358E-2</v>
      </c>
      <c r="K26" s="58" t="s">
        <v>107</v>
      </c>
      <c r="L26" s="58"/>
      <c r="Q26" s="215"/>
    </row>
    <row r="27" spans="1:17" ht="15" customHeight="1" thickTop="1" thickBot="1">
      <c r="A27" s="59"/>
      <c r="B27" s="80" t="s">
        <v>108</v>
      </c>
      <c r="C27" s="105">
        <v>26826</v>
      </c>
      <c r="D27" s="105">
        <v>17</v>
      </c>
      <c r="E27" s="105">
        <v>35267</v>
      </c>
      <c r="F27" s="105">
        <v>21</v>
      </c>
      <c r="G27" s="155">
        <v>27667</v>
      </c>
      <c r="H27" s="105">
        <v>0.19503856077375328</v>
      </c>
      <c r="I27" s="301">
        <v>28482</v>
      </c>
      <c r="J27" s="105">
        <v>0.15785623233386908</v>
      </c>
      <c r="K27" s="60" t="s">
        <v>109</v>
      </c>
      <c r="L27" s="60"/>
      <c r="Q27" s="215"/>
    </row>
    <row r="28" spans="1:17" ht="18" customHeight="1" thickTop="1" thickBot="1">
      <c r="A28" s="393" t="s">
        <v>202</v>
      </c>
      <c r="B28" s="393"/>
      <c r="C28" s="157">
        <v>199926</v>
      </c>
      <c r="D28" s="225">
        <v>73</v>
      </c>
      <c r="E28" s="225">
        <v>206683</v>
      </c>
      <c r="F28" s="225">
        <v>75</v>
      </c>
      <c r="G28" s="269">
        <v>194710</v>
      </c>
      <c r="H28" s="225">
        <v>0.77919531306275658</v>
      </c>
      <c r="I28" s="303">
        <v>206214</v>
      </c>
      <c r="J28" s="225">
        <v>0.75656260662516006</v>
      </c>
      <c r="K28" s="424" t="s">
        <v>207</v>
      </c>
      <c r="L28" s="425"/>
    </row>
    <row r="29" spans="1:17" s="218" customFormat="1" ht="21.75" customHeight="1" thickTop="1" thickBot="1">
      <c r="A29" s="386" t="s">
        <v>196</v>
      </c>
      <c r="B29" s="386"/>
      <c r="C29" s="164">
        <v>7943</v>
      </c>
      <c r="D29" s="224">
        <v>16</v>
      </c>
      <c r="E29" s="224">
        <v>9358</v>
      </c>
      <c r="F29" s="224">
        <v>20</v>
      </c>
      <c r="G29" s="164">
        <v>11134</v>
      </c>
      <c r="H29" s="224">
        <v>0.24424701107820554</v>
      </c>
      <c r="I29" s="302">
        <v>12453</v>
      </c>
      <c r="J29" s="224">
        <v>0.23474523553695639</v>
      </c>
      <c r="K29" s="499" t="s">
        <v>208</v>
      </c>
      <c r="L29" s="500"/>
    </row>
    <row r="30" spans="1:17" s="218" customFormat="1" ht="22.5" customHeight="1" thickTop="1">
      <c r="A30" s="508" t="s">
        <v>197</v>
      </c>
      <c r="B30" s="508"/>
      <c r="C30" s="229">
        <v>16938</v>
      </c>
      <c r="D30" s="226">
        <v>32</v>
      </c>
      <c r="E30" s="226">
        <v>1587</v>
      </c>
      <c r="F30" s="226">
        <v>31</v>
      </c>
      <c r="G30" s="165">
        <v>16555</v>
      </c>
      <c r="H30" s="226">
        <v>0.32301808745195215</v>
      </c>
      <c r="I30" s="304">
        <v>18537</v>
      </c>
      <c r="J30" s="226">
        <v>0.37914178188660724</v>
      </c>
      <c r="K30" s="497" t="s">
        <v>209</v>
      </c>
      <c r="L30" s="498"/>
    </row>
    <row r="31" spans="1:17" s="218" customFormat="1" ht="19.5" customHeight="1">
      <c r="A31" s="220"/>
      <c r="B31" s="220"/>
      <c r="C31" s="222"/>
      <c r="D31" s="222"/>
      <c r="E31" s="222"/>
      <c r="F31" s="222"/>
      <c r="G31" s="222"/>
      <c r="H31" s="222"/>
      <c r="I31" s="222"/>
      <c r="J31" s="222"/>
      <c r="K31" s="220"/>
      <c r="L31" s="220"/>
    </row>
    <row r="32" spans="1:17">
      <c r="C32" s="227"/>
      <c r="D32" s="227"/>
      <c r="E32" s="227"/>
      <c r="F32" s="227"/>
      <c r="G32" s="227"/>
      <c r="H32" s="227"/>
      <c r="I32" s="227"/>
      <c r="J32" s="227"/>
    </row>
    <row r="33" spans="3:10" s="213" customFormat="1">
      <c r="C33" s="227"/>
      <c r="D33" s="227"/>
      <c r="E33" s="227"/>
      <c r="F33" s="227"/>
      <c r="G33" s="227"/>
      <c r="H33" s="227"/>
      <c r="I33" s="227"/>
      <c r="J33" s="227"/>
    </row>
    <row r="34" spans="3:10" s="213" customFormat="1">
      <c r="C34" s="227"/>
      <c r="D34" s="227"/>
      <c r="E34" s="227"/>
      <c r="F34" s="227"/>
      <c r="G34" s="227"/>
      <c r="H34" s="227"/>
      <c r="I34" s="227"/>
      <c r="J34" s="227"/>
    </row>
    <row r="35" spans="3:10" s="213" customFormat="1">
      <c r="C35" s="228"/>
      <c r="D35" s="228"/>
      <c r="E35" s="228"/>
      <c r="F35" s="228"/>
      <c r="G35" s="228"/>
      <c r="H35" s="228"/>
      <c r="I35" s="228"/>
      <c r="J35" s="228"/>
    </row>
  </sheetData>
  <mergeCells count="33">
    <mergeCell ref="K21:L21"/>
    <mergeCell ref="K12:L12"/>
    <mergeCell ref="K24:L24"/>
    <mergeCell ref="A30:B30"/>
    <mergeCell ref="K30:L30"/>
    <mergeCell ref="A25:B25"/>
    <mergeCell ref="K25:L25"/>
    <mergeCell ref="A28:B28"/>
    <mergeCell ref="K28:L28"/>
    <mergeCell ref="A29:B29"/>
    <mergeCell ref="K29:L29"/>
    <mergeCell ref="A24:B24"/>
    <mergeCell ref="G10:G11"/>
    <mergeCell ref="H10:H11"/>
    <mergeCell ref="I10:I11"/>
    <mergeCell ref="A21:B21"/>
    <mergeCell ref="A12:B12"/>
    <mergeCell ref="A1:L1"/>
    <mergeCell ref="A2:L2"/>
    <mergeCell ref="A3:L3"/>
    <mergeCell ref="A4:L4"/>
    <mergeCell ref="D10:D11"/>
    <mergeCell ref="E10:E11"/>
    <mergeCell ref="A6:B11"/>
    <mergeCell ref="K6:L11"/>
    <mergeCell ref="G6:H6"/>
    <mergeCell ref="G8:G9"/>
    <mergeCell ref="I6:J6"/>
    <mergeCell ref="J10:J11"/>
    <mergeCell ref="C6:D6"/>
    <mergeCell ref="E6:F6"/>
    <mergeCell ref="F7:F8"/>
    <mergeCell ref="E8:E9"/>
  </mergeCells>
  <printOptions horizontalCentered="1" verticalCentered="1"/>
  <pageMargins left="0" right="0" top="0" bottom="0" header="0.51181102362204722" footer="0.51181102362204722"/>
  <pageSetup paperSize="9" scale="88"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8"/>
  <sheetViews>
    <sheetView rightToLeft="1" tabSelected="1" view="pageBreakPreview" topLeftCell="A4" zoomScale="110" zoomScaleSheetLayoutView="110" workbookViewId="0">
      <selection activeCell="A21" sqref="A21"/>
    </sheetView>
  </sheetViews>
  <sheetFormatPr defaultColWidth="10.7109375" defaultRowHeight="12.75"/>
  <cols>
    <col min="1" max="1" width="48.7109375" style="12" customWidth="1"/>
    <col min="2" max="2" width="3.7109375" style="12" customWidth="1"/>
    <col min="3" max="3" width="48.7109375" style="13" customWidth="1"/>
    <col min="4" max="4" width="3.7109375" style="12" customWidth="1"/>
    <col min="5" max="16384" width="10.7109375" style="12"/>
  </cols>
  <sheetData>
    <row r="1" spans="1:11" s="149" customFormat="1" ht="56.25" customHeight="1">
      <c r="A1" s="357"/>
      <c r="B1" s="357"/>
      <c r="C1" s="357"/>
      <c r="D1" s="148"/>
      <c r="E1" s="148"/>
      <c r="F1" s="148"/>
      <c r="G1" s="148"/>
      <c r="H1" s="148"/>
      <c r="I1" s="148"/>
      <c r="J1" s="148"/>
      <c r="K1" s="148"/>
    </row>
    <row r="2" spans="1:11" s="51" customFormat="1" ht="27" customHeight="1">
      <c r="A2" s="255" t="s">
        <v>320</v>
      </c>
      <c r="C2" s="256" t="s">
        <v>321</v>
      </c>
    </row>
    <row r="3" spans="1:11" s="51" customFormat="1">
      <c r="C3" s="13"/>
    </row>
    <row r="4" spans="1:11" s="52" customFormat="1" ht="112.5">
      <c r="A4" s="258" t="s">
        <v>366</v>
      </c>
      <c r="C4" s="263" t="s">
        <v>331</v>
      </c>
    </row>
    <row r="5" spans="1:11" s="52" customFormat="1" ht="11.45" customHeight="1">
      <c r="A5" s="258"/>
      <c r="C5" s="150"/>
    </row>
    <row r="6" spans="1:11" s="52" customFormat="1" ht="76.5">
      <c r="A6" s="259" t="s">
        <v>332</v>
      </c>
      <c r="C6" s="261" t="s">
        <v>328</v>
      </c>
    </row>
    <row r="7" spans="1:11" s="52" customFormat="1" ht="11.45" customHeight="1">
      <c r="A7" s="258"/>
      <c r="C7" s="262"/>
    </row>
    <row r="8" spans="1:11" s="52" customFormat="1" ht="168.75">
      <c r="A8" s="258" t="s">
        <v>333</v>
      </c>
      <c r="C8" s="261" t="s">
        <v>417</v>
      </c>
    </row>
    <row r="9" spans="1:11" s="52" customFormat="1" ht="11.45" customHeight="1">
      <c r="A9" s="258"/>
      <c r="C9" s="261"/>
    </row>
    <row r="10" spans="1:11" s="52" customFormat="1" ht="150">
      <c r="A10" s="258" t="s">
        <v>334</v>
      </c>
      <c r="C10" s="261" t="s">
        <v>329</v>
      </c>
    </row>
    <row r="11" spans="1:11" ht="15">
      <c r="A11" s="260"/>
    </row>
    <row r="17" spans="3:3">
      <c r="C17" s="12"/>
    </row>
    <row r="18" spans="3:3">
      <c r="C18" s="12"/>
    </row>
    <row r="19" spans="3:3">
      <c r="C19" s="12"/>
    </row>
    <row r="20" spans="3:3">
      <c r="C20" s="12"/>
    </row>
    <row r="21" spans="3:3">
      <c r="C21" s="12"/>
    </row>
    <row r="22" spans="3:3">
      <c r="C22" s="12"/>
    </row>
    <row r="23" spans="3:3">
      <c r="C23" s="12"/>
    </row>
    <row r="24" spans="3:3">
      <c r="C24" s="12"/>
    </row>
    <row r="25" spans="3:3">
      <c r="C25" s="12"/>
    </row>
    <row r="26" spans="3:3">
      <c r="C26" s="12"/>
    </row>
    <row r="27" spans="3:3">
      <c r="C27" s="12"/>
    </row>
    <row r="28" spans="3:3">
      <c r="C28" s="12"/>
    </row>
    <row r="29" spans="3:3">
      <c r="C29" s="12"/>
    </row>
    <row r="30" spans="3:3">
      <c r="C30" s="12"/>
    </row>
    <row r="31" spans="3:3">
      <c r="C31" s="12"/>
    </row>
    <row r="32" spans="3:3">
      <c r="C32" s="12"/>
    </row>
    <row r="33" spans="3:3">
      <c r="C33" s="12"/>
    </row>
    <row r="34" spans="3:3">
      <c r="C34" s="12"/>
    </row>
    <row r="35" spans="3:3">
      <c r="C35" s="12"/>
    </row>
    <row r="36" spans="3:3">
      <c r="C36" s="12"/>
    </row>
    <row r="37" spans="3:3">
      <c r="C37" s="12"/>
    </row>
    <row r="38" spans="3:3">
      <c r="C38" s="12"/>
    </row>
    <row r="39" spans="3:3">
      <c r="C39" s="12"/>
    </row>
    <row r="40" spans="3:3">
      <c r="C40" s="12"/>
    </row>
    <row r="41" spans="3:3">
      <c r="C41" s="12"/>
    </row>
    <row r="42" spans="3:3">
      <c r="C42" s="12"/>
    </row>
    <row r="43" spans="3:3">
      <c r="C43" s="12"/>
    </row>
    <row r="44" spans="3:3">
      <c r="C44" s="12"/>
    </row>
    <row r="45" spans="3:3">
      <c r="C45" s="12"/>
    </row>
    <row r="46" spans="3:3">
      <c r="C46" s="12"/>
    </row>
    <row r="47" spans="3:3">
      <c r="C47" s="12"/>
    </row>
    <row r="48" spans="3:3">
      <c r="C48" s="12"/>
    </row>
  </sheetData>
  <mergeCells count="1">
    <mergeCell ref="A1:C1"/>
  </mergeCells>
  <printOptions horizontalCentered="1"/>
  <pageMargins left="0" right="0" top="0.94488188976377963" bottom="0.74803149606299213" header="0.31496062992125984" footer="0.31496062992125984"/>
  <pageSetup paperSize="9" orientation="portrait" r:id="rId1"/>
  <rowBreaks count="1" manualBreakCount="1">
    <brk id="11" max="2"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tint="0.39997558519241921"/>
  </sheetPr>
  <dimension ref="A1:L19"/>
  <sheetViews>
    <sheetView showGridLines="0" rightToLeft="1" tabSelected="1" view="pageBreakPreview" zoomScaleSheetLayoutView="100" workbookViewId="0">
      <selection activeCell="A21" sqref="A21"/>
    </sheetView>
  </sheetViews>
  <sheetFormatPr defaultColWidth="10.7109375" defaultRowHeight="14.25"/>
  <cols>
    <col min="1" max="1" width="25.85546875" style="101" customWidth="1"/>
    <col min="2" max="6" width="9.7109375" style="104" customWidth="1"/>
    <col min="7" max="7" width="25.85546875" style="101" customWidth="1"/>
    <col min="8" max="16384" width="10.7109375" style="5"/>
  </cols>
  <sheetData>
    <row r="1" spans="1:12" s="97" customFormat="1" ht="18">
      <c r="A1" s="435"/>
      <c r="B1" s="436"/>
      <c r="C1" s="436"/>
      <c r="D1" s="436"/>
      <c r="E1" s="436"/>
      <c r="F1" s="436"/>
      <c r="G1" s="436"/>
      <c r="H1" s="111"/>
      <c r="I1" s="111"/>
      <c r="J1" s="111"/>
      <c r="K1" s="111"/>
      <c r="L1" s="111"/>
    </row>
    <row r="2" spans="1:12" s="63" customFormat="1" ht="20.25">
      <c r="A2" s="377" t="s">
        <v>133</v>
      </c>
      <c r="B2" s="377"/>
      <c r="C2" s="377"/>
      <c r="D2" s="377"/>
      <c r="E2" s="377"/>
      <c r="F2" s="377"/>
      <c r="G2" s="377"/>
    </row>
    <row r="3" spans="1:12" s="63" customFormat="1" ht="20.25">
      <c r="A3" s="378" t="s">
        <v>418</v>
      </c>
      <c r="B3" s="378"/>
      <c r="C3" s="378"/>
      <c r="D3" s="378"/>
      <c r="E3" s="378"/>
      <c r="F3" s="378"/>
      <c r="G3" s="378"/>
    </row>
    <row r="4" spans="1:12" ht="15.75">
      <c r="A4" s="379" t="s">
        <v>134</v>
      </c>
      <c r="B4" s="379"/>
      <c r="C4" s="379"/>
      <c r="D4" s="379"/>
      <c r="E4" s="379"/>
      <c r="F4" s="379"/>
      <c r="G4" s="379"/>
    </row>
    <row r="5" spans="1:12" ht="15.6" customHeight="1">
      <c r="A5" s="456" t="s">
        <v>420</v>
      </c>
      <c r="B5" s="456"/>
      <c r="C5" s="456"/>
      <c r="D5" s="456"/>
      <c r="E5" s="456"/>
      <c r="F5" s="456"/>
      <c r="G5" s="456"/>
    </row>
    <row r="6" spans="1:12" s="2" customFormat="1" ht="15.75">
      <c r="A6" s="20" t="s">
        <v>509</v>
      </c>
      <c r="B6" s="34"/>
      <c r="C6" s="34"/>
      <c r="D6" s="34"/>
      <c r="E6" s="34"/>
      <c r="F6" s="34"/>
      <c r="G6" s="50" t="s">
        <v>510</v>
      </c>
    </row>
    <row r="7" spans="1:12" s="4" customFormat="1" ht="49.9" customHeight="1">
      <c r="A7" s="249" t="s">
        <v>129</v>
      </c>
      <c r="B7" s="135">
        <v>2018</v>
      </c>
      <c r="C7" s="135">
        <v>2019</v>
      </c>
      <c r="D7" s="135">
        <v>2020</v>
      </c>
      <c r="E7" s="135">
        <v>2021</v>
      </c>
      <c r="F7" s="135">
        <v>2022</v>
      </c>
      <c r="G7" s="250" t="s">
        <v>130</v>
      </c>
      <c r="H7" s="126"/>
    </row>
    <row r="8" spans="1:12" ht="24.95" customHeight="1" thickBot="1">
      <c r="A8" s="73" t="s">
        <v>135</v>
      </c>
      <c r="B8" s="143">
        <v>135</v>
      </c>
      <c r="C8" s="143">
        <v>67</v>
      </c>
      <c r="D8" s="143">
        <v>88</v>
      </c>
      <c r="E8" s="143">
        <v>194</v>
      </c>
      <c r="F8" s="143">
        <v>70</v>
      </c>
      <c r="G8" s="74" t="s">
        <v>136</v>
      </c>
      <c r="H8" s="126"/>
    </row>
    <row r="9" spans="1:12" ht="24.95" customHeight="1" thickTop="1" thickBot="1">
      <c r="A9" s="69" t="s">
        <v>137</v>
      </c>
      <c r="B9" s="144">
        <v>165</v>
      </c>
      <c r="C9" s="144">
        <v>207</v>
      </c>
      <c r="D9" s="144">
        <v>229</v>
      </c>
      <c r="E9" s="144">
        <v>209</v>
      </c>
      <c r="F9" s="144">
        <v>214</v>
      </c>
      <c r="G9" s="70" t="s">
        <v>138</v>
      </c>
      <c r="H9" s="126"/>
    </row>
    <row r="10" spans="1:12" ht="24.95" customHeight="1" thickTop="1" thickBot="1">
      <c r="A10" s="67" t="s">
        <v>139</v>
      </c>
      <c r="B10" s="145">
        <v>136</v>
      </c>
      <c r="C10" s="145">
        <v>134</v>
      </c>
      <c r="D10" s="145">
        <v>125</v>
      </c>
      <c r="E10" s="145">
        <v>139</v>
      </c>
      <c r="F10" s="145">
        <v>162</v>
      </c>
      <c r="G10" s="68" t="s">
        <v>140</v>
      </c>
      <c r="H10" s="126"/>
    </row>
    <row r="11" spans="1:12" ht="24.95" customHeight="1" thickTop="1" thickBot="1">
      <c r="A11" s="69" t="s">
        <v>261</v>
      </c>
      <c r="B11" s="144">
        <v>31</v>
      </c>
      <c r="C11" s="144">
        <v>34</v>
      </c>
      <c r="D11" s="144">
        <v>36</v>
      </c>
      <c r="E11" s="144">
        <v>142</v>
      </c>
      <c r="F11" s="144">
        <v>124</v>
      </c>
      <c r="G11" s="70" t="s">
        <v>262</v>
      </c>
      <c r="H11" s="126"/>
    </row>
    <row r="12" spans="1:12" ht="24.95" customHeight="1" thickTop="1" thickBot="1">
      <c r="A12" s="67" t="s">
        <v>263</v>
      </c>
      <c r="B12" s="145">
        <v>140</v>
      </c>
      <c r="C12" s="145">
        <v>138</v>
      </c>
      <c r="D12" s="145">
        <v>129</v>
      </c>
      <c r="E12" s="145">
        <v>139</v>
      </c>
      <c r="F12" s="145">
        <v>164</v>
      </c>
      <c r="G12" s="68" t="s">
        <v>264</v>
      </c>
      <c r="H12" s="126"/>
    </row>
    <row r="13" spans="1:12" ht="24.95" customHeight="1" thickTop="1">
      <c r="A13" s="83" t="s">
        <v>141</v>
      </c>
      <c r="B13" s="146">
        <v>198</v>
      </c>
      <c r="C13" s="146">
        <v>152</v>
      </c>
      <c r="D13" s="146">
        <v>205</v>
      </c>
      <c r="E13" s="146">
        <v>200</v>
      </c>
      <c r="F13" s="146">
        <v>161</v>
      </c>
      <c r="G13" s="78" t="s">
        <v>142</v>
      </c>
      <c r="H13" s="126"/>
    </row>
    <row r="14" spans="1:12" ht="24.95" customHeight="1">
      <c r="A14" s="84" t="s">
        <v>143</v>
      </c>
      <c r="B14" s="147">
        <v>190</v>
      </c>
      <c r="C14" s="147">
        <v>157</v>
      </c>
      <c r="D14" s="147">
        <v>202</v>
      </c>
      <c r="E14" s="147">
        <v>198</v>
      </c>
      <c r="F14" s="147">
        <v>167</v>
      </c>
      <c r="G14" s="96" t="s">
        <v>144</v>
      </c>
      <c r="H14" s="126"/>
    </row>
    <row r="15" spans="1:12">
      <c r="A15" s="193" t="s">
        <v>145</v>
      </c>
      <c r="G15" s="109" t="s">
        <v>146</v>
      </c>
      <c r="H15" s="126"/>
    </row>
    <row r="16" spans="1:12">
      <c r="A16" s="194" t="s">
        <v>147</v>
      </c>
      <c r="G16" s="195" t="s">
        <v>148</v>
      </c>
      <c r="H16" s="126"/>
    </row>
    <row r="17" spans="1:7">
      <c r="A17" s="194" t="s">
        <v>173</v>
      </c>
      <c r="G17" s="195" t="s">
        <v>175</v>
      </c>
    </row>
    <row r="18" spans="1:7">
      <c r="A18" s="194" t="s">
        <v>174</v>
      </c>
      <c r="G18" s="195" t="s">
        <v>188</v>
      </c>
    </row>
    <row r="19" spans="1:7">
      <c r="G19" s="127"/>
    </row>
  </sheetData>
  <mergeCells count="5">
    <mergeCell ref="A1:G1"/>
    <mergeCell ref="A3:G3"/>
    <mergeCell ref="A2:G2"/>
    <mergeCell ref="A4:G4"/>
    <mergeCell ref="A5:G5"/>
  </mergeCells>
  <phoneticPr fontId="0" type="noConversion"/>
  <printOptions horizontalCentered="1" verticalCentered="1"/>
  <pageMargins left="0.31496062992125984" right="0.31496062992125984" top="0.78740157480314965" bottom="0.39370078740157483" header="0.51181102362204722" footer="0.51181102362204722"/>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A5"/>
  <sheetViews>
    <sheetView showGridLines="0" rightToLeft="1" tabSelected="1" view="pageBreakPreview" topLeftCell="A4" zoomScaleSheetLayoutView="100" workbookViewId="0">
      <selection activeCell="A21" sqref="A21"/>
    </sheetView>
  </sheetViews>
  <sheetFormatPr defaultColWidth="9.140625" defaultRowHeight="12.75"/>
  <cols>
    <col min="1" max="1" width="71.7109375" style="21" customWidth="1"/>
    <col min="2" max="16384" width="9.140625" style="21"/>
  </cols>
  <sheetData>
    <row r="1" spans="1:1" ht="21" customHeight="1"/>
    <row r="2" spans="1:1" s="48" customFormat="1" ht="69" customHeight="1">
      <c r="A2" s="47"/>
    </row>
    <row r="3" spans="1:1" s="86" customFormat="1" ht="48.75" customHeight="1">
      <c r="A3" s="85"/>
    </row>
    <row r="4" spans="1:1" s="48" customFormat="1" ht="75" customHeight="1">
      <c r="A4" s="49"/>
    </row>
    <row r="5" spans="1:1" s="22" customFormat="1" ht="6" customHeight="1">
      <c r="A5" s="23"/>
    </row>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6"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sheetPr>
  <dimension ref="A1:K15"/>
  <sheetViews>
    <sheetView showGridLines="0" rightToLeft="1" tabSelected="1" view="pageBreakPreview" zoomScaleSheetLayoutView="100" workbookViewId="0">
      <selection activeCell="A21" sqref="A21"/>
    </sheetView>
  </sheetViews>
  <sheetFormatPr defaultColWidth="10.7109375" defaultRowHeight="12.75"/>
  <cols>
    <col min="1" max="1" width="46.7109375" style="12" customWidth="1"/>
    <col min="2" max="2" width="3.7109375" style="12" customWidth="1"/>
    <col min="3" max="3" width="46.7109375" style="13" customWidth="1"/>
    <col min="4" max="4" width="3.7109375" style="12" customWidth="1"/>
    <col min="5" max="16384" width="10.7109375" style="12"/>
  </cols>
  <sheetData>
    <row r="1" spans="1:11" s="25" customFormat="1" ht="52.9" customHeight="1">
      <c r="A1" s="358"/>
      <c r="B1" s="358"/>
      <c r="C1" s="358"/>
      <c r="D1" s="24"/>
      <c r="E1" s="24"/>
      <c r="F1" s="24"/>
      <c r="G1" s="24"/>
      <c r="H1" s="24"/>
      <c r="I1" s="24"/>
      <c r="J1" s="24"/>
      <c r="K1" s="24"/>
    </row>
    <row r="2" spans="1:11" s="51" customFormat="1" ht="24.6" customHeight="1">
      <c r="A2" s="255" t="s">
        <v>149</v>
      </c>
      <c r="C2" s="257" t="s">
        <v>150</v>
      </c>
    </row>
    <row r="3" spans="1:11" s="51" customFormat="1">
      <c r="C3" s="13"/>
    </row>
    <row r="4" spans="1:11" s="52" customFormat="1" ht="39.75" customHeight="1">
      <c r="A4" s="258" t="s">
        <v>151</v>
      </c>
      <c r="C4" s="88" t="s">
        <v>152</v>
      </c>
    </row>
    <row r="5" spans="1:11" s="52" customFormat="1" ht="11.45" customHeight="1">
      <c r="A5" s="258"/>
      <c r="C5" s="88"/>
    </row>
    <row r="6" spans="1:11" s="52" customFormat="1" ht="102">
      <c r="A6" s="259" t="s">
        <v>322</v>
      </c>
      <c r="C6" s="88" t="s">
        <v>335</v>
      </c>
    </row>
    <row r="7" spans="1:11" s="52" customFormat="1" ht="11.45" customHeight="1">
      <c r="A7" s="258"/>
      <c r="C7" s="89"/>
    </row>
    <row r="8" spans="1:11" s="52" customFormat="1" ht="64.5" customHeight="1">
      <c r="A8" s="258" t="s">
        <v>153</v>
      </c>
      <c r="C8" s="88" t="s">
        <v>323</v>
      </c>
    </row>
    <row r="9" spans="1:11" s="52" customFormat="1" ht="11.45" customHeight="1">
      <c r="A9" s="258"/>
      <c r="C9" s="89"/>
    </row>
    <row r="10" spans="1:11" s="52" customFormat="1" ht="18.75">
      <c r="A10" s="258" t="s">
        <v>154</v>
      </c>
      <c r="C10" s="88" t="s">
        <v>303</v>
      </c>
    </row>
    <row r="11" spans="1:11" s="53" customFormat="1" ht="18">
      <c r="A11" s="264" t="s">
        <v>411</v>
      </c>
      <c r="C11" s="88" t="s">
        <v>412</v>
      </c>
    </row>
    <row r="12" spans="1:11" s="53" customFormat="1" ht="25.5">
      <c r="A12" s="264" t="s">
        <v>413</v>
      </c>
      <c r="C12" s="90" t="s">
        <v>414</v>
      </c>
    </row>
    <row r="13" spans="1:11" s="53" customFormat="1" ht="18">
      <c r="A13" s="264" t="s">
        <v>302</v>
      </c>
      <c r="C13" s="91" t="s">
        <v>336</v>
      </c>
    </row>
    <row r="14" spans="1:11" s="19" customFormat="1" ht="40.5" customHeight="1">
      <c r="A14" s="54" t="s">
        <v>2</v>
      </c>
      <c r="B14" s="18"/>
      <c r="C14" s="87"/>
    </row>
    <row r="15" spans="1:11">
      <c r="A15" s="54"/>
    </row>
  </sheetData>
  <mergeCells count="1">
    <mergeCell ref="A1:C1"/>
  </mergeCells>
  <phoneticPr fontId="0" type="noConversion"/>
  <printOptions horizontalCentered="1"/>
  <pageMargins left="0" right="0" top="1.6535433070866143" bottom="0.98425196850393704" header="0.51181102362204722" footer="0.51181102362204722"/>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pageSetUpPr autoPageBreaks="0"/>
  </sheetPr>
  <dimension ref="A1:M22"/>
  <sheetViews>
    <sheetView showGridLines="0" rightToLeft="1" tabSelected="1" view="pageBreakPreview" zoomScaleNormal="120" zoomScaleSheetLayoutView="100" workbookViewId="0">
      <selection activeCell="A21" sqref="A21"/>
    </sheetView>
  </sheetViews>
  <sheetFormatPr defaultColWidth="10.7109375" defaultRowHeight="12.75"/>
  <cols>
    <col min="1" max="1" width="15.7109375" style="101" customWidth="1"/>
    <col min="2" max="10" width="10.7109375" style="5" customWidth="1"/>
    <col min="11" max="11" width="15.7109375" style="101" customWidth="1"/>
    <col min="12" max="16384" width="10.7109375" style="5"/>
  </cols>
  <sheetData>
    <row r="1" spans="1:13" s="97" customFormat="1" ht="18">
      <c r="A1" s="380"/>
      <c r="B1" s="381"/>
      <c r="C1" s="381"/>
      <c r="D1" s="381"/>
      <c r="E1" s="381"/>
      <c r="F1" s="381"/>
      <c r="G1" s="381"/>
      <c r="H1" s="381"/>
      <c r="I1" s="381"/>
      <c r="J1" s="381"/>
      <c r="K1" s="381"/>
    </row>
    <row r="2" spans="1:13" s="26" customFormat="1" ht="20.25">
      <c r="A2" s="377" t="s">
        <v>0</v>
      </c>
      <c r="B2" s="377"/>
      <c r="C2" s="377"/>
      <c r="D2" s="377"/>
      <c r="E2" s="377"/>
      <c r="F2" s="377"/>
      <c r="G2" s="377"/>
      <c r="H2" s="377"/>
      <c r="I2" s="377"/>
      <c r="J2" s="377"/>
      <c r="K2" s="377"/>
    </row>
    <row r="3" spans="1:13" s="26" customFormat="1" ht="21" customHeight="1">
      <c r="A3" s="378" t="s">
        <v>418</v>
      </c>
      <c r="B3" s="378"/>
      <c r="C3" s="378"/>
      <c r="D3" s="378"/>
      <c r="E3" s="378"/>
      <c r="F3" s="378"/>
      <c r="G3" s="378"/>
      <c r="H3" s="378"/>
      <c r="I3" s="378"/>
      <c r="J3" s="378"/>
      <c r="K3" s="378"/>
      <c r="L3" s="185"/>
      <c r="M3" s="185"/>
    </row>
    <row r="4" spans="1:13" s="98" customFormat="1" ht="15.75">
      <c r="A4" s="379" t="s">
        <v>1</v>
      </c>
      <c r="B4" s="379"/>
      <c r="C4" s="379"/>
      <c r="D4" s="379"/>
      <c r="E4" s="379"/>
      <c r="F4" s="379"/>
      <c r="G4" s="379"/>
      <c r="H4" s="379"/>
      <c r="I4" s="379"/>
      <c r="J4" s="379"/>
      <c r="K4" s="379"/>
    </row>
    <row r="5" spans="1:13" s="98" customFormat="1" ht="15.75">
      <c r="A5" s="379" t="s">
        <v>418</v>
      </c>
      <c r="B5" s="379"/>
      <c r="C5" s="379"/>
      <c r="D5" s="379"/>
      <c r="E5" s="379"/>
      <c r="F5" s="379"/>
      <c r="G5" s="379"/>
      <c r="H5" s="379"/>
      <c r="I5" s="379"/>
      <c r="J5" s="379"/>
      <c r="K5" s="379"/>
    </row>
    <row r="6" spans="1:13" s="187" customFormat="1" ht="15.75">
      <c r="A6" s="186" t="s">
        <v>353</v>
      </c>
      <c r="K6" s="188" t="s">
        <v>354</v>
      </c>
    </row>
    <row r="7" spans="1:13" s="3" customFormat="1" ht="25.5" customHeight="1" thickBot="1">
      <c r="A7" s="359" t="s">
        <v>3</v>
      </c>
      <c r="B7" s="366" t="s">
        <v>287</v>
      </c>
      <c r="C7" s="366"/>
      <c r="D7" s="366"/>
      <c r="E7" s="366"/>
      <c r="F7" s="366"/>
      <c r="G7" s="366"/>
      <c r="H7" s="366"/>
      <c r="I7" s="366"/>
      <c r="J7" s="362" t="s">
        <v>288</v>
      </c>
      <c r="K7" s="371" t="s">
        <v>5</v>
      </c>
    </row>
    <row r="8" spans="1:13" s="3" customFormat="1" ht="38.25" customHeight="1" thickTop="1" thickBot="1">
      <c r="A8" s="360"/>
      <c r="B8" s="366" t="s">
        <v>286</v>
      </c>
      <c r="C8" s="366"/>
      <c r="D8" s="366"/>
      <c r="E8" s="366"/>
      <c r="F8" s="366"/>
      <c r="G8" s="366"/>
      <c r="H8" s="248" t="s">
        <v>289</v>
      </c>
      <c r="I8" s="374" t="s">
        <v>181</v>
      </c>
      <c r="J8" s="363"/>
      <c r="K8" s="372"/>
    </row>
    <row r="9" spans="1:13" s="3" customFormat="1" ht="18" customHeight="1" thickTop="1" thickBot="1">
      <c r="A9" s="360"/>
      <c r="B9" s="367" t="s">
        <v>294</v>
      </c>
      <c r="C9" s="367" t="s">
        <v>293</v>
      </c>
      <c r="D9" s="367" t="s">
        <v>292</v>
      </c>
      <c r="E9" s="367" t="s">
        <v>291</v>
      </c>
      <c r="F9" s="367" t="s">
        <v>290</v>
      </c>
      <c r="G9" s="374" t="s">
        <v>181</v>
      </c>
      <c r="H9" s="369" t="s">
        <v>158</v>
      </c>
      <c r="I9" s="375"/>
      <c r="J9" s="364" t="s">
        <v>8</v>
      </c>
      <c r="K9" s="372"/>
    </row>
    <row r="10" spans="1:13" s="4" customFormat="1" ht="18" customHeight="1" thickTop="1" thickBot="1">
      <c r="A10" s="361"/>
      <c r="B10" s="368"/>
      <c r="C10" s="368"/>
      <c r="D10" s="368"/>
      <c r="E10" s="368"/>
      <c r="F10" s="368"/>
      <c r="G10" s="376"/>
      <c r="H10" s="370"/>
      <c r="I10" s="376"/>
      <c r="J10" s="365"/>
      <c r="K10" s="373"/>
    </row>
    <row r="11" spans="1:13" ht="30" customHeight="1" thickTop="1" thickBot="1">
      <c r="A11" s="169">
        <v>2018</v>
      </c>
      <c r="B11" s="170">
        <v>267</v>
      </c>
      <c r="C11" s="170">
        <v>2777</v>
      </c>
      <c r="D11" s="170">
        <v>85</v>
      </c>
      <c r="E11" s="170">
        <v>2418</v>
      </c>
      <c r="F11" s="170">
        <v>7656</v>
      </c>
      <c r="G11" s="171">
        <v>13203</v>
      </c>
      <c r="H11" s="170">
        <v>51797</v>
      </c>
      <c r="I11" s="171">
        <v>65000</v>
      </c>
      <c r="J11" s="170">
        <v>1149300</v>
      </c>
      <c r="K11" s="172">
        <v>2018</v>
      </c>
    </row>
    <row r="12" spans="1:13" ht="30" customHeight="1" thickTop="1" thickBot="1">
      <c r="A12" s="200">
        <v>2019</v>
      </c>
      <c r="B12" s="146">
        <v>153</v>
      </c>
      <c r="C12" s="201">
        <v>2834</v>
      </c>
      <c r="D12" s="201">
        <v>173.4</v>
      </c>
      <c r="E12" s="201">
        <v>2154</v>
      </c>
      <c r="F12" s="201">
        <v>7620</v>
      </c>
      <c r="G12" s="202">
        <v>12934.4</v>
      </c>
      <c r="H12" s="146">
        <v>52065.599999999999</v>
      </c>
      <c r="I12" s="202">
        <v>65000</v>
      </c>
      <c r="J12" s="201">
        <v>1149300</v>
      </c>
      <c r="K12" s="203">
        <v>2019</v>
      </c>
    </row>
    <row r="13" spans="1:13" ht="30" customHeight="1" thickTop="1" thickBot="1">
      <c r="A13" s="315">
        <v>2020</v>
      </c>
      <c r="B13" s="277">
        <v>213</v>
      </c>
      <c r="C13" s="316">
        <v>3135</v>
      </c>
      <c r="D13" s="170">
        <v>91</v>
      </c>
      <c r="E13" s="170">
        <v>2217</v>
      </c>
      <c r="F13" s="170">
        <v>7990</v>
      </c>
      <c r="G13" s="171">
        <v>13646</v>
      </c>
      <c r="H13" s="170">
        <v>51354</v>
      </c>
      <c r="I13" s="171">
        <v>65000</v>
      </c>
      <c r="J13" s="170">
        <v>1149300</v>
      </c>
      <c r="K13" s="172">
        <v>2020</v>
      </c>
    </row>
    <row r="14" spans="1:13" ht="30" customHeight="1" thickTop="1" thickBot="1">
      <c r="A14" s="200">
        <v>2021</v>
      </c>
      <c r="B14" s="292">
        <v>394</v>
      </c>
      <c r="C14" s="146">
        <v>2766</v>
      </c>
      <c r="D14" s="201">
        <v>311</v>
      </c>
      <c r="E14" s="146">
        <v>2393</v>
      </c>
      <c r="F14" s="201">
        <v>7566</v>
      </c>
      <c r="G14" s="202">
        <v>13430</v>
      </c>
      <c r="H14" s="146">
        <v>51570</v>
      </c>
      <c r="I14" s="202">
        <v>65000</v>
      </c>
      <c r="J14" s="201">
        <v>1149300</v>
      </c>
      <c r="K14" s="203">
        <v>2021</v>
      </c>
    </row>
    <row r="15" spans="1:13" ht="30" customHeight="1" thickTop="1">
      <c r="A15" s="169">
        <v>2022</v>
      </c>
      <c r="B15" s="317">
        <v>107</v>
      </c>
      <c r="C15" s="170">
        <v>2631</v>
      </c>
      <c r="D15" s="170">
        <v>387</v>
      </c>
      <c r="E15" s="170">
        <v>2824</v>
      </c>
      <c r="F15" s="170">
        <v>6207</v>
      </c>
      <c r="G15" s="171">
        <f>SUM(B15:F15)</f>
        <v>12156</v>
      </c>
      <c r="H15" s="170">
        <f t="shared" ref="H15" si="0">I15-G15</f>
        <v>52844</v>
      </c>
      <c r="I15" s="171">
        <v>65000</v>
      </c>
      <c r="J15" s="170">
        <v>1149300</v>
      </c>
      <c r="K15" s="172">
        <v>2022</v>
      </c>
    </row>
    <row r="16" spans="1:13" ht="30" customHeight="1">
      <c r="A16" s="276"/>
      <c r="B16" s="277"/>
      <c r="C16" s="277"/>
      <c r="D16" s="277"/>
      <c r="E16" s="277"/>
      <c r="F16" s="277"/>
      <c r="G16" s="278"/>
      <c r="H16" s="277"/>
      <c r="I16" s="278"/>
      <c r="J16" s="277"/>
      <c r="K16" s="279"/>
    </row>
    <row r="19" spans="7:7">
      <c r="G19" s="38"/>
    </row>
    <row r="20" spans="7:7">
      <c r="G20" s="38"/>
    </row>
    <row r="21" spans="7:7">
      <c r="G21" s="38"/>
    </row>
    <row r="22" spans="7:7">
      <c r="G22" s="38"/>
    </row>
  </sheetData>
  <mergeCells count="19">
    <mergeCell ref="A2:K2"/>
    <mergeCell ref="A3:K3"/>
    <mergeCell ref="A4:K4"/>
    <mergeCell ref="A5:K5"/>
    <mergeCell ref="A1:K1"/>
    <mergeCell ref="K7:K10"/>
    <mergeCell ref="I8:I10"/>
    <mergeCell ref="G9:G10"/>
    <mergeCell ref="F9:F10"/>
    <mergeCell ref="B9:B10"/>
    <mergeCell ref="A7:A10"/>
    <mergeCell ref="J7:J8"/>
    <mergeCell ref="J9:J10"/>
    <mergeCell ref="B7:I7"/>
    <mergeCell ref="B8:G8"/>
    <mergeCell ref="E9:E10"/>
    <mergeCell ref="D9:D10"/>
    <mergeCell ref="C9:C10"/>
    <mergeCell ref="H9:H10"/>
  </mergeCells>
  <phoneticPr fontId="0" type="noConversion"/>
  <printOptions horizontalCentered="1"/>
  <pageMargins left="0.23622047244094491" right="0.23622047244094491" top="1.3779527559055118" bottom="0.35433070866141736" header="0.51181102362204722" footer="0.47244094488188981"/>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pageSetUpPr autoPageBreaks="0"/>
  </sheetPr>
  <dimension ref="A1:G62"/>
  <sheetViews>
    <sheetView showGridLines="0" rightToLeft="1" tabSelected="1" view="pageBreakPreview" zoomScaleSheetLayoutView="100" workbookViewId="0">
      <selection activeCell="A21" sqref="A21"/>
    </sheetView>
  </sheetViews>
  <sheetFormatPr defaultColWidth="10.7109375" defaultRowHeight="14.25"/>
  <cols>
    <col min="1" max="1" width="4.7109375" style="101" customWidth="1"/>
    <col min="2" max="2" width="20.5703125" style="101" customWidth="1"/>
    <col min="3" max="4" width="14" style="103" customWidth="1"/>
    <col min="5" max="5" width="20.7109375" style="101" customWidth="1"/>
    <col min="6" max="6" width="5.140625" style="101" customWidth="1"/>
    <col min="7" max="16384" width="10.7109375" style="5"/>
  </cols>
  <sheetData>
    <row r="1" spans="1:7" s="63" customFormat="1" ht="22.15" customHeight="1">
      <c r="A1" s="377" t="s">
        <v>466</v>
      </c>
      <c r="B1" s="377"/>
      <c r="C1" s="377"/>
      <c r="D1" s="377"/>
      <c r="E1" s="377"/>
      <c r="F1" s="377"/>
    </row>
    <row r="2" spans="1:7" s="63" customFormat="1" ht="14.25" customHeight="1">
      <c r="A2" s="396">
        <v>2022</v>
      </c>
      <c r="B2" s="396"/>
      <c r="C2" s="396"/>
      <c r="D2" s="396"/>
      <c r="E2" s="396"/>
      <c r="F2" s="396"/>
      <c r="G2" s="64"/>
    </row>
    <row r="3" spans="1:7" ht="22.15" customHeight="1">
      <c r="A3" s="379" t="s">
        <v>467</v>
      </c>
      <c r="B3" s="379"/>
      <c r="C3" s="379"/>
      <c r="D3" s="379"/>
      <c r="E3" s="379"/>
      <c r="F3" s="379"/>
    </row>
    <row r="4" spans="1:7" ht="22.15" customHeight="1">
      <c r="A4" s="379">
        <v>2022</v>
      </c>
      <c r="B4" s="379"/>
      <c r="C4" s="379"/>
      <c r="D4" s="379"/>
      <c r="E4" s="379"/>
      <c r="F4" s="379"/>
    </row>
    <row r="5" spans="1:7" s="2" customFormat="1" ht="25.15" customHeight="1">
      <c r="A5" s="20" t="s">
        <v>355</v>
      </c>
      <c r="B5" s="20"/>
      <c r="C5" s="20"/>
      <c r="D5" s="20"/>
      <c r="E5" s="56"/>
      <c r="F5" s="50" t="s">
        <v>356</v>
      </c>
    </row>
    <row r="6" spans="1:7" s="3" customFormat="1" ht="17.25" customHeight="1" thickBot="1">
      <c r="A6" s="387" t="s">
        <v>281</v>
      </c>
      <c r="B6" s="387"/>
      <c r="C6" s="394" t="s">
        <v>469</v>
      </c>
      <c r="D6" s="394" t="s">
        <v>468</v>
      </c>
      <c r="E6" s="384" t="s">
        <v>367</v>
      </c>
      <c r="F6" s="384"/>
    </row>
    <row r="7" spans="1:7" s="4" customFormat="1" ht="17.25" customHeight="1" thickTop="1">
      <c r="A7" s="388"/>
      <c r="B7" s="388"/>
      <c r="C7" s="395"/>
      <c r="D7" s="395"/>
      <c r="E7" s="385"/>
      <c r="F7" s="385"/>
    </row>
    <row r="8" spans="1:7" ht="21.2" customHeight="1" thickBot="1">
      <c r="A8" s="382" t="s">
        <v>13</v>
      </c>
      <c r="B8" s="382"/>
      <c r="C8" s="102">
        <f>SUM(C9:C12)</f>
        <v>106.60000000000001</v>
      </c>
      <c r="D8" s="102">
        <f>SUM(D9:D12)</f>
        <v>1193.8000000000002</v>
      </c>
      <c r="E8" s="389" t="s">
        <v>14</v>
      </c>
      <c r="F8" s="389"/>
    </row>
    <row r="9" spans="1:7" ht="15" customHeight="1" thickTop="1" thickBot="1">
      <c r="A9" s="59"/>
      <c r="B9" s="59" t="s">
        <v>15</v>
      </c>
      <c r="C9" s="321">
        <v>0.4</v>
      </c>
      <c r="D9" s="321">
        <v>0.9</v>
      </c>
      <c r="E9" s="60" t="s">
        <v>16</v>
      </c>
      <c r="F9" s="60"/>
    </row>
    <row r="10" spans="1:7" ht="15" customHeight="1" thickTop="1" thickBot="1">
      <c r="A10" s="57"/>
      <c r="B10" s="57" t="s">
        <v>17</v>
      </c>
      <c r="C10" s="145">
        <v>14</v>
      </c>
      <c r="D10" s="145">
        <v>41</v>
      </c>
      <c r="E10" s="58" t="s">
        <v>18</v>
      </c>
      <c r="F10" s="58"/>
    </row>
    <row r="11" spans="1:7" ht="15" customHeight="1" thickTop="1" thickBot="1">
      <c r="A11" s="59"/>
      <c r="B11" s="59" t="s">
        <v>19</v>
      </c>
      <c r="C11" s="144">
        <v>92</v>
      </c>
      <c r="D11" s="144">
        <v>1151</v>
      </c>
      <c r="E11" s="60" t="s">
        <v>20</v>
      </c>
      <c r="F11" s="60"/>
    </row>
    <row r="12" spans="1:7" ht="15" customHeight="1" thickTop="1" thickBot="1">
      <c r="A12" s="57"/>
      <c r="B12" s="57" t="s">
        <v>161</v>
      </c>
      <c r="C12" s="322">
        <v>0.2</v>
      </c>
      <c r="D12" s="322">
        <v>0.9</v>
      </c>
      <c r="E12" s="58" t="s">
        <v>162</v>
      </c>
      <c r="F12" s="58"/>
    </row>
    <row r="13" spans="1:7" ht="21.2" customHeight="1" thickTop="1" thickBot="1">
      <c r="A13" s="386" t="s">
        <v>338</v>
      </c>
      <c r="B13" s="386"/>
      <c r="C13" s="152">
        <v>6207</v>
      </c>
      <c r="D13" s="152">
        <v>512019</v>
      </c>
      <c r="E13" s="383" t="s">
        <v>337</v>
      </c>
      <c r="F13" s="383"/>
    </row>
    <row r="14" spans="1:7" ht="21.2" customHeight="1" thickTop="1" thickBot="1">
      <c r="A14" s="393" t="s">
        <v>339</v>
      </c>
      <c r="B14" s="393"/>
      <c r="C14" s="141">
        <f>SUM(C15:C40)</f>
        <v>1914.2</v>
      </c>
      <c r="D14" s="141">
        <f>SUM(D15:D40)</f>
        <v>32512</v>
      </c>
      <c r="E14" s="392" t="s">
        <v>256</v>
      </c>
      <c r="F14" s="392"/>
    </row>
    <row r="15" spans="1:7" ht="15" customHeight="1" thickTop="1" thickBot="1">
      <c r="A15" s="59"/>
      <c r="B15" s="59" t="s">
        <v>22</v>
      </c>
      <c r="C15" s="144">
        <v>213</v>
      </c>
      <c r="D15" s="144">
        <v>6381</v>
      </c>
      <c r="E15" s="60" t="s">
        <v>23</v>
      </c>
      <c r="F15" s="60"/>
    </row>
    <row r="16" spans="1:7" ht="15" customHeight="1" thickTop="1" thickBot="1">
      <c r="A16" s="57"/>
      <c r="B16" s="57" t="s">
        <v>24</v>
      </c>
      <c r="C16" s="145">
        <v>63</v>
      </c>
      <c r="D16" s="145">
        <v>571</v>
      </c>
      <c r="E16" s="58" t="s">
        <v>25</v>
      </c>
      <c r="F16" s="58"/>
    </row>
    <row r="17" spans="1:6" ht="15" customHeight="1" thickTop="1" thickBot="1">
      <c r="A17" s="59"/>
      <c r="B17" s="59" t="s">
        <v>26</v>
      </c>
      <c r="C17" s="144"/>
      <c r="D17" s="144">
        <v>521</v>
      </c>
      <c r="E17" s="60" t="s">
        <v>27</v>
      </c>
      <c r="F17" s="60"/>
    </row>
    <row r="18" spans="1:6" ht="15" customHeight="1" thickTop="1" thickBot="1">
      <c r="A18" s="57"/>
      <c r="B18" s="57" t="s">
        <v>28</v>
      </c>
      <c r="C18" s="196">
        <v>0.2</v>
      </c>
      <c r="D18" s="145">
        <v>2</v>
      </c>
      <c r="E18" s="58" t="s">
        <v>29</v>
      </c>
      <c r="F18" s="58"/>
    </row>
    <row r="19" spans="1:6" ht="15" customHeight="1" thickTop="1" thickBot="1">
      <c r="A19" s="59"/>
      <c r="B19" s="59" t="s">
        <v>415</v>
      </c>
      <c r="C19" s="144">
        <v>258</v>
      </c>
      <c r="D19" s="144">
        <v>4133</v>
      </c>
      <c r="E19" s="60" t="s">
        <v>31</v>
      </c>
      <c r="F19" s="60"/>
    </row>
    <row r="20" spans="1:6" ht="15" customHeight="1" thickTop="1" thickBot="1">
      <c r="A20" s="57"/>
      <c r="B20" s="57" t="s">
        <v>32</v>
      </c>
      <c r="C20" s="145">
        <v>201</v>
      </c>
      <c r="D20" s="145">
        <v>4022</v>
      </c>
      <c r="E20" s="58" t="s">
        <v>33</v>
      </c>
      <c r="F20" s="58"/>
    </row>
    <row r="21" spans="1:6" ht="15" customHeight="1" thickTop="1" thickBot="1">
      <c r="A21" s="59"/>
      <c r="B21" s="59" t="s">
        <v>34</v>
      </c>
      <c r="C21" s="144">
        <v>35</v>
      </c>
      <c r="D21" s="144">
        <v>769</v>
      </c>
      <c r="E21" s="60" t="s">
        <v>35</v>
      </c>
      <c r="F21" s="60"/>
    </row>
    <row r="22" spans="1:6" ht="15" customHeight="1" thickTop="1" thickBot="1">
      <c r="A22" s="57"/>
      <c r="B22" s="57" t="s">
        <v>36</v>
      </c>
      <c r="C22" s="145">
        <v>3</v>
      </c>
      <c r="D22" s="145">
        <v>38</v>
      </c>
      <c r="E22" s="58" t="s">
        <v>37</v>
      </c>
      <c r="F22" s="58"/>
    </row>
    <row r="23" spans="1:6" ht="15" customHeight="1" thickTop="1" thickBot="1">
      <c r="A23" s="59"/>
      <c r="B23" s="59" t="s">
        <v>38</v>
      </c>
      <c r="C23" s="144">
        <v>161</v>
      </c>
      <c r="D23" s="144">
        <v>4039</v>
      </c>
      <c r="E23" s="60" t="s">
        <v>39</v>
      </c>
      <c r="F23" s="60"/>
    </row>
    <row r="24" spans="1:6" ht="15" customHeight="1" thickTop="1" thickBot="1">
      <c r="A24" s="57"/>
      <c r="B24" s="57" t="s">
        <v>40</v>
      </c>
      <c r="C24" s="145">
        <v>13</v>
      </c>
      <c r="D24" s="145">
        <v>167</v>
      </c>
      <c r="E24" s="58" t="s">
        <v>41</v>
      </c>
      <c r="F24" s="58"/>
    </row>
    <row r="25" spans="1:6" ht="15" customHeight="1" thickTop="1" thickBot="1">
      <c r="A25" s="59"/>
      <c r="B25" s="59" t="s">
        <v>42</v>
      </c>
      <c r="C25" s="144">
        <v>148</v>
      </c>
      <c r="D25" s="144">
        <v>2215</v>
      </c>
      <c r="E25" s="60" t="s">
        <v>43</v>
      </c>
      <c r="F25" s="60"/>
    </row>
    <row r="26" spans="1:6" ht="15" customHeight="1" thickTop="1" thickBot="1">
      <c r="A26" s="57"/>
      <c r="B26" s="57" t="s">
        <v>44</v>
      </c>
      <c r="C26" s="145">
        <v>101</v>
      </c>
      <c r="D26" s="145">
        <v>1212</v>
      </c>
      <c r="E26" s="58" t="s">
        <v>45</v>
      </c>
      <c r="F26" s="58"/>
    </row>
    <row r="27" spans="1:6" ht="15" customHeight="1" thickTop="1" thickBot="1">
      <c r="A27" s="59"/>
      <c r="B27" s="59" t="s">
        <v>46</v>
      </c>
      <c r="C27" s="144">
        <v>30</v>
      </c>
      <c r="D27" s="144">
        <v>182</v>
      </c>
      <c r="E27" s="60" t="s">
        <v>47</v>
      </c>
      <c r="F27" s="60"/>
    </row>
    <row r="28" spans="1:6" ht="15" customHeight="1" thickTop="1" thickBot="1">
      <c r="A28" s="57"/>
      <c r="B28" s="57" t="s">
        <v>48</v>
      </c>
      <c r="C28" s="145">
        <v>96</v>
      </c>
      <c r="D28" s="145">
        <v>2085</v>
      </c>
      <c r="E28" s="58" t="s">
        <v>49</v>
      </c>
      <c r="F28" s="58"/>
    </row>
    <row r="29" spans="1:6" ht="15" customHeight="1" thickTop="1" thickBot="1">
      <c r="A29" s="59"/>
      <c r="B29" s="59" t="s">
        <v>50</v>
      </c>
      <c r="C29" s="144">
        <v>45</v>
      </c>
      <c r="D29" s="144">
        <v>536</v>
      </c>
      <c r="E29" s="60" t="s">
        <v>51</v>
      </c>
      <c r="F29" s="60"/>
    </row>
    <row r="30" spans="1:6" ht="15" customHeight="1" thickTop="1" thickBot="1">
      <c r="A30" s="57"/>
      <c r="B30" s="57" t="s">
        <v>52</v>
      </c>
      <c r="C30" s="145">
        <v>9</v>
      </c>
      <c r="D30" s="145">
        <v>128</v>
      </c>
      <c r="E30" s="58" t="s">
        <v>53</v>
      </c>
      <c r="F30" s="58"/>
    </row>
    <row r="31" spans="1:6" ht="15" customHeight="1" thickTop="1" thickBot="1">
      <c r="A31" s="59"/>
      <c r="B31" s="59" t="s">
        <v>54</v>
      </c>
      <c r="C31" s="144">
        <v>3</v>
      </c>
      <c r="D31" s="144">
        <v>28</v>
      </c>
      <c r="E31" s="60" t="s">
        <v>55</v>
      </c>
      <c r="F31" s="60"/>
    </row>
    <row r="32" spans="1:6" ht="15" customHeight="1" thickTop="1" thickBot="1">
      <c r="A32" s="57"/>
      <c r="B32" s="57" t="s">
        <v>470</v>
      </c>
      <c r="C32" s="145">
        <v>4</v>
      </c>
      <c r="D32" s="145">
        <v>37</v>
      </c>
      <c r="E32" s="58" t="s">
        <v>471</v>
      </c>
      <c r="F32" s="58"/>
    </row>
    <row r="33" spans="1:6" ht="15" customHeight="1" thickTop="1" thickBot="1">
      <c r="A33" s="59"/>
      <c r="B33" s="59" t="s">
        <v>56</v>
      </c>
      <c r="C33" s="144">
        <v>24</v>
      </c>
      <c r="D33" s="144">
        <v>177</v>
      </c>
      <c r="E33" s="60" t="s">
        <v>422</v>
      </c>
      <c r="F33" s="60"/>
    </row>
    <row r="34" spans="1:6" ht="15" customHeight="1" thickTop="1" thickBot="1">
      <c r="A34" s="57"/>
      <c r="B34" s="57" t="s">
        <v>57</v>
      </c>
      <c r="C34" s="145">
        <v>83</v>
      </c>
      <c r="D34" s="145">
        <v>369</v>
      </c>
      <c r="E34" s="58" t="s">
        <v>58</v>
      </c>
      <c r="F34" s="58"/>
    </row>
    <row r="35" spans="1:6" ht="15" customHeight="1" thickTop="1" thickBot="1">
      <c r="A35" s="59"/>
      <c r="B35" s="59" t="s">
        <v>59</v>
      </c>
      <c r="C35" s="144">
        <v>1</v>
      </c>
      <c r="D35" s="144">
        <v>9</v>
      </c>
      <c r="E35" s="60" t="s">
        <v>60</v>
      </c>
      <c r="F35" s="60"/>
    </row>
    <row r="36" spans="1:6" ht="15" customHeight="1" thickTop="1" thickBot="1">
      <c r="A36" s="57"/>
      <c r="B36" s="57" t="s">
        <v>61</v>
      </c>
      <c r="C36" s="145">
        <v>7</v>
      </c>
      <c r="D36" s="145">
        <v>141</v>
      </c>
      <c r="E36" s="58" t="s">
        <v>62</v>
      </c>
      <c r="F36" s="58"/>
    </row>
    <row r="37" spans="1:6" ht="15" customHeight="1" thickTop="1" thickBot="1">
      <c r="A37" s="59"/>
      <c r="B37" s="59" t="s">
        <v>63</v>
      </c>
      <c r="C37" s="144">
        <v>7</v>
      </c>
      <c r="D37" s="144">
        <v>68</v>
      </c>
      <c r="E37" s="60" t="s">
        <v>64</v>
      </c>
      <c r="F37" s="60"/>
    </row>
    <row r="38" spans="1:6" ht="15" customHeight="1" thickTop="1" thickBot="1">
      <c r="A38" s="57"/>
      <c r="B38" s="57" t="s">
        <v>473</v>
      </c>
      <c r="C38" s="145">
        <v>33</v>
      </c>
      <c r="D38" s="145">
        <v>215</v>
      </c>
      <c r="E38" s="58" t="s">
        <v>472</v>
      </c>
      <c r="F38" s="58"/>
    </row>
    <row r="39" spans="1:6" ht="15" customHeight="1" thickTop="1" thickBot="1">
      <c r="A39" s="59"/>
      <c r="B39" s="59" t="s">
        <v>65</v>
      </c>
      <c r="C39" s="144">
        <v>47</v>
      </c>
      <c r="D39" s="144">
        <v>466</v>
      </c>
      <c r="E39" s="60" t="s">
        <v>66</v>
      </c>
      <c r="F39" s="60"/>
    </row>
    <row r="40" spans="1:6" ht="15" customHeight="1" thickTop="1" thickBot="1">
      <c r="A40" s="57"/>
      <c r="B40" s="57" t="s">
        <v>67</v>
      </c>
      <c r="C40" s="145">
        <v>329</v>
      </c>
      <c r="D40" s="145">
        <v>4001</v>
      </c>
      <c r="E40" s="58" t="s">
        <v>68</v>
      </c>
      <c r="F40" s="58"/>
    </row>
    <row r="41" spans="1:6" ht="21.2" customHeight="1" thickTop="1" thickBot="1">
      <c r="A41" s="386" t="s">
        <v>69</v>
      </c>
      <c r="B41" s="386"/>
      <c r="C41" s="152">
        <f>SUM(C42:C50)</f>
        <v>3211.1</v>
      </c>
      <c r="D41" s="152">
        <f>SUM(D42:D50)</f>
        <v>34952.400000000001</v>
      </c>
      <c r="E41" s="383" t="s">
        <v>189</v>
      </c>
      <c r="F41" s="383"/>
    </row>
    <row r="42" spans="1:6" ht="15" customHeight="1" thickTop="1" thickBot="1">
      <c r="A42" s="57"/>
      <c r="B42" s="57" t="s">
        <v>70</v>
      </c>
      <c r="C42" s="145">
        <v>162</v>
      </c>
      <c r="D42" s="145">
        <v>730</v>
      </c>
      <c r="E42" s="58" t="s">
        <v>71</v>
      </c>
      <c r="F42" s="58"/>
    </row>
    <row r="43" spans="1:6" ht="15" customHeight="1" thickTop="1" thickBot="1">
      <c r="A43" s="59"/>
      <c r="B43" s="59" t="s">
        <v>72</v>
      </c>
      <c r="C43" s="321">
        <v>0.1</v>
      </c>
      <c r="D43" s="321">
        <v>0.4</v>
      </c>
      <c r="E43" s="60" t="s">
        <v>73</v>
      </c>
      <c r="F43" s="60"/>
    </row>
    <row r="44" spans="1:6" ht="15" customHeight="1" thickTop="1" thickBot="1">
      <c r="A44" s="57"/>
      <c r="B44" s="57" t="s">
        <v>74</v>
      </c>
      <c r="C44" s="145">
        <v>2</v>
      </c>
      <c r="D44" s="145">
        <v>7</v>
      </c>
      <c r="E44" s="58" t="s">
        <v>75</v>
      </c>
      <c r="F44" s="58"/>
    </row>
    <row r="45" spans="1:6" ht="15" customHeight="1" thickTop="1" thickBot="1">
      <c r="A45" s="59"/>
      <c r="B45" s="59" t="s">
        <v>76</v>
      </c>
      <c r="C45" s="144">
        <v>9</v>
      </c>
      <c r="D45" s="144">
        <v>27</v>
      </c>
      <c r="E45" s="60" t="s">
        <v>77</v>
      </c>
      <c r="F45" s="60"/>
    </row>
    <row r="46" spans="1:6" ht="15" customHeight="1" thickTop="1" thickBot="1">
      <c r="A46" s="57"/>
      <c r="B46" s="57" t="s">
        <v>78</v>
      </c>
      <c r="C46" s="145">
        <v>6</v>
      </c>
      <c r="D46" s="145">
        <v>14</v>
      </c>
      <c r="E46" s="58" t="s">
        <v>79</v>
      </c>
      <c r="F46" s="58"/>
    </row>
    <row r="47" spans="1:6" ht="15" customHeight="1" thickTop="1" thickBot="1">
      <c r="A47" s="59"/>
      <c r="B47" s="59" t="s">
        <v>80</v>
      </c>
      <c r="C47" s="144">
        <v>8</v>
      </c>
      <c r="D47" s="144">
        <v>15</v>
      </c>
      <c r="E47" s="60" t="s">
        <v>81</v>
      </c>
      <c r="F47" s="60"/>
    </row>
    <row r="48" spans="1:6" ht="15" customHeight="1" thickTop="1" thickBot="1">
      <c r="A48" s="57"/>
      <c r="B48" s="57" t="s">
        <v>82</v>
      </c>
      <c r="C48" s="145">
        <v>2824</v>
      </c>
      <c r="D48" s="145">
        <v>33886</v>
      </c>
      <c r="E48" s="58" t="s">
        <v>7</v>
      </c>
      <c r="F48" s="58"/>
    </row>
    <row r="49" spans="1:7" ht="15" customHeight="1" thickTop="1" thickBot="1">
      <c r="A49" s="59"/>
      <c r="B49" s="59" t="s">
        <v>370</v>
      </c>
      <c r="C49" s="144">
        <v>19</v>
      </c>
      <c r="D49" s="144">
        <v>76</v>
      </c>
      <c r="E49" s="60" t="s">
        <v>83</v>
      </c>
      <c r="F49" s="60"/>
    </row>
    <row r="50" spans="1:7" ht="15" customHeight="1" thickTop="1">
      <c r="A50" s="61"/>
      <c r="B50" s="61" t="s">
        <v>84</v>
      </c>
      <c r="C50" s="153">
        <v>181</v>
      </c>
      <c r="D50" s="153">
        <v>197</v>
      </c>
      <c r="E50" s="62" t="s">
        <v>68</v>
      </c>
      <c r="F50" s="62"/>
    </row>
    <row r="51" spans="1:7" ht="22.5" customHeight="1">
      <c r="A51" s="390" t="s">
        <v>9</v>
      </c>
      <c r="B51" s="390"/>
      <c r="C51" s="140">
        <f>C41+C8+C13+C14</f>
        <v>11438.900000000001</v>
      </c>
      <c r="D51" s="140">
        <f>D41+D8+D13+D14</f>
        <v>580677.19999999995</v>
      </c>
      <c r="E51" s="391" t="s">
        <v>128</v>
      </c>
      <c r="F51" s="391"/>
    </row>
    <row r="52" spans="1:7" ht="11.1" customHeight="1">
      <c r="A52" s="99"/>
      <c r="B52" s="99"/>
      <c r="C52" s="100"/>
      <c r="D52" s="100"/>
      <c r="E52" s="100"/>
      <c r="F52" s="100"/>
    </row>
    <row r="53" spans="1:7" ht="11.1" customHeight="1">
      <c r="A53" s="99"/>
      <c r="B53" s="99"/>
      <c r="C53" s="100"/>
      <c r="D53" s="100"/>
      <c r="E53" s="100"/>
      <c r="F53" s="100"/>
    </row>
    <row r="55" spans="1:7" ht="16.899999999999999" customHeight="1">
      <c r="A55" s="5"/>
      <c r="B55" s="5"/>
      <c r="E55" s="5"/>
      <c r="F55" s="5"/>
    </row>
    <row r="56" spans="1:7">
      <c r="A56" s="5"/>
      <c r="B56" s="46"/>
      <c r="E56" s="5"/>
      <c r="F56" s="5"/>
    </row>
    <row r="57" spans="1:7">
      <c r="A57" s="5"/>
      <c r="B57" s="46"/>
      <c r="E57" s="5"/>
      <c r="F57" s="5"/>
    </row>
    <row r="58" spans="1:7">
      <c r="A58" s="5"/>
      <c r="B58" s="46"/>
      <c r="E58" s="5"/>
      <c r="F58" s="5"/>
    </row>
    <row r="59" spans="1:7">
      <c r="A59" s="5"/>
      <c r="B59" s="46"/>
      <c r="E59" s="5"/>
      <c r="F59" s="5"/>
    </row>
    <row r="60" spans="1:7">
      <c r="A60" s="5"/>
      <c r="B60" s="46"/>
      <c r="E60" s="5"/>
      <c r="F60" s="5"/>
    </row>
    <row r="61" spans="1:7">
      <c r="A61" s="5"/>
      <c r="B61" s="5"/>
      <c r="E61" s="5"/>
      <c r="F61" s="5"/>
    </row>
    <row r="62" spans="1:7">
      <c r="A62" s="5"/>
      <c r="B62" s="5"/>
      <c r="C62" s="104"/>
      <c r="D62" s="104"/>
      <c r="E62" s="104"/>
      <c r="F62" s="103"/>
      <c r="G62" s="103"/>
    </row>
  </sheetData>
  <mergeCells count="18">
    <mergeCell ref="A1:F1"/>
    <mergeCell ref="A3:F3"/>
    <mergeCell ref="A4:F4"/>
    <mergeCell ref="A2:F2"/>
    <mergeCell ref="A51:B51"/>
    <mergeCell ref="E51:F51"/>
    <mergeCell ref="E14:F14"/>
    <mergeCell ref="A14:B14"/>
    <mergeCell ref="A41:B41"/>
    <mergeCell ref="E41:F41"/>
    <mergeCell ref="A8:B8"/>
    <mergeCell ref="E13:F13"/>
    <mergeCell ref="E6:F7"/>
    <mergeCell ref="A13:B13"/>
    <mergeCell ref="A6:B7"/>
    <mergeCell ref="E8:F8"/>
    <mergeCell ref="D6:D7"/>
    <mergeCell ref="C6:C7"/>
  </mergeCells>
  <phoneticPr fontId="0" type="noConversion"/>
  <printOptions horizontalCentered="1" verticalCentered="1"/>
  <pageMargins left="0" right="0" top="0" bottom="0" header="7.874015748031496E-2" footer="0.59055118110236227"/>
  <pageSetup paperSize="9" scale="95"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39997558519241921"/>
  </sheetPr>
  <dimension ref="A1:O43"/>
  <sheetViews>
    <sheetView showGridLines="0" rightToLeft="1" tabSelected="1" view="pageBreakPreview" topLeftCell="A20" zoomScale="90" zoomScaleSheetLayoutView="90" workbookViewId="0">
      <selection activeCell="A21" sqref="A21"/>
    </sheetView>
  </sheetViews>
  <sheetFormatPr defaultColWidth="10.7109375" defaultRowHeight="14.25"/>
  <cols>
    <col min="1" max="2" width="9.7109375" style="6" customWidth="1"/>
    <col min="3" max="4" width="9.7109375" style="7" customWidth="1"/>
    <col min="5" max="10" width="9.7109375" style="15" customWidth="1"/>
    <col min="11" max="12" width="9.7109375" style="6" customWidth="1"/>
    <col min="13" max="16384" width="10.7109375" style="1"/>
  </cols>
  <sheetData>
    <row r="1" spans="1:14" s="25" customFormat="1" ht="23.25" customHeight="1">
      <c r="A1" s="397"/>
      <c r="B1" s="397"/>
      <c r="C1" s="397"/>
      <c r="D1" s="397"/>
      <c r="E1" s="397"/>
      <c r="F1" s="397"/>
      <c r="G1" s="397"/>
      <c r="H1" s="397"/>
      <c r="I1" s="397"/>
      <c r="J1" s="397"/>
      <c r="K1" s="397"/>
      <c r="L1" s="397"/>
      <c r="M1" s="24"/>
      <c r="N1" s="24"/>
    </row>
    <row r="2" spans="1:14" s="5" customFormat="1" ht="22.15" customHeight="1">
      <c r="A2" s="377" t="s">
        <v>11</v>
      </c>
      <c r="B2" s="377"/>
      <c r="C2" s="377"/>
      <c r="D2" s="377"/>
      <c r="E2" s="377"/>
      <c r="F2" s="377"/>
      <c r="G2" s="377"/>
      <c r="H2" s="377"/>
      <c r="I2" s="377"/>
      <c r="J2" s="377"/>
      <c r="K2" s="377"/>
      <c r="L2" s="377"/>
    </row>
    <row r="3" spans="1:14" s="5" customFormat="1" ht="14.25" customHeight="1">
      <c r="A3" s="378">
        <v>2022</v>
      </c>
      <c r="B3" s="378"/>
      <c r="C3" s="378"/>
      <c r="D3" s="378"/>
      <c r="E3" s="378"/>
      <c r="F3" s="378"/>
      <c r="G3" s="378"/>
      <c r="H3" s="378"/>
      <c r="I3" s="378"/>
      <c r="J3" s="378"/>
      <c r="K3" s="378"/>
      <c r="L3" s="378"/>
      <c r="M3" s="29"/>
    </row>
    <row r="4" spans="1:14" s="5" customFormat="1" ht="22.15" customHeight="1">
      <c r="A4" s="27" t="s">
        <v>12</v>
      </c>
      <c r="B4" s="27"/>
      <c r="C4" s="27"/>
      <c r="D4" s="27"/>
      <c r="E4" s="27"/>
      <c r="F4" s="27"/>
      <c r="G4" s="27"/>
      <c r="H4" s="27"/>
      <c r="I4" s="27"/>
      <c r="J4" s="27"/>
      <c r="K4" s="27"/>
      <c r="L4" s="27"/>
    </row>
    <row r="5" spans="1:14" s="5" customFormat="1" ht="12.75" customHeight="1">
      <c r="A5" s="379">
        <v>2022</v>
      </c>
      <c r="B5" s="379"/>
      <c r="C5" s="379"/>
      <c r="D5" s="379"/>
      <c r="E5" s="379"/>
      <c r="F5" s="379"/>
      <c r="G5" s="379"/>
      <c r="H5" s="379"/>
      <c r="I5" s="379"/>
      <c r="J5" s="379"/>
      <c r="K5" s="379"/>
      <c r="L5" s="379"/>
    </row>
    <row r="30" spans="1:12" ht="13.9" customHeight="1">
      <c r="A30" s="398" t="s">
        <v>357</v>
      </c>
      <c r="B30" s="398"/>
      <c r="C30" s="398"/>
      <c r="D30" s="398"/>
      <c r="E30" s="398"/>
      <c r="F30" s="398"/>
      <c r="G30" s="398"/>
      <c r="H30" s="398"/>
      <c r="I30" s="398"/>
      <c r="J30" s="398"/>
      <c r="K30" s="398"/>
      <c r="L30" s="398"/>
    </row>
    <row r="34" spans="1:15" ht="12.75">
      <c r="A34" s="17"/>
      <c r="B34" s="17"/>
      <c r="C34" s="17"/>
      <c r="D34" s="16"/>
      <c r="E34" s="16"/>
      <c r="F34" s="16"/>
      <c r="G34" s="16"/>
      <c r="H34" s="16"/>
      <c r="I34" s="16"/>
      <c r="J34" s="16"/>
      <c r="K34" s="16"/>
      <c r="L34" s="16"/>
    </row>
    <row r="36" spans="1:15" ht="20.25">
      <c r="A36" s="37" t="s">
        <v>155</v>
      </c>
      <c r="B36" s="37"/>
      <c r="C36" s="12" t="s">
        <v>156</v>
      </c>
      <c r="D36" s="12" t="e">
        <f>SUM('2'!#REF!)</f>
        <v>#REF!</v>
      </c>
      <c r="E36" s="12"/>
      <c r="F36" s="12"/>
      <c r="G36" s="12"/>
      <c r="H36" s="12"/>
      <c r="I36" s="1"/>
      <c r="J36" s="1"/>
      <c r="K36" s="7"/>
      <c r="L36" s="15"/>
      <c r="M36" s="15"/>
      <c r="N36" s="6"/>
      <c r="O36" s="6"/>
    </row>
    <row r="37" spans="1:15" ht="41.25" thickBot="1">
      <c r="A37" s="38"/>
      <c r="B37" s="36" t="s">
        <v>271</v>
      </c>
      <c r="C37" s="39">
        <f>D37/$D$42</f>
        <v>9.3092048025056554E-3</v>
      </c>
      <c r="D37" s="102">
        <v>107</v>
      </c>
      <c r="E37" s="40"/>
      <c r="F37" s="40"/>
      <c r="G37" s="40"/>
      <c r="H37" s="40"/>
      <c r="I37" s="1"/>
      <c r="J37" s="1"/>
      <c r="K37" s="7"/>
      <c r="L37" s="15"/>
      <c r="M37" s="15"/>
      <c r="N37" s="6"/>
      <c r="O37" s="6"/>
    </row>
    <row r="38" spans="1:15" ht="82.5" thickTop="1" thickBot="1">
      <c r="A38" s="5"/>
      <c r="B38" s="36" t="s">
        <v>272</v>
      </c>
      <c r="C38" s="39">
        <f>D38/$D$42</f>
        <v>0.54002088045937013</v>
      </c>
      <c r="D38" s="102">
        <v>6207</v>
      </c>
      <c r="E38" s="40"/>
      <c r="F38" s="40"/>
      <c r="G38" s="40"/>
      <c r="H38" s="40"/>
      <c r="I38" s="1"/>
      <c r="J38" s="1"/>
      <c r="K38" s="7"/>
      <c r="L38" s="15"/>
      <c r="M38" s="15"/>
      <c r="N38" s="6"/>
      <c r="O38" s="6"/>
    </row>
    <row r="39" spans="1:15" ht="62.25" thickTop="1" thickBot="1">
      <c r="A39" s="5"/>
      <c r="B39" s="36" t="s">
        <v>273</v>
      </c>
      <c r="C39" s="39">
        <f>D39/$D$42</f>
        <v>0.17130676874891249</v>
      </c>
      <c r="D39" s="102">
        <v>1969</v>
      </c>
      <c r="E39" s="40"/>
      <c r="F39" s="40"/>
      <c r="G39" s="40"/>
      <c r="H39" s="40"/>
      <c r="I39" s="1"/>
      <c r="J39" s="1"/>
      <c r="K39" s="7"/>
      <c r="L39" s="15"/>
      <c r="M39" s="15"/>
      <c r="N39" s="6"/>
      <c r="O39" s="6"/>
    </row>
    <row r="40" spans="1:15" ht="42" thickTop="1" thickBot="1">
      <c r="A40" s="5"/>
      <c r="B40" s="36" t="s">
        <v>274</v>
      </c>
      <c r="C40" s="39">
        <f>D40/$D$42</f>
        <v>3.3669740734296155E-2</v>
      </c>
      <c r="D40" s="102">
        <v>387</v>
      </c>
      <c r="E40" s="40"/>
      <c r="F40" s="40"/>
      <c r="G40" s="40"/>
      <c r="H40" s="40"/>
      <c r="I40" s="1"/>
      <c r="J40" s="1"/>
      <c r="K40" s="7"/>
      <c r="L40" s="15"/>
      <c r="M40" s="15"/>
      <c r="N40" s="6"/>
      <c r="O40" s="6"/>
    </row>
    <row r="41" spans="1:15" ht="62.25" thickTop="1" thickBot="1">
      <c r="A41" s="5"/>
      <c r="B41" s="36" t="s">
        <v>275</v>
      </c>
      <c r="C41" s="39">
        <f>D41/$D$42</f>
        <v>0.24569340525491562</v>
      </c>
      <c r="D41" s="102">
        <v>2824</v>
      </c>
      <c r="E41" s="40"/>
      <c r="F41" s="40"/>
      <c r="G41" s="40"/>
      <c r="H41" s="40"/>
      <c r="I41" s="1"/>
      <c r="J41" s="1"/>
      <c r="K41" s="7"/>
      <c r="L41" s="15"/>
      <c r="M41" s="15"/>
      <c r="N41" s="6"/>
      <c r="O41" s="6"/>
    </row>
    <row r="42" spans="1:15" ht="15" thickTop="1">
      <c r="A42" s="12" t="s">
        <v>157</v>
      </c>
      <c r="B42" s="12"/>
      <c r="C42" s="42">
        <v>1</v>
      </c>
      <c r="D42" s="41">
        <f>SUM(D37:D41)</f>
        <v>11494</v>
      </c>
      <c r="E42" s="42"/>
      <c r="F42" s="42"/>
      <c r="G42" s="42"/>
      <c r="H42" s="42"/>
      <c r="I42" s="1"/>
      <c r="J42" s="1"/>
      <c r="K42" s="7"/>
      <c r="L42" s="15"/>
      <c r="M42" s="15"/>
      <c r="N42" s="6"/>
      <c r="O42" s="6"/>
    </row>
    <row r="43" spans="1:15">
      <c r="A43" s="1"/>
      <c r="B43" s="1"/>
      <c r="C43" s="6"/>
      <c r="E43" s="7"/>
      <c r="F43" s="7"/>
      <c r="G43" s="7"/>
      <c r="H43" s="7"/>
      <c r="I43" s="7"/>
      <c r="J43" s="7"/>
      <c r="K43" s="7"/>
      <c r="L43" s="15"/>
      <c r="M43" s="15"/>
      <c r="N43" s="6"/>
      <c r="O43" s="6"/>
    </row>
  </sheetData>
  <mergeCells count="5">
    <mergeCell ref="A1:L1"/>
    <mergeCell ref="A2:L2"/>
    <mergeCell ref="A3:L3"/>
    <mergeCell ref="A5:L5"/>
    <mergeCell ref="A30:L30"/>
  </mergeCells>
  <phoneticPr fontId="0" type="noConversion"/>
  <printOptions horizontalCentered="1" verticalCentered="1"/>
  <pageMargins left="0" right="0" top="0" bottom="0" header="0" footer="0"/>
  <pageSetup paperSize="9" orientation="landscape" r:id="rId1"/>
  <headerFooter alignWithMargins="0"/>
  <rowBreaks count="1" manualBreakCount="1">
    <brk id="30"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B30CD-D808-47E5-9455-352EE41DAB09}">
  <sheetPr>
    <tabColor theme="4"/>
    <pageSetUpPr autoPageBreaks="0"/>
  </sheetPr>
  <dimension ref="A1:F35"/>
  <sheetViews>
    <sheetView showGridLines="0" rightToLeft="1" tabSelected="1" view="pageBreakPreview" zoomScaleSheetLayoutView="100" workbookViewId="0">
      <selection activeCell="A21" sqref="A21"/>
    </sheetView>
  </sheetViews>
  <sheetFormatPr defaultColWidth="10.7109375" defaultRowHeight="14.25"/>
  <cols>
    <col min="1" max="1" width="2.7109375" style="11" customWidth="1"/>
    <col min="2" max="2" width="24.7109375" style="11" customWidth="1"/>
    <col min="3" max="3" width="17.28515625" style="11" customWidth="1"/>
    <col min="4" max="4" width="17.28515625" style="7" customWidth="1"/>
    <col min="5" max="5" width="24.7109375" style="11" customWidth="1"/>
    <col min="6" max="6" width="2.7109375" style="11" customWidth="1"/>
    <col min="7" max="16384" width="10.7109375" style="8"/>
  </cols>
  <sheetData>
    <row r="1" spans="1:6" s="149" customFormat="1" ht="31.15" customHeight="1">
      <c r="A1" s="401"/>
      <c r="B1" s="357"/>
      <c r="C1" s="357"/>
      <c r="D1" s="357"/>
      <c r="E1" s="357"/>
      <c r="F1" s="357"/>
    </row>
    <row r="2" spans="1:6" s="43" customFormat="1" ht="20.25">
      <c r="A2" s="402" t="s">
        <v>488</v>
      </c>
      <c r="B2" s="402"/>
      <c r="C2" s="402"/>
      <c r="D2" s="402"/>
      <c r="E2" s="402"/>
      <c r="F2" s="402"/>
    </row>
    <row r="3" spans="1:6" s="43" customFormat="1" ht="20.25">
      <c r="A3" s="308"/>
      <c r="B3" s="308"/>
      <c r="C3" s="402">
        <v>2022</v>
      </c>
      <c r="D3" s="402"/>
      <c r="E3" s="308"/>
      <c r="F3" s="308"/>
    </row>
    <row r="4" spans="1:6" s="311" customFormat="1" ht="15.75">
      <c r="A4" s="403" t="s">
        <v>487</v>
      </c>
      <c r="B4" s="403"/>
      <c r="C4" s="403"/>
      <c r="D4" s="403"/>
      <c r="E4" s="403"/>
      <c r="F4" s="403"/>
    </row>
    <row r="5" spans="1:6" s="5" customFormat="1" ht="15.75">
      <c r="A5" s="379">
        <v>2022</v>
      </c>
      <c r="B5" s="379"/>
      <c r="C5" s="379"/>
      <c r="D5" s="379"/>
      <c r="E5" s="379"/>
      <c r="F5" s="379"/>
    </row>
    <row r="6" spans="1:6" s="2" customFormat="1" ht="15.75">
      <c r="A6" s="20" t="s">
        <v>358</v>
      </c>
      <c r="B6" s="32"/>
      <c r="C6" s="32"/>
      <c r="D6" s="34"/>
      <c r="E6" s="32"/>
      <c r="F6" s="50" t="s">
        <v>359</v>
      </c>
    </row>
    <row r="7" spans="1:6" s="9" customFormat="1" ht="65.25" customHeight="1">
      <c r="A7" s="399" t="s">
        <v>486</v>
      </c>
      <c r="B7" s="399"/>
      <c r="C7" s="310" t="s">
        <v>485</v>
      </c>
      <c r="D7" s="135" t="s">
        <v>484</v>
      </c>
      <c r="E7" s="400" t="s">
        <v>483</v>
      </c>
      <c r="F7" s="400"/>
    </row>
    <row r="8" spans="1:6" s="10" customFormat="1" ht="34.5" customHeight="1" thickBot="1">
      <c r="A8" s="179"/>
      <c r="B8" s="180" t="s">
        <v>482</v>
      </c>
      <c r="C8" s="350">
        <v>139.9</v>
      </c>
      <c r="D8" s="350">
        <v>20607.900000000001</v>
      </c>
      <c r="E8" s="174" t="s">
        <v>23</v>
      </c>
      <c r="F8" s="175"/>
    </row>
    <row r="9" spans="1:6" s="10" customFormat="1" ht="34.5" customHeight="1" thickTop="1" thickBot="1">
      <c r="A9" s="181"/>
      <c r="B9" s="182" t="s">
        <v>481</v>
      </c>
      <c r="C9" s="349">
        <v>77.8</v>
      </c>
      <c r="D9" s="349">
        <v>3889.5</v>
      </c>
      <c r="E9" s="176" t="s">
        <v>480</v>
      </c>
      <c r="F9" s="130"/>
    </row>
    <row r="10" spans="1:6" ht="34.5" customHeight="1" thickTop="1" thickBot="1">
      <c r="A10" s="183"/>
      <c r="B10" s="184" t="s">
        <v>479</v>
      </c>
      <c r="C10" s="348">
        <v>17.7</v>
      </c>
      <c r="D10" s="348">
        <v>1416</v>
      </c>
      <c r="E10" s="177" t="s">
        <v>478</v>
      </c>
      <c r="F10" s="178"/>
    </row>
    <row r="11" spans="1:6" ht="34.5" customHeight="1" thickTop="1" thickBot="1">
      <c r="A11" s="181"/>
      <c r="B11" s="182" t="s">
        <v>28</v>
      </c>
      <c r="C11" s="349">
        <v>220.8</v>
      </c>
      <c r="D11" s="349">
        <v>23944.2</v>
      </c>
      <c r="E11" s="176" t="s">
        <v>477</v>
      </c>
      <c r="F11" s="130"/>
    </row>
    <row r="12" spans="1:6" ht="34.5" customHeight="1" thickTop="1" thickBot="1">
      <c r="A12" s="183"/>
      <c r="B12" s="184" t="s">
        <v>56</v>
      </c>
      <c r="C12" s="348">
        <v>44.4</v>
      </c>
      <c r="D12" s="348">
        <v>1774.9</v>
      </c>
      <c r="E12" s="177" t="s">
        <v>422</v>
      </c>
      <c r="F12" s="178"/>
    </row>
    <row r="13" spans="1:6" ht="34.5" customHeight="1" thickTop="1" thickBot="1">
      <c r="A13" s="309"/>
      <c r="B13" s="182" t="s">
        <v>38</v>
      </c>
      <c r="C13" s="349">
        <v>43.5</v>
      </c>
      <c r="D13" s="349">
        <v>6662.8</v>
      </c>
      <c r="E13" s="176" t="s">
        <v>39</v>
      </c>
      <c r="F13" s="130"/>
    </row>
    <row r="14" spans="1:6" ht="34.5" customHeight="1" thickTop="1" thickBot="1">
      <c r="A14" s="323"/>
      <c r="B14" s="180" t="s">
        <v>415</v>
      </c>
      <c r="C14" s="350">
        <v>14.8</v>
      </c>
      <c r="D14" s="350">
        <v>2094.1</v>
      </c>
      <c r="E14" s="174" t="s">
        <v>489</v>
      </c>
      <c r="F14" s="175"/>
    </row>
    <row r="15" spans="1:6" ht="34.5" customHeight="1" thickTop="1">
      <c r="A15" s="330"/>
      <c r="B15" s="312" t="s">
        <v>476</v>
      </c>
      <c r="C15" s="347">
        <v>102.9</v>
      </c>
      <c r="D15" s="347">
        <v>4052.5</v>
      </c>
      <c r="E15" s="313" t="s">
        <v>475</v>
      </c>
      <c r="F15" s="314"/>
    </row>
    <row r="16" spans="1:6" ht="34.5" customHeight="1">
      <c r="A16" s="324"/>
      <c r="B16" s="325" t="s">
        <v>4</v>
      </c>
      <c r="C16" s="326">
        <f>SUM(C8:C15)</f>
        <v>661.79999999999984</v>
      </c>
      <c r="D16" s="327">
        <f>SUM(D8:D15)</f>
        <v>64441.900000000009</v>
      </c>
      <c r="E16" s="328" t="s">
        <v>474</v>
      </c>
      <c r="F16" s="329"/>
    </row>
    <row r="17" spans="1:6" ht="12.75">
      <c r="A17" s="65"/>
      <c r="B17" s="65"/>
      <c r="C17" s="65"/>
      <c r="D17" s="65"/>
      <c r="E17" s="65"/>
      <c r="F17" s="65"/>
    </row>
    <row r="20" spans="1:6" ht="12.75">
      <c r="D20" s="11"/>
      <c r="F20" s="8"/>
    </row>
    <row r="21" spans="1:6" ht="12.75">
      <c r="D21" s="11"/>
      <c r="F21" s="8"/>
    </row>
    <row r="22" spans="1:6" ht="12.75">
      <c r="D22" s="11"/>
      <c r="F22" s="8"/>
    </row>
    <row r="23" spans="1:6" ht="12.75">
      <c r="D23" s="11"/>
      <c r="F23" s="8"/>
    </row>
    <row r="24" spans="1:6" ht="12.75">
      <c r="D24" s="11"/>
      <c r="F24" s="8"/>
    </row>
    <row r="25" spans="1:6" ht="12.75">
      <c r="D25" s="11"/>
      <c r="F25" s="8"/>
    </row>
    <row r="26" spans="1:6" ht="12.75">
      <c r="D26" s="11"/>
      <c r="F26" s="8"/>
    </row>
    <row r="27" spans="1:6" ht="12.75">
      <c r="D27" s="11"/>
      <c r="F27" s="8"/>
    </row>
    <row r="28" spans="1:6" ht="12.75">
      <c r="D28" s="11"/>
      <c r="F28" s="8"/>
    </row>
    <row r="29" spans="1:6" ht="12.75">
      <c r="D29" s="11"/>
      <c r="F29" s="8"/>
    </row>
    <row r="30" spans="1:6" ht="12.75">
      <c r="D30" s="11"/>
      <c r="F30" s="8"/>
    </row>
    <row r="31" spans="1:6" ht="12.75">
      <c r="D31" s="11"/>
      <c r="F31" s="8"/>
    </row>
    <row r="32" spans="1:6" ht="12.75">
      <c r="D32" s="11"/>
      <c r="F32" s="8"/>
    </row>
    <row r="33" spans="4:6" ht="12.75">
      <c r="D33" s="11"/>
      <c r="F33" s="8"/>
    </row>
    <row r="34" spans="4:6" ht="12.75">
      <c r="D34" s="11"/>
      <c r="F34" s="8"/>
    </row>
    <row r="35" spans="4:6" ht="12.75">
      <c r="D35" s="11"/>
      <c r="F35" s="8"/>
    </row>
  </sheetData>
  <mergeCells count="7">
    <mergeCell ref="A7:B7"/>
    <mergeCell ref="E7:F7"/>
    <mergeCell ref="A1:F1"/>
    <mergeCell ref="A2:F2"/>
    <mergeCell ref="A4:F4"/>
    <mergeCell ref="A5:F5"/>
    <mergeCell ref="C3:D3"/>
  </mergeCells>
  <printOptions horizontalCentered="1"/>
  <pageMargins left="0" right="0" top="1.1811023622047245" bottom="0" header="0.51181102362204722" footer="0.51181102362204722"/>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autoPageBreaks="0"/>
  </sheetPr>
  <dimension ref="A1:E36"/>
  <sheetViews>
    <sheetView showGridLines="0" rightToLeft="1" tabSelected="1" view="pageBreakPreview" zoomScaleSheetLayoutView="100" workbookViewId="0">
      <selection activeCell="A21" sqref="A21"/>
    </sheetView>
  </sheetViews>
  <sheetFormatPr defaultColWidth="10.7109375" defaultRowHeight="14.25"/>
  <cols>
    <col min="1" max="1" width="2.7109375" style="11" customWidth="1"/>
    <col min="2" max="2" width="24.7109375" style="11" customWidth="1"/>
    <col min="3" max="3" width="21.85546875" style="7" customWidth="1"/>
    <col min="4" max="4" width="24.7109375" style="11" customWidth="1"/>
    <col min="5" max="5" width="2.7109375" style="11" customWidth="1"/>
    <col min="6" max="16384" width="10.7109375" style="8"/>
  </cols>
  <sheetData>
    <row r="1" spans="1:5" s="25" customFormat="1" ht="31.15" customHeight="1">
      <c r="A1" s="397"/>
      <c r="B1" s="358"/>
      <c r="C1" s="358"/>
      <c r="D1" s="358"/>
      <c r="E1" s="358"/>
    </row>
    <row r="2" spans="1:5" s="43" customFormat="1" ht="20.25">
      <c r="A2" s="402" t="s">
        <v>85</v>
      </c>
      <c r="B2" s="402"/>
      <c r="C2" s="402"/>
      <c r="D2" s="402"/>
      <c r="E2" s="402"/>
    </row>
    <row r="3" spans="1:5" s="35" customFormat="1" ht="20.25">
      <c r="A3" s="404">
        <v>2022</v>
      </c>
      <c r="B3" s="404"/>
      <c r="C3" s="404"/>
      <c r="D3" s="404"/>
      <c r="E3" s="404"/>
    </row>
    <row r="4" spans="1:5" s="35" customFormat="1" ht="15.75">
      <c r="A4" s="403" t="s">
        <v>86</v>
      </c>
      <c r="B4" s="403"/>
      <c r="C4" s="403"/>
      <c r="D4" s="403"/>
      <c r="E4" s="403"/>
    </row>
    <row r="5" spans="1:5" s="28" customFormat="1" ht="15.75">
      <c r="A5" s="405">
        <v>2022</v>
      </c>
      <c r="B5" s="405"/>
      <c r="C5" s="405"/>
      <c r="D5" s="405"/>
      <c r="E5" s="405"/>
    </row>
    <row r="6" spans="1:5" s="2" customFormat="1" ht="15.75">
      <c r="A6" s="20" t="s">
        <v>360</v>
      </c>
      <c r="B6" s="32"/>
      <c r="C6" s="33"/>
      <c r="D6" s="32"/>
      <c r="E6" s="50" t="s">
        <v>361</v>
      </c>
    </row>
    <row r="7" spans="1:5" s="9" customFormat="1" ht="65.25" customHeight="1">
      <c r="A7" s="399" t="s">
        <v>248</v>
      </c>
      <c r="B7" s="399"/>
      <c r="C7" s="135">
        <v>2022</v>
      </c>
      <c r="D7" s="400" t="s">
        <v>182</v>
      </c>
      <c r="E7" s="400"/>
    </row>
    <row r="8" spans="1:5" s="10" customFormat="1" ht="34.5" customHeight="1" thickBot="1">
      <c r="A8" s="179"/>
      <c r="B8" s="180" t="s">
        <v>70</v>
      </c>
      <c r="C8" s="346">
        <v>63973</v>
      </c>
      <c r="D8" s="174" t="s">
        <v>71</v>
      </c>
      <c r="E8" s="175"/>
    </row>
    <row r="9" spans="1:5" s="10" customFormat="1" ht="34.5" customHeight="1" thickTop="1" thickBot="1">
      <c r="A9" s="181"/>
      <c r="B9" s="182" t="s">
        <v>72</v>
      </c>
      <c r="C9" s="349">
        <v>63</v>
      </c>
      <c r="D9" s="176" t="s">
        <v>73</v>
      </c>
      <c r="E9" s="130"/>
    </row>
    <row r="10" spans="1:5" ht="34.5" customHeight="1" thickTop="1" thickBot="1">
      <c r="A10" s="183"/>
      <c r="B10" s="184" t="s">
        <v>74</v>
      </c>
      <c r="C10" s="345">
        <v>624</v>
      </c>
      <c r="D10" s="177" t="s">
        <v>75</v>
      </c>
      <c r="E10" s="178"/>
    </row>
    <row r="11" spans="1:5" ht="34.5" customHeight="1" thickTop="1" thickBot="1">
      <c r="A11" s="181"/>
      <c r="B11" s="182" t="s">
        <v>76</v>
      </c>
      <c r="C11" s="349">
        <v>3622</v>
      </c>
      <c r="D11" s="176" t="s">
        <v>77</v>
      </c>
      <c r="E11" s="130"/>
    </row>
    <row r="12" spans="1:5" ht="34.5" customHeight="1" thickTop="1" thickBot="1">
      <c r="A12" s="183"/>
      <c r="B12" s="184" t="s">
        <v>78</v>
      </c>
      <c r="C12" s="345">
        <v>2157</v>
      </c>
      <c r="D12" s="177" t="s">
        <v>79</v>
      </c>
      <c r="E12" s="178"/>
    </row>
    <row r="13" spans="1:5" ht="34.5" customHeight="1" thickTop="1" thickBot="1">
      <c r="A13" s="181"/>
      <c r="B13" s="182" t="s">
        <v>80</v>
      </c>
      <c r="C13" s="349">
        <v>2302</v>
      </c>
      <c r="D13" s="176" t="s">
        <v>81</v>
      </c>
      <c r="E13" s="130"/>
    </row>
    <row r="14" spans="1:5" ht="34.5" customHeight="1" thickTop="1" thickBot="1">
      <c r="A14" s="183"/>
      <c r="B14" s="184" t="s">
        <v>82</v>
      </c>
      <c r="C14" s="345">
        <v>706181</v>
      </c>
      <c r="D14" s="177" t="s">
        <v>7</v>
      </c>
      <c r="E14" s="178"/>
    </row>
    <row r="15" spans="1:5" ht="34.5" customHeight="1" thickTop="1" thickBot="1">
      <c r="A15" s="181"/>
      <c r="B15" s="182" t="s">
        <v>371</v>
      </c>
      <c r="C15" s="349">
        <v>31826</v>
      </c>
      <c r="D15" s="176" t="s">
        <v>372</v>
      </c>
      <c r="E15" s="130"/>
    </row>
    <row r="16" spans="1:5" ht="34.5" customHeight="1" thickTop="1" thickBot="1">
      <c r="A16" s="183"/>
      <c r="B16" s="184" t="s">
        <v>370</v>
      </c>
      <c r="C16" s="345">
        <v>6649</v>
      </c>
      <c r="D16" s="177" t="s">
        <v>83</v>
      </c>
      <c r="E16" s="178"/>
    </row>
    <row r="17" spans="1:5" ht="34.5" customHeight="1" thickTop="1">
      <c r="A17" s="251"/>
      <c r="B17" s="252" t="s">
        <v>84</v>
      </c>
      <c r="C17" s="344">
        <v>52311</v>
      </c>
      <c r="D17" s="253" t="s">
        <v>68</v>
      </c>
      <c r="E17" s="254"/>
    </row>
    <row r="18" spans="1:5" ht="12.75">
      <c r="A18" s="65"/>
      <c r="B18" s="65"/>
      <c r="C18" s="65"/>
      <c r="D18" s="65"/>
      <c r="E18" s="65"/>
    </row>
    <row r="21" spans="1:5" ht="12.75">
      <c r="C21" s="11"/>
      <c r="E21" s="8"/>
    </row>
    <row r="22" spans="1:5" ht="12.75">
      <c r="C22" s="11"/>
      <c r="E22" s="8"/>
    </row>
    <row r="23" spans="1:5" ht="12.75">
      <c r="C23" s="11"/>
      <c r="E23" s="8"/>
    </row>
    <row r="24" spans="1:5" ht="12.75">
      <c r="C24" s="11"/>
      <c r="E24" s="8"/>
    </row>
    <row r="25" spans="1:5" ht="12.75">
      <c r="C25" s="11"/>
      <c r="E25" s="8"/>
    </row>
    <row r="26" spans="1:5" ht="12.75">
      <c r="C26" s="11"/>
      <c r="E26" s="8"/>
    </row>
    <row r="27" spans="1:5" ht="12.75">
      <c r="C27" s="11"/>
      <c r="E27" s="8"/>
    </row>
    <row r="28" spans="1:5" ht="12.75">
      <c r="C28" s="11"/>
      <c r="E28" s="8"/>
    </row>
    <row r="29" spans="1:5" ht="12.75">
      <c r="C29" s="11"/>
      <c r="E29" s="8"/>
    </row>
    <row r="30" spans="1:5" ht="12.75">
      <c r="C30" s="11"/>
      <c r="E30" s="8"/>
    </row>
    <row r="31" spans="1:5" ht="12.75">
      <c r="C31" s="11"/>
      <c r="E31" s="8"/>
    </row>
    <row r="32" spans="1:5" ht="12.75">
      <c r="C32" s="11"/>
      <c r="E32" s="8"/>
    </row>
    <row r="33" spans="3:5" ht="12.75">
      <c r="C33" s="11"/>
      <c r="E33" s="8"/>
    </row>
    <row r="34" spans="3:5" ht="12.75">
      <c r="C34" s="11"/>
      <c r="E34" s="8"/>
    </row>
    <row r="35" spans="3:5" ht="12.75">
      <c r="C35" s="11"/>
      <c r="E35" s="8"/>
    </row>
    <row r="36" spans="3:5" ht="12.75">
      <c r="C36" s="11"/>
      <c r="E36" s="8"/>
    </row>
  </sheetData>
  <mergeCells count="7">
    <mergeCell ref="A1:E1"/>
    <mergeCell ref="A7:B7"/>
    <mergeCell ref="D7:E7"/>
    <mergeCell ref="A2:E2"/>
    <mergeCell ref="A3:E3"/>
    <mergeCell ref="A5:E5"/>
    <mergeCell ref="A4:E4"/>
  </mergeCells>
  <phoneticPr fontId="0" type="noConversion"/>
  <printOptions horizontalCentered="1"/>
  <pageMargins left="0" right="0" top="1.1811023622047245" bottom="0" header="0.51181102362204722" footer="0.51181102362204722"/>
  <pageSetup paperSize="9" scale="99"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الفصل الأول ، الاحصاءات  الزراعية، 2022</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الفصل الأول ، الاحصاءات  الزراعية، 2022</Description_Ar>
    <Enabled xmlns="1b323878-974e-4c19-bf08-965c80d4ad54">true</Enabled>
    <PublishingDate xmlns="1b323878-974e-4c19-bf08-965c80d4ad54">2023-10-11T09:49:48+00:00</PublishingDate>
    <CategoryDescription xmlns="http://schemas.microsoft.com/sharepoint.v3">CHAPTER 1, Agricultural Statistics, 2022</CategoryDescrip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0593F8-8574-4A31-9059-7BB491A0B3DE}">
  <ds:schemaRefs>
    <ds:schemaRef ds:uri="http://purl.org/dc/elements/1.1/"/>
    <ds:schemaRef ds:uri="http://www.w3.org/XML/1998/namespace"/>
    <ds:schemaRef ds:uri="http://schemas.openxmlformats.org/package/2006/metadata/core-properties"/>
    <ds:schemaRef ds:uri="http://purl.org/dc/terms/"/>
    <ds:schemaRef ds:uri="b1657202-86a7-46c3-ba71-02bb0da5a392"/>
    <ds:schemaRef ds:uri="http://schemas.microsoft.com/office/2006/metadata/properties"/>
    <ds:schemaRef ds:uri="http://schemas.microsoft.com/office/2006/documentManagement/types"/>
    <ds:schemaRef ds:uri="http://schemas.microsoft.com/office/infopath/2007/PartnerControls"/>
    <ds:schemaRef ds:uri="http://schemas.microsoft.com/sharepoint/v3"/>
    <ds:schemaRef ds:uri="http://purl.org/dc/dcmitype/"/>
  </ds:schemaRefs>
</ds:datastoreItem>
</file>

<file path=customXml/itemProps2.xml><?xml version="1.0" encoding="utf-8"?>
<ds:datastoreItem xmlns:ds="http://schemas.openxmlformats.org/officeDocument/2006/customXml" ds:itemID="{47881970-4402-4630-8B07-FFD9D0FD68F3}">
  <ds:schemaRefs>
    <ds:schemaRef ds:uri="http://schemas.microsoft.com/sharepoint/v3/contenttype/forms"/>
  </ds:schemaRefs>
</ds:datastoreItem>
</file>

<file path=customXml/itemProps3.xml><?xml version="1.0" encoding="utf-8"?>
<ds:datastoreItem xmlns:ds="http://schemas.openxmlformats.org/officeDocument/2006/customXml" ds:itemID="{501A2BAF-C177-4AAB-A561-36BD13544521}"/>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23</vt:i4>
      </vt:variant>
    </vt:vector>
  </HeadingPairs>
  <TitlesOfParts>
    <vt:vector size="43" baseType="lpstr">
      <vt:lpstr>الباب الثاني</vt:lpstr>
      <vt:lpstr>Preface</vt:lpstr>
      <vt:lpstr>الغلاف</vt:lpstr>
      <vt:lpstr>تقديم</vt:lpstr>
      <vt:lpstr>1</vt:lpstr>
      <vt:lpstr>2</vt:lpstr>
      <vt:lpstr>Gr_1</vt:lpstr>
      <vt:lpstr>3</vt:lpstr>
      <vt:lpstr>4</vt:lpstr>
      <vt:lpstr>5</vt:lpstr>
      <vt:lpstr>6</vt:lpstr>
      <vt:lpstr>8-7</vt:lpstr>
      <vt:lpstr>10-9</vt:lpstr>
      <vt:lpstr>GR_2</vt:lpstr>
      <vt:lpstr>11</vt:lpstr>
      <vt:lpstr>12</vt:lpstr>
      <vt:lpstr>13</vt:lpstr>
      <vt:lpstr>14</vt:lpstr>
      <vt:lpstr>15</vt:lpstr>
      <vt:lpstr>16</vt:lpstr>
      <vt:lpstr>a</vt:lpstr>
      <vt:lpstr>'1'!Print_Area</vt:lpstr>
      <vt:lpstr>'10-9'!Print_Area</vt:lpstr>
      <vt:lpstr>'11'!Print_Area</vt:lpstr>
      <vt:lpstr>'12'!Print_Area</vt:lpstr>
      <vt:lpstr>'13'!Print_Area</vt:lpstr>
      <vt:lpstr>'14'!Print_Area</vt:lpstr>
      <vt:lpstr>'15'!Print_Area</vt:lpstr>
      <vt:lpstr>'16'!Print_Area</vt:lpstr>
      <vt:lpstr>'2'!Print_Area</vt:lpstr>
      <vt:lpstr>'3'!Print_Area</vt:lpstr>
      <vt:lpstr>'4'!Print_Area</vt:lpstr>
      <vt:lpstr>'5'!Print_Area</vt:lpstr>
      <vt:lpstr>'6'!Print_Area</vt:lpstr>
      <vt:lpstr>'8-7'!Print_Area</vt:lpstr>
      <vt:lpstr>Gr_1!Print_Area</vt:lpstr>
      <vt:lpstr>GR_2!Print_Area</vt:lpstr>
      <vt:lpstr>Preface!Print_Area</vt:lpstr>
      <vt:lpstr>'الباب الثاني'!Print_Area</vt:lpstr>
      <vt:lpstr>الغلاف!Print_Area</vt:lpstr>
      <vt:lpstr>تقديم!Print_Area</vt:lpstr>
      <vt:lpstr>'5'!Print_Titles</vt:lpstr>
      <vt:lpstr>'6'!Print_Titles</vt:lpstr>
    </vt:vector>
  </TitlesOfParts>
  <Company>Central Planning Council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CHAPTER 1, Agricultural Statistics, 2022</dc:title>
  <dc:creator>أسماء سويلم</dc:creator>
  <cp:keywords>PSA; Economic</cp:keywords>
  <cp:lastModifiedBy>Fatma Khalaf Ali Alboainian</cp:lastModifiedBy>
  <cp:lastPrinted>2023-10-11T08:28:19Z</cp:lastPrinted>
  <dcterms:created xsi:type="dcterms:W3CDTF">1999-12-28T07:27:44Z</dcterms:created>
  <dcterms:modified xsi:type="dcterms:W3CDTF">2023-10-11T08:28:28Z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732;#Economic|6085dc75-eb92-49a2-825d-d93bad98022e;#734;#PSA|81538984-2143-4d4b-a3ca-314b1950d5de</vt:lpwstr>
  </property>
  <property fmtid="{D5CDD505-2E9C-101B-9397-08002B2CF9AE}" pid="3" name="ContentTypeId">
    <vt:lpwstr>0x01010050FBC1E32FA8C5438369190EAFFED8CE008E9E875BE8CF634D9CBE11DB22534CB8</vt:lpwstr>
  </property>
  <property fmtid="{D5CDD505-2E9C-101B-9397-08002B2CF9AE}" pid="4" name="Hashtags">
    <vt:lpwstr>58;#StatisticalAbstract|c2f418c2-a295-4bd1-af99-d5d586494613</vt:lpwstr>
  </property>
</Properties>
</file>