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drawings/drawing8.xml" ContentType="application/vnd.openxmlformats-officedocument.drawingml.chartshapes+xml"/>
  <Override PartName="/xl/workbook.xml" ContentType="application/vnd.openxmlformats-officedocument.spreadsheetml.sheet.main+xml"/>
  <Override PartName="/xl/worksheets/sheet5.xml" ContentType="application/vnd.openxmlformats-officedocument.spreadsheetml.worksheet+xml"/>
  <Override PartName="/xl/drawings/drawing19.xml" ContentType="application/vnd.openxmlformats-officedocument.drawing+xml"/>
  <Override PartName="/xl/drawings/drawing18.xml" ContentType="application/vnd.openxmlformats-officedocument.drawing+xml"/>
  <Override PartName="/xl/drawings/drawing17.xml" ContentType="application/vnd.openxmlformats-officedocument.drawing+xml"/>
  <Override PartName="/xl/drawings/drawing16.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drawings/drawing23.xml" ContentType="application/vnd.openxmlformats-officedocument.drawing+xml"/>
  <Override PartName="/xl/drawings/drawing15.xml" ContentType="application/vnd.openxmlformats-officedocument.drawing+xml"/>
  <Override PartName="/xl/worksheets/sheet1.xml" ContentType="application/vnd.openxmlformats-officedocument.spreadsheetml.worksheet+xml"/>
  <Override PartName="/xl/worksheets/sheet6.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23.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charts/chart5.xml" ContentType="application/vnd.openxmlformats-officedocument.drawingml.chart+xml"/>
  <Override PartName="/xl/drawings/drawing4.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charts/chart1.xml" ContentType="application/vnd.openxmlformats-officedocument.drawingml.chart+xml"/>
  <Override PartName="/xl/drawings/drawing6.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drawings/drawing12.xml" ContentType="application/vnd.openxmlformats-officedocument.drawing+xml"/>
  <Override PartName="/xl/drawings/drawing10.xml" ContentType="application/vnd.openxmlformats-officedocument.drawing+xml"/>
  <Override PartName="/xl/charts/chart3.xml" ContentType="application/vnd.openxmlformats-officedocument.drawingml.chart+xml"/>
  <Override PartName="/xl/drawings/drawing9.xml" ContentType="application/vnd.openxmlformats-officedocument.drawing+xml"/>
  <Override PartName="/xl/drawings/drawing14.xml" ContentType="application/vnd.openxmlformats-officedocument.drawing+xml"/>
  <Override PartName="/xl/charts/chart4.xml" ContentType="application/vnd.openxmlformats-officedocument.drawingml.chart+xml"/>
  <Override PartName="/xl/drawings/drawing7.xml" ContentType="application/vnd.openxmlformats-officedocument.drawing+xml"/>
  <Override PartName="/xl/worksheets/sheet4.xml" ContentType="application/vnd.openxmlformats-officedocument.spreadsheetml.worksheet+xml"/>
  <Override PartName="/xl/charts/chart2.xml" ContentType="application/vnd.openxmlformats-officedocument.drawingml.chart+xml"/>
  <Override PartName="/xl/externalLinks/externalLink1.xml" ContentType="application/vnd.openxmlformats-officedocument.spreadsheetml.externalLink+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615" yWindow="105" windowWidth="8400" windowHeight="4635" tabRatio="912" activeTab="1"/>
  </bookViews>
  <sheets>
    <sheet name="الباب الثاني" sheetId="37" r:id="rId1"/>
    <sheet name="الغلاف" sheetId="38" r:id="rId2"/>
    <sheet name="تقديم" sheetId="22" r:id="rId3"/>
    <sheet name="264" sheetId="4" r:id="rId4"/>
    <sheet name="Gr_53" sheetId="35" r:id="rId5"/>
    <sheet name="265" sheetId="7" r:id="rId6"/>
    <sheet name="Gr_54" sheetId="33" r:id="rId7"/>
    <sheet name="266" sheetId="8" r:id="rId8"/>
    <sheet name="267" sheetId="9" r:id="rId9"/>
    <sheet name="268" sheetId="10" r:id="rId10"/>
    <sheet name="270-269" sheetId="11" r:id="rId11"/>
    <sheet name="273-272" sheetId="12" r:id="rId12"/>
    <sheet name="GR_55" sheetId="36" r:id="rId13"/>
    <sheet name="274" sheetId="40" r:id="rId14"/>
    <sheet name="275" sheetId="41" r:id="rId15"/>
    <sheet name="276" sheetId="28" r:id="rId16"/>
    <sheet name="277" sheetId="27" r:id="rId17"/>
    <sheet name="278" sheetId="30" r:id="rId18"/>
    <sheet name="279" sheetId="15" r:id="rId19"/>
    <sheet name="280" sheetId="16" r:id="rId20"/>
    <sheet name="281" sheetId="17" r:id="rId21"/>
    <sheet name="282" sheetId="32" r:id="rId22"/>
    <sheet name="Sheet1" sheetId="42" r:id="rId23"/>
  </sheets>
  <externalReferences>
    <externalReference r:id="rId24"/>
  </externalReferences>
  <definedNames>
    <definedName name="a">'267'!$XEZ$34</definedName>
    <definedName name="_xlnm.Print_Area" localSheetId="3">'264'!$A$1:$K$16</definedName>
    <definedName name="_xlnm.Print_Area" localSheetId="5">'265'!$A$1:$I$49</definedName>
    <definedName name="_xlnm.Print_Area" localSheetId="7">'266'!$A$1:$E$16</definedName>
    <definedName name="_xlnm.Print_Area" localSheetId="8">'267'!$A$1:$M$48</definedName>
    <definedName name="_xlnm.Print_Area" localSheetId="9">'268'!$A$1:$I$46</definedName>
    <definedName name="_xlnm.Print_Area" localSheetId="10">'270-269'!$A$1:$G$27</definedName>
    <definedName name="_xlnm.Print_Area" localSheetId="11">'273-272'!$A$1:$E$29</definedName>
    <definedName name="_xlnm.Print_Area" localSheetId="13">'274'!$A$1:$G$29</definedName>
    <definedName name="_xlnm.Print_Area" localSheetId="14">'275'!$A$1:$I$45</definedName>
    <definedName name="_xlnm.Print_Area" localSheetId="15">'276'!$A$1:$I$26</definedName>
    <definedName name="_xlnm.Print_Area" localSheetId="16">'277'!$A$1:$I$26</definedName>
    <definedName name="_xlnm.Print_Area" localSheetId="17">'278'!$A$1:$P$28</definedName>
    <definedName name="_xlnm.Print_Area" localSheetId="18">'279'!$A$1:$N$31</definedName>
    <definedName name="_xlnm.Print_Area" localSheetId="19">'280'!$A$1:$G$20</definedName>
    <definedName name="_xlnm.Print_Area" localSheetId="20">'281'!$A$1:$I$25</definedName>
    <definedName name="_xlnm.Print_Area" localSheetId="21">'282'!$A$1:$G$30</definedName>
    <definedName name="_xlnm.Print_Area" localSheetId="4">Gr_53!$A$1:$K$33</definedName>
    <definedName name="_xlnm.Print_Area" localSheetId="6">Gr_54!$A$1:$L$30</definedName>
    <definedName name="_xlnm.Print_Area" localSheetId="12">GR_55!$A$1:$J$27</definedName>
    <definedName name="_xlnm.Print_Area" localSheetId="0">'الباب الثاني'!$A$1:$A$5</definedName>
    <definedName name="_xlnm.Print_Area" localSheetId="1">الغلاف!$A$1:$A$5</definedName>
    <definedName name="_xlnm.Print_Area" localSheetId="2">تقديم!$A$1:$C$17</definedName>
    <definedName name="_xlnm.Print_Titles" localSheetId="8">'267'!$1:$9</definedName>
    <definedName name="_xlnm.Print_Titles" localSheetId="9">'268'!$1:$9</definedName>
    <definedName name="_xlnm.Print_Titles" localSheetId="14">'275'!$1:$8</definedName>
  </definedNames>
  <calcPr calcId="145621"/>
</workbook>
</file>

<file path=xl/calcChain.xml><?xml version="1.0" encoding="utf-8"?>
<calcChain xmlns="http://schemas.openxmlformats.org/spreadsheetml/2006/main">
  <c r="J44" i="9" l="1"/>
  <c r="J41" i="9"/>
  <c r="J39" i="9"/>
  <c r="J10" i="9" l="1"/>
  <c r="G16" i="28"/>
  <c r="H10" i="41"/>
  <c r="H11" i="41"/>
  <c r="H12" i="41"/>
  <c r="H13" i="41"/>
  <c r="H14" i="41"/>
  <c r="H15" i="41"/>
  <c r="H16" i="41"/>
  <c r="H17" i="41"/>
  <c r="H18" i="41"/>
  <c r="H19" i="41"/>
  <c r="H20" i="41"/>
  <c r="H21" i="41"/>
  <c r="H22" i="41"/>
  <c r="H23" i="41"/>
  <c r="H24" i="41"/>
  <c r="H25" i="41"/>
  <c r="H26" i="41"/>
  <c r="H27" i="41"/>
  <c r="H28" i="41"/>
  <c r="H29" i="41"/>
  <c r="H30" i="41"/>
  <c r="H31" i="41"/>
  <c r="H32" i="41"/>
  <c r="H33" i="41"/>
  <c r="H34" i="41"/>
  <c r="H35" i="41"/>
  <c r="H36" i="41"/>
  <c r="H37" i="41"/>
  <c r="H38" i="41"/>
  <c r="H39" i="41"/>
  <c r="H40" i="41"/>
  <c r="H41" i="41"/>
  <c r="H42" i="41"/>
  <c r="H9" i="41"/>
  <c r="G49" i="7"/>
  <c r="G39" i="7"/>
  <c r="G8" i="7"/>
  <c r="G14" i="7"/>
  <c r="F26" i="28" l="1"/>
  <c r="H43" i="41" l="1"/>
  <c r="G43" i="41"/>
  <c r="F43" i="41"/>
  <c r="E43" i="41"/>
  <c r="D43" i="41"/>
  <c r="C43" i="41"/>
  <c r="B43" i="41"/>
  <c r="G26" i="28" l="1"/>
  <c r="G44" i="10"/>
  <c r="I44" i="9"/>
  <c r="H44" i="9"/>
  <c r="E44" i="9"/>
  <c r="H43" i="9"/>
  <c r="H42" i="9"/>
  <c r="H41" i="9"/>
  <c r="H32" i="9"/>
  <c r="H33" i="9"/>
  <c r="H34" i="9"/>
  <c r="H35" i="9"/>
  <c r="H36" i="9"/>
  <c r="H37" i="9"/>
  <c r="H38" i="9"/>
  <c r="H39" i="9"/>
  <c r="H17" i="9"/>
  <c r="H18" i="9"/>
  <c r="H19" i="9"/>
  <c r="H20" i="9"/>
  <c r="H21" i="9"/>
  <c r="H22" i="9"/>
  <c r="H23" i="9"/>
  <c r="H24" i="9"/>
  <c r="H25" i="9"/>
  <c r="H26" i="9"/>
  <c r="H27" i="9"/>
  <c r="H28" i="9"/>
  <c r="H29" i="9"/>
  <c r="H30" i="9"/>
  <c r="H31" i="9"/>
  <c r="H16" i="9"/>
  <c r="H12" i="9"/>
  <c r="H13" i="9"/>
  <c r="H14" i="9"/>
  <c r="C29" i="40"/>
  <c r="B29" i="40"/>
  <c r="K42" i="9" l="1"/>
  <c r="K43" i="9"/>
  <c r="K41" i="9"/>
  <c r="K17" i="9"/>
  <c r="K18" i="9"/>
  <c r="K19" i="9"/>
  <c r="K20" i="9"/>
  <c r="K21" i="9"/>
  <c r="K22" i="9"/>
  <c r="K23" i="9"/>
  <c r="K24" i="9"/>
  <c r="K25" i="9"/>
  <c r="K26" i="9"/>
  <c r="K27" i="9"/>
  <c r="K28" i="9"/>
  <c r="K29" i="9"/>
  <c r="K30" i="9"/>
  <c r="K31" i="9"/>
  <c r="K32" i="9"/>
  <c r="K33" i="9"/>
  <c r="K34" i="9"/>
  <c r="K35" i="9"/>
  <c r="K36" i="9"/>
  <c r="K37" i="9"/>
  <c r="K38" i="9"/>
  <c r="K39" i="9"/>
  <c r="K16" i="9"/>
  <c r="K12" i="9"/>
  <c r="K13" i="9"/>
  <c r="K14" i="9"/>
  <c r="K11" i="9"/>
  <c r="I17" i="15"/>
  <c r="I16" i="15"/>
  <c r="I15" i="15"/>
  <c r="I14" i="15"/>
  <c r="I13" i="15"/>
  <c r="G26" i="15"/>
  <c r="G22" i="15"/>
  <c r="G18" i="15"/>
  <c r="G13" i="15" s="1"/>
  <c r="G14" i="15"/>
  <c r="E26" i="15"/>
  <c r="E22" i="15"/>
  <c r="E18" i="15"/>
  <c r="E14" i="15"/>
  <c r="C26" i="15"/>
  <c r="C22" i="15"/>
  <c r="C18" i="15"/>
  <c r="C14" i="15"/>
  <c r="K44" i="9" l="1"/>
  <c r="C13" i="15"/>
  <c r="G26" i="27"/>
  <c r="E10" i="27"/>
  <c r="D20" i="27"/>
  <c r="D16" i="27"/>
  <c r="D10" i="27"/>
  <c r="C20" i="27"/>
  <c r="C16" i="27"/>
  <c r="C10" i="27"/>
  <c r="E20" i="28"/>
  <c r="E16" i="28"/>
  <c r="E10" i="28"/>
  <c r="D20" i="28"/>
  <c r="D16" i="28"/>
  <c r="D10" i="28"/>
  <c r="C20" i="28"/>
  <c r="C16" i="28"/>
  <c r="C10" i="28"/>
  <c r="D23" i="11"/>
  <c r="C23" i="11"/>
  <c r="B23" i="11"/>
  <c r="E40" i="10"/>
  <c r="D40" i="10"/>
  <c r="C40" i="10"/>
  <c r="E15" i="10"/>
  <c r="D15" i="10"/>
  <c r="C15" i="10"/>
  <c r="D10" i="10"/>
  <c r="C10" i="10"/>
  <c r="E43" i="9"/>
  <c r="E42" i="9"/>
  <c r="E41" i="9"/>
  <c r="D40" i="9"/>
  <c r="C40" i="9"/>
  <c r="E39" i="9"/>
  <c r="E38" i="9"/>
  <c r="E37" i="9"/>
  <c r="E36" i="9"/>
  <c r="E35" i="9"/>
  <c r="E34" i="9"/>
  <c r="E33" i="9"/>
  <c r="E32" i="9"/>
  <c r="E31" i="9"/>
  <c r="E30" i="9"/>
  <c r="E29" i="9"/>
  <c r="E28" i="9"/>
  <c r="E27" i="9"/>
  <c r="E26" i="9"/>
  <c r="E25" i="9"/>
  <c r="E24" i="9"/>
  <c r="E23" i="9"/>
  <c r="E22" i="9"/>
  <c r="E21" i="9"/>
  <c r="E20" i="9"/>
  <c r="E19" i="9"/>
  <c r="E18" i="9"/>
  <c r="E17" i="9"/>
  <c r="E16" i="9"/>
  <c r="D15" i="9"/>
  <c r="C15" i="9"/>
  <c r="H11" i="9"/>
  <c r="E14" i="9"/>
  <c r="E13" i="9"/>
  <c r="E12" i="9"/>
  <c r="E11" i="9"/>
  <c r="E39" i="7"/>
  <c r="D39" i="7"/>
  <c r="C39" i="7"/>
  <c r="E14" i="7"/>
  <c r="D14" i="7"/>
  <c r="C14" i="7"/>
  <c r="E8" i="7"/>
  <c r="D8" i="7"/>
  <c r="C8" i="7"/>
  <c r="F44" i="9" l="1"/>
  <c r="F44" i="10"/>
  <c r="F26" i="27"/>
  <c r="C26" i="28"/>
  <c r="C26" i="27"/>
  <c r="E44" i="10"/>
  <c r="D44" i="10"/>
  <c r="C44" i="10"/>
  <c r="D44" i="9"/>
  <c r="C42" i="33"/>
  <c r="D37" i="33" s="1"/>
  <c r="F49" i="7"/>
  <c r="D26" i="27" l="1"/>
  <c r="D26" i="28"/>
  <c r="C44" i="9"/>
  <c r="E26" i="28"/>
  <c r="E26" i="27"/>
  <c r="G44" i="9"/>
  <c r="D39" i="33"/>
  <c r="D38" i="33"/>
  <c r="D41" i="33"/>
  <c r="D49" i="7"/>
  <c r="E49" i="7"/>
  <c r="D40" i="33"/>
  <c r="C49" i="7"/>
</calcChain>
</file>

<file path=xl/sharedStrings.xml><?xml version="1.0" encoding="utf-8"?>
<sst xmlns="http://schemas.openxmlformats.org/spreadsheetml/2006/main" count="1013" uniqueCount="559">
  <si>
    <t>استخدامات الأراضي</t>
  </si>
  <si>
    <t>LAND UTILIZATION</t>
  </si>
  <si>
    <t xml:space="preserve"> </t>
  </si>
  <si>
    <t>السنة</t>
  </si>
  <si>
    <t>المجموع</t>
  </si>
  <si>
    <t>Year</t>
  </si>
  <si>
    <t>Fruits</t>
  </si>
  <si>
    <t>Date Palm</t>
  </si>
  <si>
    <t>Total Areas of Qatar</t>
  </si>
  <si>
    <t>(1)  تضم بالإضافة لمساحات المزارع المسجلة مساحات أخرى غير مسجلة كمزارع .</t>
  </si>
  <si>
    <t xml:space="preserve">المجموع  </t>
  </si>
  <si>
    <t xml:space="preserve">Total    </t>
  </si>
  <si>
    <t>المساحة المزروعة بمختلف المحاصيل</t>
  </si>
  <si>
    <t>AREA UNDER DIFFERENT CROPS</t>
  </si>
  <si>
    <t xml:space="preserve"> 1 - الحبوب </t>
  </si>
  <si>
    <t xml:space="preserve"> 1- Cereals</t>
  </si>
  <si>
    <t>القمح</t>
  </si>
  <si>
    <t>Wheat</t>
  </si>
  <si>
    <t>الشعير</t>
  </si>
  <si>
    <t>Barley</t>
  </si>
  <si>
    <t>الذرة</t>
  </si>
  <si>
    <t>Maize</t>
  </si>
  <si>
    <t xml:space="preserve"> 3 - الخضراوات </t>
  </si>
  <si>
    <t>طماطم</t>
  </si>
  <si>
    <t>Tomatoes</t>
  </si>
  <si>
    <t>شمام</t>
  </si>
  <si>
    <t>Sugar-Melons</t>
  </si>
  <si>
    <t>بطيخ (رقي)</t>
  </si>
  <si>
    <t>Water-Melons</t>
  </si>
  <si>
    <t>خيار</t>
  </si>
  <si>
    <t>Cucumbers</t>
  </si>
  <si>
    <t>كوسة</t>
  </si>
  <si>
    <t>Marrows</t>
  </si>
  <si>
    <t>قرع ارقابي</t>
  </si>
  <si>
    <t>Pumpkin</t>
  </si>
  <si>
    <t>قرع عسلي</t>
  </si>
  <si>
    <t>Sweet Pumpkin</t>
  </si>
  <si>
    <t>جزر</t>
  </si>
  <si>
    <t>Carrots</t>
  </si>
  <si>
    <t>باذنجان</t>
  </si>
  <si>
    <t>Eggplant</t>
  </si>
  <si>
    <t>خس</t>
  </si>
  <si>
    <t>Lettuce</t>
  </si>
  <si>
    <t>كرنب (ملفوف)</t>
  </si>
  <si>
    <t>Cabbage</t>
  </si>
  <si>
    <t>قرنبيط (زهرة)</t>
  </si>
  <si>
    <t>Cauliflower</t>
  </si>
  <si>
    <t>فلفل</t>
  </si>
  <si>
    <t>Green Pepper</t>
  </si>
  <si>
    <t>بصل</t>
  </si>
  <si>
    <t>Onion</t>
  </si>
  <si>
    <t>ملوخية</t>
  </si>
  <si>
    <t>Mulokhia</t>
  </si>
  <si>
    <t>فجل</t>
  </si>
  <si>
    <t>Radish</t>
  </si>
  <si>
    <t>سبانخ</t>
  </si>
  <si>
    <t>Spinach</t>
  </si>
  <si>
    <t>فاصوليا</t>
  </si>
  <si>
    <t>Beans</t>
  </si>
  <si>
    <t>باميا</t>
  </si>
  <si>
    <t>Okra</t>
  </si>
  <si>
    <t>لفت</t>
  </si>
  <si>
    <t>Turnip</t>
  </si>
  <si>
    <t>فقوس</t>
  </si>
  <si>
    <t>Snake-Cucumber</t>
  </si>
  <si>
    <t>بنجر</t>
  </si>
  <si>
    <t>Beet root</t>
  </si>
  <si>
    <t>بطاطس</t>
  </si>
  <si>
    <t>Potatoes</t>
  </si>
  <si>
    <t>أصناف أخرى</t>
  </si>
  <si>
    <t>Other</t>
  </si>
  <si>
    <t xml:space="preserve"> 4 - الفاكهة والنخيل </t>
  </si>
  <si>
    <t>الموالح</t>
  </si>
  <si>
    <t>Citrus Fruits</t>
  </si>
  <si>
    <t>العنب</t>
  </si>
  <si>
    <t>Grapes</t>
  </si>
  <si>
    <t>الجوافة</t>
  </si>
  <si>
    <t>Guavas</t>
  </si>
  <si>
    <t>التين</t>
  </si>
  <si>
    <t>Figs</t>
  </si>
  <si>
    <t>الرمان</t>
  </si>
  <si>
    <t>Pomegranates</t>
  </si>
  <si>
    <t>التوت</t>
  </si>
  <si>
    <t>Mulberries</t>
  </si>
  <si>
    <t>النخيل</t>
  </si>
  <si>
    <t>لوز بحريني</t>
  </si>
  <si>
    <t>Almond</t>
  </si>
  <si>
    <t>أخرى</t>
  </si>
  <si>
    <t>عدد أشجار الفاكهة المثمرة وغير المثمرة</t>
  </si>
  <si>
    <t>NUMBER OF FRUIT BEARING AND NON-FRUIT BEARING TREES</t>
  </si>
  <si>
    <t>PRODUCTION, AREA AND YIELD OF DIFFERENT CROPS</t>
  </si>
  <si>
    <t>الانتاج (طن)</t>
  </si>
  <si>
    <t>متوسط الانتاج</t>
  </si>
  <si>
    <t>المحصول</t>
  </si>
  <si>
    <t>(1)</t>
  </si>
  <si>
    <t>(2)</t>
  </si>
  <si>
    <t>Crop</t>
  </si>
  <si>
    <t>Production (Ton)</t>
  </si>
  <si>
    <t>Yield (T/D)</t>
  </si>
  <si>
    <t>شمندر (بنجر)</t>
  </si>
  <si>
    <t>Others</t>
  </si>
  <si>
    <t xml:space="preserve"> 3 - الفاكهة والنخيل </t>
  </si>
  <si>
    <t>3 - Fruits and Dates</t>
  </si>
  <si>
    <t>الفاكهة</t>
  </si>
  <si>
    <t>(1) الانتاج لأقرب طن.</t>
  </si>
  <si>
    <t>(1) Production to nearest Ton .</t>
  </si>
  <si>
    <t>(3) يتضمن انتاج النخيل المزروع على الطرق والحدائق العامة والاحراش.</t>
  </si>
  <si>
    <t>كميات الانتاج النباتي</t>
  </si>
  <si>
    <t>PLANT PRODUCTION</t>
  </si>
  <si>
    <t>Dates</t>
  </si>
  <si>
    <t>إنتاج اللحوم والأسماك</t>
  </si>
  <si>
    <t>MEAT AND FISH PRODUCTION</t>
  </si>
  <si>
    <t xml:space="preserve"> لحوم حمراء</t>
  </si>
  <si>
    <t>Red Meat</t>
  </si>
  <si>
    <t>لحوم دجاج وطيور</t>
  </si>
  <si>
    <t>Poultry Meat</t>
  </si>
  <si>
    <t>أســـماك</t>
  </si>
  <si>
    <t>Fish</t>
  </si>
  <si>
    <t>POULTRY AND EGGS PRODUCTION</t>
  </si>
  <si>
    <t>إنتاج الألبان ومنتجاتها</t>
  </si>
  <si>
    <t>MILK AND DAIRY PRODUCTION</t>
  </si>
  <si>
    <t>الألبان ومنتجاتها</t>
  </si>
  <si>
    <t>Milk and dairy Products</t>
  </si>
  <si>
    <t>أعداد قطعان الثروة الحيوانية</t>
  </si>
  <si>
    <t>LIVESTOCKS</t>
  </si>
  <si>
    <t>أبقــــــــار</t>
  </si>
  <si>
    <t>Cows</t>
  </si>
  <si>
    <t>أغـنــــام</t>
  </si>
  <si>
    <t>Sheeps</t>
  </si>
  <si>
    <t>ماعــــــز</t>
  </si>
  <si>
    <t>Goats</t>
  </si>
  <si>
    <t>جمـــــال</t>
  </si>
  <si>
    <t>Camels</t>
  </si>
  <si>
    <t>خيـــــــــول</t>
  </si>
  <si>
    <t>Horses</t>
  </si>
  <si>
    <t>غـــــزلان</t>
  </si>
  <si>
    <t>Deer</t>
  </si>
  <si>
    <t xml:space="preserve">Total  </t>
  </si>
  <si>
    <t>VALUE OF AGRICULTURAL PRODUCTION</t>
  </si>
  <si>
    <t>المنتج</t>
  </si>
  <si>
    <t>Product</t>
  </si>
  <si>
    <t>البلح والتمور</t>
  </si>
  <si>
    <t xml:space="preserve">  Total</t>
  </si>
  <si>
    <t>الرقم القياسي الكمي للإنتاج الزراعي</t>
  </si>
  <si>
    <t>QUANTITY INDEX NUMBER OF AGRICULTURAL PRODUCTION</t>
  </si>
  <si>
    <t xml:space="preserve">  الحبوب </t>
  </si>
  <si>
    <t xml:space="preserve"> Cereals</t>
  </si>
  <si>
    <t xml:space="preserve">  الخضراوات </t>
  </si>
  <si>
    <t xml:space="preserve">  Vegetables</t>
  </si>
  <si>
    <t xml:space="preserve">  الفاكهة والتمور</t>
  </si>
  <si>
    <t xml:space="preserve">  Fruits and Dates</t>
  </si>
  <si>
    <t xml:space="preserve">  الأعلاف الخضراء </t>
  </si>
  <si>
    <t xml:space="preserve">  Green Fodder</t>
  </si>
  <si>
    <t xml:space="preserve">الرقم القياسي العام  </t>
  </si>
  <si>
    <t xml:space="preserve">General Index Number  </t>
  </si>
  <si>
    <t>الرقم القياسي للإنتاج :</t>
  </si>
  <si>
    <t>Production Index Number :</t>
  </si>
  <si>
    <t xml:space="preserve">استخدمت صيغة لاسبير للكميات حيث أخذت الأهمية النسبية (الأوزان) </t>
  </si>
  <si>
    <t xml:space="preserve">    The Laspeyers Quantity Index Was adopted . The Relative </t>
  </si>
  <si>
    <t>الشتلات الموزعة من مزرعة التجارب الحكومية</t>
  </si>
  <si>
    <t>SEEDLINGS DISTRIBUTED BY THE GOVERNMENT EXPERIMENTAL FARM</t>
  </si>
  <si>
    <t xml:space="preserve"> 1 - شتلات الخضراوات :</t>
  </si>
  <si>
    <t xml:space="preserve"> -</t>
  </si>
  <si>
    <t xml:space="preserve"> 2- شتلات الفاكهة :</t>
  </si>
  <si>
    <t>الكنار</t>
  </si>
  <si>
    <t>Kanar</t>
  </si>
  <si>
    <t xml:space="preserve">لوز </t>
  </si>
  <si>
    <t>الإحصاءات الزراعية</t>
  </si>
  <si>
    <t>AGRICULTURAL STATISTICS</t>
  </si>
  <si>
    <t>يعتبر القطاع الزراعي من القطاعات الاستراتيجية وذلك لدوره في تأمين الغذاء للأعداد المتزايدة من السكان .</t>
  </si>
  <si>
    <t>The agricultural sector is considered one of the strategic sectors for its role in securing food for the ever increasing population.</t>
  </si>
  <si>
    <t>فان دولة قطــر تسعى جاهدة للعمل على تطوير هذا القطاع وذلك بتقديم الدعم الفني والعيني للمنتجين الزراعيين .</t>
  </si>
  <si>
    <t>and vertical development. Being so the Government is trying hard to develop this sector by offering technical assistance and materials subsidies to agricultural producers.</t>
  </si>
  <si>
    <t>ويتضمن هذا الفصل بيانات عن التركيب المحصولي والبيانات المتعلقة به ، بالاضافة الى بيانات عن بعض جوانب الدعم الذي تقدمه الدولة فيما يتعلق بمدخلات الانتاج في القطاع الزراعي .</t>
  </si>
  <si>
    <t xml:space="preserve">This chapter includes data regarding cropping structure and the related information, in addition to some aspects of the Government subsidies relevant to the agricultural sector production input. </t>
  </si>
  <si>
    <t>مصادر البيانات :-</t>
  </si>
  <si>
    <t>نوع المحصول</t>
  </si>
  <si>
    <t>النسبة</t>
  </si>
  <si>
    <t>المساحة الكلية</t>
  </si>
  <si>
    <t>Un-Cultivated Lands</t>
  </si>
  <si>
    <t xml:space="preserve">                    السنة
 النوع  </t>
  </si>
  <si>
    <t xml:space="preserve">                                  Year
  Kind  </t>
  </si>
  <si>
    <t>حبوب أخرى</t>
  </si>
  <si>
    <t>(1) it Includes, in addition to areas of registered farms other areas not registered as Farms.</t>
  </si>
  <si>
    <t xml:space="preserve"> 1- Vegetables Seedlings:</t>
  </si>
  <si>
    <t xml:space="preserve"> 2 - Fruit Seedlings:</t>
  </si>
  <si>
    <t>QUANTITIES OF VEGETABLE SEEDS DISTRIBUTED TO FARMERS</t>
  </si>
  <si>
    <t>Other cereals</t>
  </si>
  <si>
    <t xml:space="preserve"> 4 - الخضراوات </t>
  </si>
  <si>
    <t xml:space="preserve"> 6 - الألبان والمنتجات اللبنية </t>
  </si>
  <si>
    <t xml:space="preserve"> 7 - البيض </t>
  </si>
  <si>
    <t xml:space="preserve"> 8 - الأسماك </t>
  </si>
  <si>
    <t xml:space="preserve"> 7 - Eggs </t>
  </si>
  <si>
    <t xml:space="preserve"> 8 - Fish </t>
  </si>
  <si>
    <t xml:space="preserve"> 4 - Vegetables </t>
  </si>
  <si>
    <t xml:space="preserve"> 2 - Green Fodder  </t>
  </si>
  <si>
    <t xml:space="preserve"> 2 - الأعلاف الخضراء </t>
  </si>
  <si>
    <t xml:space="preserve"> 6 - Milk &amp; Milk Products </t>
  </si>
  <si>
    <t>كمية بذور الخضار الموزعة على المنتجين الزراعيين</t>
  </si>
  <si>
    <t xml:space="preserve">لكل مجموعة وهي الإنتاج لسنة 2001، (سنة الأساس) وتم تركيب الرقم </t>
  </si>
  <si>
    <t>القياسي للسنوات السابقة .</t>
  </si>
  <si>
    <t xml:space="preserve">    importance(Weights)of each group. was based on the 2001</t>
  </si>
  <si>
    <t xml:space="preserve"> 3 - Fruits and Dates : </t>
  </si>
  <si>
    <t xml:space="preserve"> 3 - الفاكهة والنخيل :</t>
  </si>
  <si>
    <t xml:space="preserve"> 1 - الحبوب :</t>
  </si>
  <si>
    <t xml:space="preserve"> 5 - اللحــــوم :</t>
  </si>
  <si>
    <t xml:space="preserve"> 5 - Meat : </t>
  </si>
  <si>
    <t>المجموع
Total</t>
  </si>
  <si>
    <t xml:space="preserve">                                        Year
  Type  </t>
  </si>
  <si>
    <t xml:space="preserve">4 - Green Fodder </t>
  </si>
  <si>
    <t xml:space="preserve"> 4 - الأعلاف الخضراء</t>
  </si>
  <si>
    <t>النخيل - التمور</t>
  </si>
  <si>
    <t xml:space="preserve"> إنتاج الدجاج الحي والبيض</t>
  </si>
  <si>
    <t>لحوم حمراء</t>
  </si>
  <si>
    <t xml:space="preserve">   (base year) Production Values, then the  Quantity index Number for the previous Years was constructed.</t>
  </si>
  <si>
    <t xml:space="preserve"> 3 - Wind Break and Ornamental Seedlings</t>
  </si>
  <si>
    <t xml:space="preserve"> 3 - مصدات الرياح وأشجار الظل  والزينة</t>
  </si>
  <si>
    <t xml:space="preserve">                                                     السنة
 النوع  </t>
  </si>
  <si>
    <t xml:space="preserve">                                                                         Year
  Kind  </t>
  </si>
  <si>
    <t>4 - Fruits and Dates</t>
  </si>
  <si>
    <t>حبوب اخرى</t>
  </si>
  <si>
    <t>الانتاج والمساحة ومتوسط الإنتاجية لمختلف المحاصيل النباتية</t>
  </si>
  <si>
    <t>كمية الإنتاج الزراعي</t>
  </si>
  <si>
    <t>الكمية</t>
  </si>
  <si>
    <t>نسبة</t>
  </si>
  <si>
    <t>الاكتفاء الذاتي</t>
  </si>
  <si>
    <t>Quantitiy</t>
  </si>
  <si>
    <t>قيمة الإنتاج الزراعي</t>
  </si>
  <si>
    <t>منتجات قمحية</t>
  </si>
  <si>
    <t xml:space="preserve"> 6 - البيض </t>
  </si>
  <si>
    <t xml:space="preserve"> 7 - الأسماك </t>
  </si>
  <si>
    <t>قمح ودقيق القمح</t>
  </si>
  <si>
    <t>Wheat &amp; wheat flour</t>
  </si>
  <si>
    <t>Wheat products</t>
  </si>
  <si>
    <t>Bran</t>
  </si>
  <si>
    <t xml:space="preserve"> 2- الفاكهة والنخيل :</t>
  </si>
  <si>
    <t xml:space="preserve"> 5 -الألبان والمنتجات اللبنية </t>
  </si>
  <si>
    <t xml:space="preserve"> 4 -  اللحــــوم :</t>
  </si>
  <si>
    <t xml:space="preserve">2- Fruits and Dates : </t>
  </si>
  <si>
    <t xml:space="preserve">3- Vegetables </t>
  </si>
  <si>
    <t xml:space="preserve">4- Meat : </t>
  </si>
  <si>
    <t xml:space="preserve">5-Milk &amp; Milk Products </t>
  </si>
  <si>
    <t xml:space="preserve">6-Eggs </t>
  </si>
  <si>
    <t xml:space="preserve">7-Fish </t>
  </si>
  <si>
    <t>QUANTITY OF AGRICULTURAL PRODUCTION</t>
  </si>
  <si>
    <t>حبوب اخرى علفية</t>
  </si>
  <si>
    <t>Other Cereals forages</t>
  </si>
  <si>
    <t>Other Cereals</t>
  </si>
  <si>
    <t>*تشتمل على انتاج البيوت المحمية.</t>
  </si>
  <si>
    <t>*Including greenhouses Production.</t>
  </si>
  <si>
    <t>Other edible cereals</t>
  </si>
  <si>
    <t>حبوب أخرى صالحة للاستهلاك الآدمي</t>
  </si>
  <si>
    <t xml:space="preserve"> 2 - الخضراوات *</t>
  </si>
  <si>
    <t xml:space="preserve"> 2 - Vegetables *</t>
  </si>
  <si>
    <t xml:space="preserve"> 3 - الخضراوات *</t>
  </si>
  <si>
    <t xml:space="preserve"> 3 - Vegetables :*</t>
  </si>
  <si>
    <t>QUANTITY OF AGRICULTURAL PRODUCTION &amp; SELF SUFFICIENCY</t>
  </si>
  <si>
    <t>أ</t>
  </si>
  <si>
    <t>ب</t>
  </si>
  <si>
    <t>استهلاك آدمي</t>
  </si>
  <si>
    <t>أعلاف حيوانية</t>
  </si>
  <si>
    <t>شعير</t>
  </si>
  <si>
    <t>ردة(شوار)</t>
  </si>
  <si>
    <t>حبوب أخرى علفية</t>
  </si>
  <si>
    <t>a-</t>
  </si>
  <si>
    <t>Human consumption</t>
  </si>
  <si>
    <t>Fodders</t>
  </si>
  <si>
    <t>b-</t>
  </si>
  <si>
    <t>Others cereals forages</t>
  </si>
  <si>
    <t>كمية الإنتاج الزراعي ونسبة الاكتفاء الذاتي</t>
  </si>
  <si>
    <t>الانتاج المحلي</t>
  </si>
  <si>
    <t>الواردات</t>
  </si>
  <si>
    <t>المتاح للاستهلاك</t>
  </si>
  <si>
    <t>الصادرات</t>
  </si>
  <si>
    <t>المعاد تصديره</t>
  </si>
  <si>
    <t>الاستهلاك</t>
  </si>
  <si>
    <t xml:space="preserve">اجمالي الموارد </t>
  </si>
  <si>
    <t>Aggregate supply</t>
  </si>
  <si>
    <t>Consumption</t>
  </si>
  <si>
    <t>نسبة الاكتفاء الذاتي</t>
  </si>
  <si>
    <t>Self-Sufficiency%</t>
  </si>
  <si>
    <t>اجمالي الموارد والاستهلاك</t>
  </si>
  <si>
    <t>Aggregate supply &amp; Comsumption</t>
  </si>
  <si>
    <t>المتاح للاستهلاك=اجمالي الموارد-الصادرات-المعاد تصديره</t>
  </si>
  <si>
    <t>Available for consumption=Aggregate supply-Re-exports-Exports</t>
  </si>
  <si>
    <t>Local Production</t>
  </si>
  <si>
    <t>Imports</t>
  </si>
  <si>
    <t>Available for consumption</t>
  </si>
  <si>
    <t>Exports</t>
  </si>
  <si>
    <t>Re-exports</t>
  </si>
  <si>
    <t>نسبة الاكتفاء الذاتي=الانتاج المحلي/المتاح للاستهلاك</t>
  </si>
  <si>
    <t>Self sufficiency=Local product/available for consumption</t>
  </si>
  <si>
    <t xml:space="preserve">                      السنة
  النوع  </t>
  </si>
  <si>
    <t xml:space="preserve">                                    السنة
 المحصول  </t>
  </si>
  <si>
    <t>Red meat</t>
  </si>
  <si>
    <t xml:space="preserve"> 1- Cereals(Human consumption)</t>
  </si>
  <si>
    <t>الأرز</t>
  </si>
  <si>
    <t>RICE</t>
  </si>
  <si>
    <t xml:space="preserve"> 2 - الفاكهة والنخيل :</t>
  </si>
  <si>
    <t xml:space="preserve"> 4 - اللحــــوم :</t>
  </si>
  <si>
    <t xml:space="preserve"> 5 - الألبان والمنتجات اللبنية </t>
  </si>
  <si>
    <t xml:space="preserve"> 2 - Fruits and Dates : </t>
  </si>
  <si>
    <t xml:space="preserve"> 3 - Vegetables </t>
  </si>
  <si>
    <t xml:space="preserve"> 4 - Meat : </t>
  </si>
  <si>
    <t xml:space="preserve"> 5 - Milk &amp; Milk Products </t>
  </si>
  <si>
    <t xml:space="preserve"> 6 - Eggs </t>
  </si>
  <si>
    <t xml:space="preserve"> 7 - Fish </t>
  </si>
  <si>
    <t xml:space="preserve">   فاكهة</t>
  </si>
  <si>
    <t xml:space="preserve">  Fruits</t>
  </si>
  <si>
    <t xml:space="preserve">    تمور</t>
  </si>
  <si>
    <t xml:space="preserve">  Dates</t>
  </si>
  <si>
    <t>باكيت</t>
  </si>
  <si>
    <t>باذنجان سولارا</t>
  </si>
  <si>
    <t>باميا هندى</t>
  </si>
  <si>
    <t>بطيخ أحمر (بيتا نجرا)</t>
  </si>
  <si>
    <t>ذرة صفراء</t>
  </si>
  <si>
    <t>فاصوليا(برونكو)</t>
  </si>
  <si>
    <t>فجل أبيض مصري</t>
  </si>
  <si>
    <t>فجل ياباني</t>
  </si>
  <si>
    <t>قرع  رقابي</t>
  </si>
  <si>
    <t>قرنبيط (زهرة سيرا)</t>
  </si>
  <si>
    <t>ملوخية مصري</t>
  </si>
  <si>
    <t xml:space="preserve"> نوع البذور  </t>
  </si>
  <si>
    <t xml:space="preserve">Item  </t>
  </si>
  <si>
    <t>Unit</t>
  </si>
  <si>
    <t xml:space="preserve">Marrows </t>
  </si>
  <si>
    <t xml:space="preserve">Pumpkin </t>
  </si>
  <si>
    <t xml:space="preserve">Carrots </t>
  </si>
  <si>
    <t xml:space="preserve">Lettuce </t>
  </si>
  <si>
    <t xml:space="preserve">Cabbage </t>
  </si>
  <si>
    <t xml:space="preserve">Cauliflower </t>
  </si>
  <si>
    <t xml:space="preserve">Mulokhia </t>
  </si>
  <si>
    <t xml:space="preserve">Beans </t>
  </si>
  <si>
    <t xml:space="preserve">Okra </t>
  </si>
  <si>
    <t>Packaging</t>
  </si>
  <si>
    <t>باذنجان توسكا وبلاك هجين</t>
  </si>
  <si>
    <t>Solanum Eggplant</t>
  </si>
  <si>
    <t xml:space="preserve">Black Eggplant </t>
  </si>
  <si>
    <t xml:space="preserve">بصل </t>
  </si>
  <si>
    <t xml:space="preserve">Onion </t>
  </si>
  <si>
    <t xml:space="preserve">جزر </t>
  </si>
  <si>
    <t xml:space="preserve">خس </t>
  </si>
  <si>
    <t xml:space="preserve">خيار </t>
  </si>
  <si>
    <t>Tomato super strain</t>
  </si>
  <si>
    <t>Tomato  other</t>
  </si>
  <si>
    <t>طماطم  اخرى</t>
  </si>
  <si>
    <t>Japanese radish</t>
  </si>
  <si>
    <t xml:space="preserve">White Radish </t>
  </si>
  <si>
    <t>Bronco bean</t>
  </si>
  <si>
    <t>Pepper other</t>
  </si>
  <si>
    <t xml:space="preserve">Vavindi pepper </t>
  </si>
  <si>
    <t xml:space="preserve"> other</t>
  </si>
  <si>
    <t>اخرى</t>
  </si>
  <si>
    <t>Area (Hectare)</t>
  </si>
  <si>
    <t>المساحة (هكتار)</t>
  </si>
  <si>
    <t xml:space="preserve">                                 Year
  Kind  </t>
  </si>
  <si>
    <t xml:space="preserve">                     السنة
 النوع  </t>
  </si>
  <si>
    <t xml:space="preserve">                             Year
  Kind  </t>
  </si>
  <si>
    <t xml:space="preserve">                   السنة
 النوع  </t>
  </si>
  <si>
    <t xml:space="preserve"> الحبوب
Cereals</t>
  </si>
  <si>
    <t>الأعلاف الخضراء
Green fodder</t>
  </si>
  <si>
    <t xml:space="preserve">الخضروات
Vegetables    </t>
  </si>
  <si>
    <t xml:space="preserve"> الفاكهة
Fruits  </t>
  </si>
  <si>
    <t xml:space="preserve"> النخيل
Date palm</t>
  </si>
  <si>
    <t xml:space="preserve">    - وزارة االبيئة.</t>
  </si>
  <si>
    <t xml:space="preserve"> - Ministry of Environment .</t>
  </si>
  <si>
    <t>طن /  هكتار</t>
  </si>
  <si>
    <t xml:space="preserve">    </t>
  </si>
  <si>
    <t>(2) المساحة لأقرب هكتار .</t>
  </si>
  <si>
    <t>(2) Area to nearest Hectare .</t>
  </si>
  <si>
    <t xml:space="preserve"> - Statistic / Department of Fisheries. </t>
  </si>
  <si>
    <t>(3) It Includes the production of dates on roads, Public Gardens.</t>
  </si>
  <si>
    <t xml:space="preserve"> 1- Cereals :</t>
  </si>
  <si>
    <t xml:space="preserve">                                  السنة
  نوع المحاصيل  </t>
  </si>
  <si>
    <t xml:space="preserve">                                                  Year
   Type of Crop </t>
  </si>
  <si>
    <t>Red meat (Ton)</t>
  </si>
  <si>
    <t>Meat group (Ton)</t>
  </si>
  <si>
    <t>Poultry meat (Ton)</t>
  </si>
  <si>
    <t>Poultry meat</t>
  </si>
  <si>
    <r>
      <t xml:space="preserve">الأراضي المزروعة </t>
    </r>
    <r>
      <rPr>
        <b/>
        <sz val="8"/>
        <rFont val="Arial"/>
        <family val="2"/>
      </rPr>
      <t>Cultivated Land</t>
    </r>
  </si>
  <si>
    <r>
      <t xml:space="preserve">الأراضي القابلة للزراعة </t>
    </r>
    <r>
      <rPr>
        <b/>
        <sz val="8"/>
        <rFont val="Arial"/>
        <family val="2"/>
      </rPr>
      <t>Cultivable Land</t>
    </r>
  </si>
  <si>
    <t>اجمالي مساحة أراضي دولة قطر</t>
  </si>
  <si>
    <t>مساحة الاراضي غير المزروعة</t>
  </si>
  <si>
    <r>
      <t xml:space="preserve">أعلاف خضراء
</t>
    </r>
    <r>
      <rPr>
        <sz val="8"/>
        <rFont val="Arial"/>
        <family val="2"/>
      </rPr>
      <t>Green Fodder</t>
    </r>
  </si>
  <si>
    <r>
      <t xml:space="preserve">نخيل
</t>
    </r>
    <r>
      <rPr>
        <sz val="8"/>
        <rFont val="Arial"/>
        <family val="2"/>
      </rPr>
      <t>Date Palm</t>
    </r>
  </si>
  <si>
    <r>
      <t xml:space="preserve">فاكهة
</t>
    </r>
    <r>
      <rPr>
        <sz val="8"/>
        <rFont val="Arial"/>
        <family val="2"/>
      </rPr>
      <t>Fruits</t>
    </r>
  </si>
  <si>
    <r>
      <t xml:space="preserve">خضراوات
</t>
    </r>
    <r>
      <rPr>
        <sz val="8"/>
        <rFont val="Arial"/>
        <family val="2"/>
      </rPr>
      <t>Vegetables</t>
    </r>
  </si>
  <si>
    <r>
      <t xml:space="preserve">حبوب
</t>
    </r>
    <r>
      <rPr>
        <sz val="8"/>
        <rFont val="Arial"/>
        <family val="2"/>
      </rPr>
      <t>Cereals</t>
    </r>
  </si>
  <si>
    <r>
      <t xml:space="preserve"> 2 - الأعلاف الخضراء  </t>
    </r>
    <r>
      <rPr>
        <b/>
        <vertAlign val="superscript"/>
        <sz val="10"/>
        <rFont val="Arial"/>
        <family val="2"/>
      </rPr>
      <t>(1)</t>
    </r>
  </si>
  <si>
    <r>
      <t xml:space="preserve"> 2 - Green Fodder</t>
    </r>
    <r>
      <rPr>
        <b/>
        <vertAlign val="superscript"/>
        <sz val="8"/>
        <rFont val="Arial"/>
        <family val="2"/>
      </rPr>
      <t xml:space="preserve"> (1)</t>
    </r>
    <r>
      <rPr>
        <b/>
        <sz val="8"/>
        <rFont val="Arial"/>
        <family val="2"/>
      </rPr>
      <t xml:space="preserve"> :</t>
    </r>
  </si>
  <si>
    <r>
      <t>Date Palm</t>
    </r>
    <r>
      <rPr>
        <vertAlign val="superscript"/>
        <sz val="8"/>
        <rFont val="Arial"/>
        <family val="2"/>
      </rPr>
      <t xml:space="preserve"> (3)</t>
    </r>
  </si>
  <si>
    <r>
      <t xml:space="preserve"> 4 - Green Fodder   </t>
    </r>
    <r>
      <rPr>
        <vertAlign val="superscript"/>
        <sz val="8"/>
        <rFont val="Arial"/>
        <family val="2"/>
      </rPr>
      <t>(4)</t>
    </r>
  </si>
  <si>
    <t>مجموعة اللحوم (طن)</t>
  </si>
  <si>
    <t>لحوم حمراء (طن)</t>
  </si>
  <si>
    <t>لحوم دواجن (طن)</t>
  </si>
  <si>
    <t>البيض (طن)</t>
  </si>
  <si>
    <t>Eggs  (Ton)</t>
  </si>
  <si>
    <t>الوحدة</t>
  </si>
  <si>
    <t>وبما أن القطاع الزراعي في دولة قطر ما زال في مراحل نموه الأولى وذلك لندرة المياه الصالحة للزراعة وقلة خصوبة التربة وعدم ملاءمة الظروف المناخية مما يعوق التنمية الأفقية والرأسية .</t>
  </si>
  <si>
    <t>The agricultural sector in Qatar is still at its first stages of development.  This is due to scarcity of irrigation water, soil deficiency and adverse climatic conditions, which hinder both horizontal .</t>
  </si>
  <si>
    <t xml:space="preserve">    - وزارة البلدية والتخطيط العمراني .</t>
  </si>
  <si>
    <t xml:space="preserve">    - نشرة الاحصاء الزراعي / إدارة البحوث الزراعية والمائية.</t>
  </si>
  <si>
    <t xml:space="preserve"> - Ministry of Municipality and Urban Planning.</t>
  </si>
  <si>
    <t xml:space="preserve">    ـ  نشرة الاحصاء السمكي / إدارة الثروة السمكية .</t>
  </si>
  <si>
    <t xml:space="preserve"> - Agricultural Statistics / Department of 
    Agriculture and Water Research.</t>
  </si>
  <si>
    <t>The Sources of the data:</t>
  </si>
  <si>
    <t xml:space="preserve">                                              Year
  Crop  </t>
  </si>
  <si>
    <t xml:space="preserve"> 1 - الحبوب (استهلاك أدمى) :</t>
  </si>
  <si>
    <t>Water melon</t>
  </si>
  <si>
    <t>2010-2009</t>
  </si>
  <si>
    <t>Mixed Fish</t>
  </si>
  <si>
    <t>Picnic seabrean</t>
  </si>
  <si>
    <t>فسكر</t>
  </si>
  <si>
    <t>Malabar cavalla</t>
  </si>
  <si>
    <t>زبيدي</t>
  </si>
  <si>
    <t>Golden travally</t>
  </si>
  <si>
    <t>ربيب</t>
  </si>
  <si>
    <t>Grey mullet</t>
  </si>
  <si>
    <t>بياح</t>
  </si>
  <si>
    <t>Seabream</t>
  </si>
  <si>
    <t>كوفر</t>
  </si>
  <si>
    <t>Jack</t>
  </si>
  <si>
    <t>حمام</t>
  </si>
  <si>
    <t>Banded grunt</t>
  </si>
  <si>
    <t>فرش</t>
  </si>
  <si>
    <t>Monacel bream</t>
  </si>
  <si>
    <t>باسي</t>
  </si>
  <si>
    <t>Mojarra</t>
  </si>
  <si>
    <t>بدح</t>
  </si>
  <si>
    <t>Cobia</t>
  </si>
  <si>
    <t>سكن</t>
  </si>
  <si>
    <t>Barracuda</t>
  </si>
  <si>
    <t>جد</t>
  </si>
  <si>
    <t>Crevalle</t>
  </si>
  <si>
    <t>كراري</t>
  </si>
  <si>
    <t>Rabbit Fish</t>
  </si>
  <si>
    <t>صافي</t>
  </si>
  <si>
    <t>Shrimp</t>
  </si>
  <si>
    <t>روبيان</t>
  </si>
  <si>
    <t>King mackerel</t>
  </si>
  <si>
    <t>كنعد</t>
  </si>
  <si>
    <t>Emperor</t>
  </si>
  <si>
    <t>شعري</t>
  </si>
  <si>
    <t>Red snapper</t>
  </si>
  <si>
    <t>حمرة</t>
  </si>
  <si>
    <t>Greasy grouper</t>
  </si>
  <si>
    <t>هامور</t>
  </si>
  <si>
    <t xml:space="preserve">                            السنة
 النوع  </t>
  </si>
  <si>
    <t>QUANTITY OF FRESH FISH AVAILABLE IN THE LOCAL FISH-MARKET</t>
  </si>
  <si>
    <t>كميات الأسماك الطازجة المتوفرة في السوق المحلي</t>
  </si>
  <si>
    <t>Market, it does not include quantities displayed at fishing ports.</t>
  </si>
  <si>
    <t>ولا تتضمن الكميات المعروضة في مواقع الصيد</t>
  </si>
  <si>
    <t>This represents the actual quantities supplied at the central</t>
  </si>
  <si>
    <t>هذه الكميات تعبر عن المعروض الفعلي بسوق الدوحة المركزي</t>
  </si>
  <si>
    <t>Needle Fish</t>
  </si>
  <si>
    <t>حاقول</t>
  </si>
  <si>
    <t>Queen Fish</t>
  </si>
  <si>
    <t>بسار</t>
  </si>
  <si>
    <t>Jack Carank</t>
  </si>
  <si>
    <t>جش</t>
  </si>
  <si>
    <t>Parrot Fish</t>
  </si>
  <si>
    <t>قين</t>
  </si>
  <si>
    <t>Yellow Seabream</t>
  </si>
  <si>
    <t>شعم</t>
  </si>
  <si>
    <t>قرقفان</t>
  </si>
  <si>
    <t>Crab</t>
  </si>
  <si>
    <t>قبقب</t>
  </si>
  <si>
    <t>Sepia</t>
  </si>
  <si>
    <t>خثاق</t>
  </si>
  <si>
    <t>Sardinella</t>
  </si>
  <si>
    <t>سردين</t>
  </si>
  <si>
    <t>Sweetlips Fish</t>
  </si>
  <si>
    <t>ينم</t>
  </si>
  <si>
    <t>Snapper</t>
  </si>
  <si>
    <t>نيسر</t>
  </si>
  <si>
    <t>Mionacel bream</t>
  </si>
  <si>
    <t>غلي</t>
  </si>
  <si>
    <t>Goat fish</t>
  </si>
  <si>
    <t>سلطان</t>
  </si>
  <si>
    <t>Lobster</t>
  </si>
  <si>
    <t>ام الروبيان</t>
  </si>
  <si>
    <t>Tuna SP</t>
  </si>
  <si>
    <t>تبان</t>
  </si>
  <si>
    <t xml:space="preserve">Crevalle </t>
  </si>
  <si>
    <r>
      <t xml:space="preserve">سعر التجزئة
</t>
    </r>
    <r>
      <rPr>
        <b/>
        <sz val="8"/>
        <rFont val="Arial"/>
        <family val="2"/>
      </rPr>
      <t>R.P.</t>
    </r>
  </si>
  <si>
    <r>
      <t xml:space="preserve">سعر الجملة
</t>
    </r>
    <r>
      <rPr>
        <b/>
        <sz val="8"/>
        <rFont val="Arial"/>
        <family val="2"/>
      </rPr>
      <t>W.P.</t>
    </r>
  </si>
  <si>
    <r>
      <t xml:space="preserve">الكمية
</t>
    </r>
    <r>
      <rPr>
        <b/>
        <sz val="8"/>
        <rFont val="Arial"/>
        <family val="2"/>
      </rPr>
      <t>Qty.</t>
    </r>
  </si>
  <si>
    <t>Species</t>
  </si>
  <si>
    <r>
      <t xml:space="preserve">المستورد </t>
    </r>
    <r>
      <rPr>
        <b/>
        <sz val="8"/>
        <rFont val="Arial"/>
        <family val="2"/>
      </rPr>
      <t>Imported</t>
    </r>
  </si>
  <si>
    <r>
      <t xml:space="preserve">المحلي </t>
    </r>
    <r>
      <rPr>
        <b/>
        <sz val="8"/>
        <rFont val="Arial"/>
        <family val="2"/>
      </rPr>
      <t>Local</t>
    </r>
  </si>
  <si>
    <t>النوع</t>
  </si>
  <si>
    <t>FRESH FISH SUPPLY AT DOHA CENTRAL MARKET</t>
  </si>
  <si>
    <t>المعروض الكلي بالسوق المركزي من الأسماك الطازجة</t>
  </si>
  <si>
    <t>طماطم  اليغرو</t>
  </si>
  <si>
    <t>فاصوليا دايمونت</t>
  </si>
  <si>
    <t>فلفل ماجستر</t>
  </si>
  <si>
    <t>فلفل نايسا</t>
  </si>
  <si>
    <t>كوسا انيتا</t>
  </si>
  <si>
    <r>
      <t xml:space="preserve">الرقم القياسي الكمي
</t>
    </r>
    <r>
      <rPr>
        <b/>
        <sz val="8"/>
        <rFont val="Arial"/>
        <family val="2"/>
      </rPr>
      <t>Quantity Index Number</t>
    </r>
  </si>
  <si>
    <r>
      <t xml:space="preserve">النخيل - التمور </t>
    </r>
    <r>
      <rPr>
        <b/>
        <vertAlign val="superscript"/>
        <sz val="10"/>
        <rFont val="Arial"/>
        <family val="2"/>
      </rPr>
      <t>(3)</t>
    </r>
  </si>
  <si>
    <r>
      <t xml:space="preserve"> 4 - الأعلاف الخضراء  </t>
    </r>
    <r>
      <rPr>
        <b/>
        <vertAlign val="superscript"/>
        <sz val="10"/>
        <rFont val="Arial"/>
        <family val="2"/>
      </rPr>
      <t>(4)</t>
    </r>
  </si>
  <si>
    <r>
      <t xml:space="preserve"> 4 - Green Fodder   </t>
    </r>
    <r>
      <rPr>
        <vertAlign val="superscript"/>
        <sz val="12"/>
        <rFont val="Arial"/>
        <family val="2"/>
      </rPr>
      <t>(4)</t>
    </r>
  </si>
  <si>
    <r>
      <t xml:space="preserve">المجموع </t>
    </r>
    <r>
      <rPr>
        <b/>
        <sz val="8"/>
        <rFont val="Arial"/>
        <family val="2"/>
      </rPr>
      <t>Total</t>
    </r>
  </si>
  <si>
    <t>جدول (264) (الوحدة هكتار)</t>
  </si>
  <si>
    <t>TABLE (264) (Unit : Hectare)</t>
  </si>
  <si>
    <t>شكل (53)</t>
  </si>
  <si>
    <t>Graph (53)</t>
  </si>
  <si>
    <t>TABLE (265)(Unit :Hectare)</t>
  </si>
  <si>
    <t>جدول (265)(الوحدة : هكتار)</t>
  </si>
  <si>
    <t>Graph (54)</t>
  </si>
  <si>
    <t>شكل (54)</t>
  </si>
  <si>
    <t>TABLE (266)</t>
  </si>
  <si>
    <t>جدول (266)</t>
  </si>
  <si>
    <t>TABLE (267)</t>
  </si>
  <si>
    <t>جدول (267)</t>
  </si>
  <si>
    <t>TABLE (268)(Unit : Ton)</t>
  </si>
  <si>
    <t>جدول (268) (الوحدة : طن)</t>
  </si>
  <si>
    <t>جدول (269)(الوحدة : طن)</t>
  </si>
  <si>
    <t>TABLE (269)(Unit : Ton)</t>
  </si>
  <si>
    <t>جدول (270)</t>
  </si>
  <si>
    <t>TABLE (270)</t>
  </si>
  <si>
    <t>جدول (272)(الوحدة : طن)</t>
  </si>
  <si>
    <t>TABLE (272)(Unit : Ton)</t>
  </si>
  <si>
    <t>جدول (273)(الوحدة : عدد)</t>
  </si>
  <si>
    <t>TABLE (273)(Unit : Number)</t>
  </si>
  <si>
    <t>شكل (55)</t>
  </si>
  <si>
    <t>Graph (55)</t>
  </si>
  <si>
    <t>TABLE (274) (Quantity :Ton)</t>
  </si>
  <si>
    <t>جدول (274)(الكمية : طن)</t>
  </si>
  <si>
    <t>جدول رقم (275) (الكمية بالطن) (السعر : ريال/ كجم)</t>
  </si>
  <si>
    <t>TABLE (275) (Quantity : Tons)(Price: Q.R.Kg)</t>
  </si>
  <si>
    <t>TABLE (276) ( Unit :Ton)</t>
  </si>
  <si>
    <t>جدول (276) (الوحدة : طن)</t>
  </si>
  <si>
    <t>جدول (277) (القيمة بالألف ريال قطري)</t>
  </si>
  <si>
    <t>TABLE (277) ( Value : Thousand Q.R.)</t>
  </si>
  <si>
    <t>جدول (278) (الوحدة : طن)</t>
  </si>
  <si>
    <t>TABLE (278) ( Unit :Ton)</t>
  </si>
  <si>
    <t>TABLE (279) ( Unit :Ton)</t>
  </si>
  <si>
    <t>جدول (279) (الوحدة : طن)</t>
  </si>
  <si>
    <t>TABLE (280) (2001 = 100)</t>
  </si>
  <si>
    <t>TABLE (282)</t>
  </si>
  <si>
    <t xml:space="preserve">جدول (282) </t>
  </si>
  <si>
    <t>2007 - 2011</t>
  </si>
  <si>
    <t>2011 - 2007</t>
  </si>
  <si>
    <t>2009 - 2011</t>
  </si>
  <si>
    <t>2011 - 2009</t>
  </si>
  <si>
    <t>2010-2011</t>
  </si>
  <si>
    <t>_</t>
  </si>
  <si>
    <t>جدول (280) (2001 = 100)</t>
  </si>
  <si>
    <t xml:space="preserve">                                                                                          </t>
  </si>
  <si>
    <t>*</t>
  </si>
  <si>
    <t xml:space="preserve">البيانات تشمل مشتل ام قرن فقط                             </t>
  </si>
  <si>
    <t xml:space="preserve">مساحة الأراضي المزروعة                                                                       </t>
  </si>
  <si>
    <t>Cultivable Land</t>
  </si>
  <si>
    <t>*      _</t>
  </si>
  <si>
    <t>*    _</t>
  </si>
  <si>
    <t xml:space="preserve">       * غير متوفر</t>
  </si>
  <si>
    <t>جدول (281) (الوحدة : شتلة)</t>
  </si>
  <si>
    <t>TABLE (281) ( Unit : Seedling)</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</si>
</sst>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quot;ج.م.&quot;\ * #,##0_-;_-&quot;ج.م.&quot;\ * #,##0\-;_-&quot;ج.م.&quot;\ * &quot;-&quot;_-;_-@_-"/>
    <numFmt numFmtId="165" formatCode="_-&quot;ج.م.&quot;\ * #,##0.00_-;_-&quot;ج.م.&quot;\ * #,##0.00\-;_-&quot;ج.م.&quot;\ * &quot;-&quot;??_-;_-@_-"/>
    <numFmt numFmtId="166" formatCode="0.0"/>
    <numFmt numFmtId="167" formatCode="0.000"/>
    <numFmt numFmtId="168" formatCode="0.0%"/>
  </numFmts>
  <fonts count="54">
    <font>
      <sz val="10"/>
      <name val="Arial"/>
      <charset val="178"/>
    </font>
    <font>
      <sz val="10"/>
      <name val="Traditional Arabic"/>
      <charset val="178"/>
    </font>
    <font>
      <sz val="10"/>
      <name val="Arial"/>
      <family val="2"/>
    </font>
    <font>
      <b/>
      <sz val="12"/>
      <name val="Arial"/>
      <family val="2"/>
      <charset val="178"/>
    </font>
    <font>
      <b/>
      <sz val="10"/>
      <name val="Arial"/>
      <family val="2"/>
    </font>
    <font>
      <b/>
      <sz val="12"/>
      <name val="Arial"/>
      <family val="2"/>
    </font>
    <font>
      <sz val="8"/>
      <name val="Arial"/>
      <family val="2"/>
      <charset val="178"/>
    </font>
    <font>
      <sz val="10"/>
      <name val="Arial"/>
      <family val="2"/>
      <charset val="178"/>
    </font>
    <font>
      <sz val="11"/>
      <name val="Arial"/>
      <family val="2"/>
      <charset val="178"/>
    </font>
    <font>
      <b/>
      <sz val="8"/>
      <name val="Arial"/>
      <family val="2"/>
    </font>
    <font>
      <b/>
      <sz val="10"/>
      <name val="Akhbar MT"/>
      <charset val="178"/>
    </font>
    <font>
      <b/>
      <sz val="10"/>
      <color indexed="10"/>
      <name val="Arial"/>
      <family val="2"/>
      <charset val="178"/>
    </font>
    <font>
      <b/>
      <vertAlign val="superscript"/>
      <sz val="10"/>
      <name val="Arial"/>
      <family val="2"/>
    </font>
    <font>
      <b/>
      <sz val="12"/>
      <color indexed="10"/>
      <name val="Arial"/>
      <family val="2"/>
      <charset val="178"/>
    </font>
    <font>
      <b/>
      <sz val="12"/>
      <name val="Arial"/>
      <family val="2"/>
    </font>
    <font>
      <b/>
      <sz val="10"/>
      <color indexed="10"/>
      <name val="Arial"/>
      <family val="2"/>
    </font>
    <font>
      <b/>
      <sz val="11"/>
      <name val="Arial"/>
      <family val="2"/>
    </font>
    <font>
      <sz val="8"/>
      <name val="Arial"/>
      <family val="2"/>
    </font>
    <font>
      <b/>
      <sz val="9"/>
      <name val="Arial"/>
      <family val="2"/>
    </font>
    <font>
      <b/>
      <sz val="16"/>
      <name val="Arial"/>
      <family val="2"/>
    </font>
    <font>
      <b/>
      <sz val="14"/>
      <color indexed="12"/>
      <name val="Arial"/>
      <family val="2"/>
    </font>
    <font>
      <b/>
      <sz val="12"/>
      <color indexed="12"/>
      <name val="Arial"/>
      <family val="2"/>
    </font>
    <font>
      <b/>
      <sz val="8"/>
      <name val="Arial"/>
      <family val="2"/>
    </font>
    <font>
      <b/>
      <sz val="8"/>
      <color indexed="10"/>
      <name val="Arial"/>
      <family val="2"/>
    </font>
    <font>
      <sz val="10"/>
      <color indexed="12"/>
      <name val="Arial"/>
      <family val="2"/>
    </font>
    <font>
      <sz val="10"/>
      <color indexed="10"/>
      <name val="Arial"/>
      <family val="2"/>
    </font>
    <font>
      <b/>
      <sz val="11"/>
      <color indexed="10"/>
      <name val="Arial"/>
      <family val="2"/>
    </font>
    <font>
      <sz val="10"/>
      <name val="Arial"/>
      <family val="2"/>
    </font>
    <font>
      <b/>
      <sz val="16"/>
      <color indexed="12"/>
      <name val="Arial"/>
      <family val="2"/>
    </font>
    <font>
      <b/>
      <sz val="11"/>
      <color indexed="25"/>
      <name val="Arial"/>
      <family val="2"/>
    </font>
    <font>
      <b/>
      <sz val="14"/>
      <color indexed="25"/>
      <name val="Arial"/>
      <family val="2"/>
    </font>
    <font>
      <sz val="11"/>
      <color indexed="8"/>
      <name val="Arial"/>
      <family val="2"/>
    </font>
    <font>
      <b/>
      <sz val="14"/>
      <name val="Arial"/>
      <family val="2"/>
    </font>
    <font>
      <b/>
      <sz val="14"/>
      <name val="Arial"/>
      <family val="2"/>
    </font>
    <font>
      <sz val="10"/>
      <name val="Arial"/>
      <family val="2"/>
    </font>
    <font>
      <b/>
      <sz val="11"/>
      <name val="Arial"/>
      <family val="2"/>
    </font>
    <font>
      <sz val="8"/>
      <name val="Arial"/>
      <family val="2"/>
    </font>
    <font>
      <sz val="12"/>
      <name val="Arial"/>
      <family val="2"/>
    </font>
    <font>
      <sz val="7"/>
      <name val="Arial"/>
      <family val="2"/>
    </font>
    <font>
      <b/>
      <sz val="16"/>
      <name val="Arial"/>
      <family val="2"/>
    </font>
    <font>
      <sz val="16"/>
      <name val="Arial"/>
      <family val="2"/>
    </font>
    <font>
      <b/>
      <vertAlign val="superscript"/>
      <sz val="8"/>
      <name val="Arial"/>
      <family val="2"/>
    </font>
    <font>
      <vertAlign val="superscript"/>
      <sz val="8"/>
      <name val="Arial"/>
      <family val="2"/>
    </font>
    <font>
      <sz val="10"/>
      <name val="Traditional Arabic"/>
      <family val="1"/>
    </font>
    <font>
      <sz val="11"/>
      <color theme="1"/>
      <name val="Calibri"/>
      <family val="2"/>
      <charset val="178"/>
      <scheme val="minor"/>
    </font>
    <font>
      <b/>
      <sz val="48"/>
      <color rgb="FF0000FF"/>
      <name val="AGA Arabesque Desktop"/>
      <charset val="2"/>
    </font>
    <font>
      <sz val="10"/>
      <color rgb="FF0000FF"/>
      <name val="Arial"/>
      <family val="2"/>
    </font>
    <font>
      <b/>
      <sz val="14"/>
      <color rgb="FF0000FF"/>
      <name val="Arial Black"/>
      <family val="2"/>
    </font>
    <font>
      <b/>
      <sz val="28"/>
      <color rgb="FF0000FF"/>
      <name val="Arial"/>
      <family val="2"/>
    </font>
    <font>
      <sz val="11"/>
      <name val="Arial"/>
      <family val="2"/>
    </font>
    <font>
      <sz val="11"/>
      <name val="Calibri"/>
      <family val="2"/>
      <scheme val="minor"/>
    </font>
    <font>
      <vertAlign val="superscript"/>
      <sz val="12"/>
      <name val="Arial"/>
      <family val="2"/>
    </font>
    <font>
      <b/>
      <sz val="7"/>
      <name val="Arial"/>
      <family val="2"/>
    </font>
    <font>
      <sz val="10"/>
      <color rgb="FFFF0000"/>
      <name val="Arial"/>
      <family val="2"/>
    </font>
  </fonts>
  <fills count="9">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9"/>
        <bgColor indexed="64"/>
      </patternFill>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rgb="FFFFC000"/>
        <bgColor indexed="64"/>
      </patternFill>
    </fill>
  </fills>
  <borders count="52">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thin">
        <color indexed="64"/>
      </top>
      <bottom/>
      <diagonal/>
    </border>
    <border>
      <left/>
      <right/>
      <top/>
      <bottom style="thin">
        <color indexed="64"/>
      </bottom>
      <diagonal/>
    </border>
    <border>
      <left style="thick">
        <color theme="0"/>
      </left>
      <right style="thick">
        <color theme="0"/>
      </right>
      <top style="thick">
        <color theme="0"/>
      </top>
      <bottom style="thick">
        <color theme="0"/>
      </bottom>
      <diagonal/>
    </border>
    <border>
      <left style="thick">
        <color theme="0"/>
      </left>
      <right style="thick">
        <color theme="0"/>
      </right>
      <top/>
      <bottom/>
      <diagonal/>
    </border>
    <border>
      <left style="thick">
        <color theme="0"/>
      </left>
      <right style="thick">
        <color theme="0"/>
      </right>
      <top style="thick">
        <color theme="0"/>
      </top>
      <bottom style="thin">
        <color indexed="64"/>
      </bottom>
      <diagonal/>
    </border>
    <border>
      <left style="thick">
        <color theme="0"/>
      </left>
      <right style="thick">
        <color theme="0"/>
      </right>
      <top/>
      <bottom style="thick">
        <color theme="0"/>
      </bottom>
      <diagonal/>
    </border>
    <border>
      <left style="thick">
        <color theme="0"/>
      </left>
      <right style="thick">
        <color theme="0"/>
      </right>
      <top style="thick">
        <color theme="0"/>
      </top>
      <bottom/>
      <diagonal/>
    </border>
    <border>
      <left style="thick">
        <color theme="0"/>
      </left>
      <right style="thick">
        <color theme="0"/>
      </right>
      <top style="thin">
        <color indexed="64"/>
      </top>
      <bottom style="thin">
        <color indexed="64"/>
      </bottom>
      <diagonal/>
    </border>
    <border>
      <left style="thick">
        <color theme="0"/>
      </left>
      <right style="thick">
        <color theme="0"/>
      </right>
      <top style="thin">
        <color indexed="64"/>
      </top>
      <bottom/>
      <diagonal/>
    </border>
    <border>
      <left style="thick">
        <color theme="0"/>
      </left>
      <right style="thick">
        <color theme="0"/>
      </right>
      <top/>
      <bottom style="thin">
        <color indexed="64"/>
      </bottom>
      <diagonal/>
    </border>
    <border diagonalUp="1">
      <left style="thick">
        <color theme="0"/>
      </left>
      <right style="thick">
        <color theme="0"/>
      </right>
      <top style="thin">
        <color indexed="64"/>
      </top>
      <bottom style="thin">
        <color indexed="64"/>
      </bottom>
      <diagonal style="thick">
        <color theme="0"/>
      </diagonal>
    </border>
    <border diagonalDown="1">
      <left style="thick">
        <color theme="0"/>
      </left>
      <right style="thick">
        <color theme="0"/>
      </right>
      <top style="thin">
        <color indexed="64"/>
      </top>
      <bottom style="thin">
        <color indexed="64"/>
      </bottom>
      <diagonal style="thick">
        <color theme="0"/>
      </diagonal>
    </border>
    <border>
      <left style="thick">
        <color theme="0"/>
      </left>
      <right style="thick">
        <color theme="0"/>
      </right>
      <top style="thin">
        <color indexed="64"/>
      </top>
      <bottom style="thick">
        <color theme="0"/>
      </bottom>
      <diagonal/>
    </border>
    <border diagonalDown="1">
      <left style="thick">
        <color theme="0"/>
      </left>
      <right style="thick">
        <color theme="0"/>
      </right>
      <top style="thin">
        <color indexed="64"/>
      </top>
      <bottom style="thick">
        <color theme="0"/>
      </bottom>
      <diagonal style="thick">
        <color theme="0"/>
      </diagonal>
    </border>
    <border diagonalDown="1">
      <left style="thick">
        <color theme="0"/>
      </left>
      <right style="thick">
        <color theme="0"/>
      </right>
      <top style="thick">
        <color theme="0"/>
      </top>
      <bottom style="thin">
        <color indexed="64"/>
      </bottom>
      <diagonal style="thick">
        <color theme="0"/>
      </diagonal>
    </border>
    <border diagonalUp="1">
      <left style="thick">
        <color theme="0"/>
      </left>
      <right style="thick">
        <color theme="0"/>
      </right>
      <top style="thin">
        <color indexed="64"/>
      </top>
      <bottom style="thick">
        <color theme="0"/>
      </bottom>
      <diagonal style="thick">
        <color theme="0"/>
      </diagonal>
    </border>
    <border diagonalUp="1">
      <left style="thick">
        <color theme="0"/>
      </left>
      <right style="thick">
        <color theme="0"/>
      </right>
      <top style="thick">
        <color theme="0"/>
      </top>
      <bottom style="thin">
        <color indexed="64"/>
      </bottom>
      <diagonal style="thick">
        <color theme="0"/>
      </diagonal>
    </border>
    <border diagonalUp="1">
      <left style="thick">
        <color theme="0"/>
      </left>
      <right style="thick">
        <color theme="0"/>
      </right>
      <top style="thin">
        <color indexed="64"/>
      </top>
      <bottom style="medium">
        <color indexed="60"/>
      </bottom>
      <diagonal style="thick">
        <color theme="0"/>
      </diagonal>
    </border>
    <border diagonalUp="1">
      <left style="thick">
        <color theme="0"/>
      </left>
      <right style="thick">
        <color theme="0"/>
      </right>
      <top style="medium">
        <color indexed="60"/>
      </top>
      <bottom style="medium">
        <color indexed="60"/>
      </bottom>
      <diagonal style="thick">
        <color theme="0"/>
      </diagonal>
    </border>
    <border diagonalUp="1">
      <left style="thick">
        <color theme="0"/>
      </left>
      <right style="thick">
        <color theme="0"/>
      </right>
      <top style="medium">
        <color indexed="60"/>
      </top>
      <bottom style="thin">
        <color indexed="64"/>
      </bottom>
      <diagonal style="thick">
        <color theme="0"/>
      </diagonal>
    </border>
    <border>
      <left style="thick">
        <color theme="0"/>
      </left>
      <right style="thick">
        <color theme="0"/>
      </right>
      <top style="thin">
        <color indexed="64"/>
      </top>
      <bottom style="medium">
        <color indexed="60"/>
      </bottom>
      <diagonal/>
    </border>
    <border>
      <left style="thick">
        <color theme="0"/>
      </left>
      <right style="thick">
        <color theme="0"/>
      </right>
      <top style="medium">
        <color indexed="60"/>
      </top>
      <bottom style="medium">
        <color indexed="60"/>
      </bottom>
      <diagonal/>
    </border>
    <border>
      <left style="thick">
        <color theme="0"/>
      </left>
      <right style="thick">
        <color theme="0"/>
      </right>
      <top style="medium">
        <color indexed="60"/>
      </top>
      <bottom style="thin">
        <color indexed="64"/>
      </bottom>
      <diagonal/>
    </border>
    <border diagonalDown="1">
      <left style="thick">
        <color theme="0"/>
      </left>
      <right style="thick">
        <color theme="0"/>
      </right>
      <top style="thin">
        <color indexed="64"/>
      </top>
      <bottom style="medium">
        <color indexed="60"/>
      </bottom>
      <diagonal style="thick">
        <color theme="0"/>
      </diagonal>
    </border>
    <border diagonalDown="1">
      <left style="thick">
        <color theme="0"/>
      </left>
      <right style="thick">
        <color theme="0"/>
      </right>
      <top style="medium">
        <color indexed="60"/>
      </top>
      <bottom style="medium">
        <color indexed="60"/>
      </bottom>
      <diagonal style="thick">
        <color theme="0"/>
      </diagonal>
    </border>
    <border diagonalDown="1">
      <left style="thick">
        <color theme="0"/>
      </left>
      <right style="thick">
        <color theme="0"/>
      </right>
      <top style="medium">
        <color indexed="60"/>
      </top>
      <bottom style="thin">
        <color indexed="64"/>
      </bottom>
      <diagonal style="thick">
        <color theme="0"/>
      </diagonal>
    </border>
    <border diagonalDown="1">
      <left style="thick">
        <color theme="0"/>
      </left>
      <right style="thick">
        <color theme="0"/>
      </right>
      <top style="thick">
        <color theme="0"/>
      </top>
      <bottom style="thick">
        <color theme="0"/>
      </bottom>
      <diagonal style="thick">
        <color theme="0"/>
      </diagonal>
    </border>
    <border diagonalUp="1">
      <left style="thick">
        <color theme="0"/>
      </left>
      <right style="thick">
        <color theme="0"/>
      </right>
      <top style="thick">
        <color theme="0"/>
      </top>
      <bottom style="thick">
        <color theme="0"/>
      </bottom>
      <diagonal style="thick">
        <color theme="0"/>
      </diagonal>
    </border>
    <border>
      <left/>
      <right style="thick">
        <color theme="0"/>
      </right>
      <top style="thin">
        <color indexed="64"/>
      </top>
      <bottom/>
      <diagonal/>
    </border>
    <border>
      <left style="thick">
        <color theme="0"/>
      </left>
      <right/>
      <top style="thin">
        <color indexed="64"/>
      </top>
      <bottom/>
      <diagonal/>
    </border>
    <border>
      <left/>
      <right style="thick">
        <color theme="0"/>
      </right>
      <top/>
      <bottom style="thin">
        <color indexed="64"/>
      </bottom>
      <diagonal/>
    </border>
    <border>
      <left style="thick">
        <color theme="0"/>
      </left>
      <right/>
      <top/>
      <bottom style="thin">
        <color indexed="64"/>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n">
        <color indexed="64"/>
      </top>
      <bottom style="thin">
        <color indexed="64"/>
      </bottom>
      <diagonal/>
    </border>
    <border>
      <left/>
      <right/>
      <top style="thin">
        <color indexed="64"/>
      </top>
      <bottom style="thin">
        <color indexed="64"/>
      </bottom>
      <diagonal/>
    </border>
    <border>
      <left/>
      <right style="thick">
        <color theme="0"/>
      </right>
      <top style="thin">
        <color indexed="64"/>
      </top>
      <bottom style="thin">
        <color indexed="64"/>
      </bottom>
      <diagonal/>
    </border>
  </borders>
  <cellStyleXfs count="43">
    <xf numFmtId="0" fontId="0" fillId="0" borderId="0"/>
    <xf numFmtId="0" fontId="20" fillId="0" borderId="0" applyAlignment="0">
      <alignment horizontal="centerContinuous" vertical="center"/>
    </xf>
    <xf numFmtId="0" fontId="21" fillId="0" borderId="0" applyAlignment="0">
      <alignment horizontal="centerContinuous" vertical="center"/>
    </xf>
    <xf numFmtId="0" fontId="5" fillId="2" borderId="1">
      <alignment horizontal="right" vertical="center" wrapText="1"/>
    </xf>
    <xf numFmtId="1" fontId="18" fillId="2" borderId="2">
      <alignment horizontal="left" vertical="center" wrapText="1"/>
    </xf>
    <xf numFmtId="1" fontId="3" fillId="2" borderId="3">
      <alignment horizontal="center" vertical="center"/>
    </xf>
    <xf numFmtId="0" fontId="8" fillId="2" borderId="3">
      <alignment horizontal="center" vertical="center" wrapText="1"/>
    </xf>
    <xf numFmtId="0" fontId="22" fillId="2" borderId="3">
      <alignment horizontal="center" vertical="center" wrapText="1"/>
    </xf>
    <xf numFmtId="0" fontId="9" fillId="2" borderId="3">
      <alignment horizontal="center" vertical="center" wrapText="1"/>
    </xf>
    <xf numFmtId="0" fontId="9" fillId="2" borderId="3">
      <alignment horizontal="center" vertical="center" wrapText="1"/>
    </xf>
    <xf numFmtId="0" fontId="2" fillId="0" borderId="0">
      <alignment horizontal="center" vertical="center" readingOrder="2"/>
    </xf>
    <xf numFmtId="0" fontId="6" fillId="0" borderId="0">
      <alignment horizontal="left" vertical="center"/>
    </xf>
    <xf numFmtId="0" fontId="27" fillId="0" borderId="0"/>
    <xf numFmtId="0" fontId="2" fillId="0" borderId="0"/>
    <xf numFmtId="0" fontId="2" fillId="0" borderId="0"/>
    <xf numFmtId="0" fontId="27" fillId="0" borderId="0"/>
    <xf numFmtId="0" fontId="2" fillId="0" borderId="0"/>
    <xf numFmtId="0" fontId="2" fillId="0" borderId="0"/>
    <xf numFmtId="0" fontId="2" fillId="0" borderId="0"/>
    <xf numFmtId="0" fontId="44" fillId="0" borderId="0"/>
    <xf numFmtId="0" fontId="2" fillId="0" borderId="0"/>
    <xf numFmtId="0" fontId="44" fillId="0" borderId="0"/>
    <xf numFmtId="0" fontId="11" fillId="0" borderId="0">
      <alignment horizontal="right" vertical="center"/>
    </xf>
    <xf numFmtId="0" fontId="23" fillId="0" borderId="0">
      <alignment horizontal="left" vertical="center"/>
    </xf>
    <xf numFmtId="0" fontId="23" fillId="0" borderId="0">
      <alignment horizontal="left" vertical="center"/>
    </xf>
    <xf numFmtId="0" fontId="23" fillId="0" borderId="0">
      <alignment horizontal="left" vertical="center"/>
    </xf>
    <xf numFmtId="9" fontId="1" fillId="0" borderId="0" applyFont="0" applyFill="0" applyBorder="0" applyAlignment="0" applyProtection="0"/>
    <xf numFmtId="9" fontId="43" fillId="0" borderId="0" applyFont="0" applyFill="0" applyBorder="0" applyAlignment="0" applyProtection="0"/>
    <xf numFmtId="9" fontId="43" fillId="0" borderId="0" applyFont="0" applyFill="0" applyBorder="0" applyAlignment="0" applyProtection="0"/>
    <xf numFmtId="0" fontId="5" fillId="0" borderId="0">
      <alignment horizontal="right" vertical="center"/>
    </xf>
    <xf numFmtId="0" fontId="2" fillId="0" borderId="0">
      <alignment horizontal="left" vertical="center"/>
    </xf>
    <xf numFmtId="0" fontId="13" fillId="2" borderId="3" applyAlignment="0">
      <alignment horizontal="center" vertical="center"/>
    </xf>
    <xf numFmtId="0" fontId="13" fillId="2" borderId="3" applyAlignment="0">
      <alignment horizontal="center" vertical="center"/>
    </xf>
    <xf numFmtId="0" fontId="13" fillId="2" borderId="3" applyAlignment="0">
      <alignment horizontal="center" vertical="center"/>
    </xf>
    <xf numFmtId="0" fontId="11" fillId="0" borderId="4">
      <alignment horizontal="right" vertical="center" indent="1"/>
    </xf>
    <xf numFmtId="0" fontId="5" fillId="2" borderId="4">
      <alignment horizontal="right" vertical="center" wrapText="1" indent="1" readingOrder="2"/>
    </xf>
    <xf numFmtId="0" fontId="7" fillId="0" borderId="4">
      <alignment horizontal="right" vertical="center" indent="1"/>
    </xf>
    <xf numFmtId="0" fontId="7" fillId="2" borderId="4">
      <alignment horizontal="left" vertical="center" wrapText="1" indent="1"/>
    </xf>
    <xf numFmtId="0" fontId="7" fillId="0" borderId="5">
      <alignment horizontal="left" vertical="center"/>
    </xf>
    <xf numFmtId="0" fontId="7" fillId="0" borderId="6">
      <alignment horizontal="left" vertical="center"/>
    </xf>
    <xf numFmtId="0" fontId="2" fillId="0" borderId="0"/>
    <xf numFmtId="164" fontId="2" fillId="0" borderId="0" applyFont="0" applyFill="0" applyBorder="0" applyAlignment="0" applyProtection="0"/>
    <xf numFmtId="165" fontId="2" fillId="0" borderId="0" applyFont="0" applyFill="0" applyBorder="0" applyAlignment="0" applyProtection="0"/>
  </cellStyleXfs>
  <cellXfs count="566">
    <xf numFmtId="0" fontId="0" fillId="0" borderId="0" xfId="0"/>
    <xf numFmtId="166" fontId="0" fillId="0" borderId="0" xfId="0" applyNumberFormat="1" applyAlignment="1">
      <alignment vertical="center"/>
    </xf>
    <xf numFmtId="1" fontId="4" fillId="0" borderId="0" xfId="0" applyNumberFormat="1" applyFont="1" applyAlignment="1">
      <alignment horizontal="center" vertical="center"/>
    </xf>
    <xf numFmtId="1" fontId="2" fillId="0" borderId="0" xfId="0" applyNumberFormat="1" applyFont="1" applyAlignment="1">
      <alignment horizontal="center" vertical="center"/>
    </xf>
    <xf numFmtId="166" fontId="2" fillId="0" borderId="0" xfId="0" applyNumberFormat="1" applyFont="1" applyAlignment="1">
      <alignment horizontal="center" vertical="center"/>
    </xf>
    <xf numFmtId="166" fontId="2" fillId="0" borderId="0" xfId="0" applyNumberFormat="1" applyFont="1" applyAlignment="1">
      <alignment vertical="center"/>
    </xf>
    <xf numFmtId="166" fontId="0" fillId="0" borderId="0" xfId="0" applyNumberFormat="1" applyAlignment="1">
      <alignment horizontal="left" vertical="center"/>
    </xf>
    <xf numFmtId="166" fontId="8" fillId="0" borderId="0" xfId="0" applyNumberFormat="1" applyFont="1" applyAlignment="1">
      <alignment vertical="center"/>
    </xf>
    <xf numFmtId="166" fontId="7" fillId="0" borderId="0" xfId="0" applyNumberFormat="1" applyFont="1" applyAlignment="1">
      <alignment vertical="center"/>
    </xf>
    <xf numFmtId="1" fontId="7" fillId="0" borderId="0" xfId="0" applyNumberFormat="1" applyFont="1" applyAlignment="1">
      <alignment horizontal="center" vertical="center"/>
    </xf>
    <xf numFmtId="166" fontId="7" fillId="0" borderId="0" xfId="0" applyNumberFormat="1" applyFont="1" applyAlignment="1">
      <alignment horizontal="center" vertical="center"/>
    </xf>
    <xf numFmtId="166" fontId="7" fillId="0" borderId="0" xfId="0" applyNumberFormat="1" applyFont="1" applyAlignment="1">
      <alignment horizontal="left" vertical="center"/>
    </xf>
    <xf numFmtId="0" fontId="0" fillId="0" borderId="0" xfId="0" applyAlignment="1">
      <alignment vertical="center"/>
    </xf>
    <xf numFmtId="0" fontId="2" fillId="0" borderId="0" xfId="0" applyFont="1" applyBorder="1" applyAlignment="1">
      <alignment horizontal="justify" vertical="center"/>
    </xf>
    <xf numFmtId="0" fontId="2" fillId="0" borderId="0" xfId="0" applyFont="1" applyAlignment="1">
      <alignment horizontal="justify" vertical="center"/>
    </xf>
    <xf numFmtId="166" fontId="15" fillId="0" borderId="0" xfId="0" applyNumberFormat="1" applyFont="1" applyAlignment="1">
      <alignment vertical="center"/>
    </xf>
    <xf numFmtId="166" fontId="8" fillId="0" borderId="0" xfId="0" applyNumberFormat="1" applyFont="1" applyAlignment="1">
      <alignment horizontal="center" vertical="center"/>
    </xf>
    <xf numFmtId="0" fontId="23" fillId="0" borderId="0" xfId="23">
      <alignment horizontal="left" vertical="center"/>
    </xf>
    <xf numFmtId="0" fontId="11" fillId="0" borderId="0" xfId="22" applyAlignment="1">
      <alignment horizontal="right" vertical="center" readingOrder="2"/>
    </xf>
    <xf numFmtId="0" fontId="24" fillId="0" borderId="0" xfId="0" applyFont="1" applyAlignment="1">
      <alignment vertical="center"/>
    </xf>
    <xf numFmtId="0" fontId="25" fillId="0" borderId="0" xfId="0" applyFont="1" applyAlignment="1">
      <alignment vertical="top"/>
    </xf>
    <xf numFmtId="0" fontId="25" fillId="0" borderId="0" xfId="0" applyFont="1" applyAlignment="1">
      <alignment vertical="center"/>
    </xf>
    <xf numFmtId="0" fontId="5" fillId="0" borderId="0" xfId="29" applyFont="1">
      <alignment horizontal="right" vertical="center"/>
    </xf>
    <xf numFmtId="0" fontId="27" fillId="0" borderId="0" xfId="12"/>
    <xf numFmtId="0" fontId="27" fillId="0" borderId="0" xfId="12" applyAlignment="1">
      <alignment vertical="center"/>
    </xf>
    <xf numFmtId="0" fontId="27" fillId="0" borderId="0" xfId="12" applyAlignment="1">
      <alignment horizontal="center" vertical="center"/>
    </xf>
    <xf numFmtId="0" fontId="29" fillId="0" borderId="0" xfId="12" applyFont="1" applyAlignment="1">
      <alignment vertical="center" wrapText="1" readingOrder="1"/>
    </xf>
    <xf numFmtId="0" fontId="31" fillId="0" borderId="0" xfId="12" applyFont="1" applyAlignment="1">
      <alignment vertical="center"/>
    </xf>
    <xf numFmtId="0" fontId="32" fillId="0" borderId="0" xfId="1" applyFont="1" applyAlignment="1">
      <alignment horizontal="centerContinuous" vertical="center"/>
    </xf>
    <xf numFmtId="0" fontId="32" fillId="0" borderId="0" xfId="1" applyFont="1" applyAlignment="1">
      <alignment vertical="center"/>
    </xf>
    <xf numFmtId="0" fontId="32" fillId="0" borderId="0" xfId="1" applyFont="1" applyAlignment="1">
      <alignment horizontal="centerContinuous" vertical="center" readingOrder="2"/>
    </xf>
    <xf numFmtId="0" fontId="14" fillId="0" borderId="0" xfId="2" applyFont="1" applyAlignment="1">
      <alignment vertical="center"/>
    </xf>
    <xf numFmtId="0" fontId="33" fillId="0" borderId="0" xfId="1" applyFont="1" applyAlignment="1">
      <alignment horizontal="centerContinuous" vertical="center"/>
    </xf>
    <xf numFmtId="0" fontId="33" fillId="0" borderId="0" xfId="1" applyFont="1" applyAlignment="1">
      <alignment horizontal="centerContinuous" vertical="center" readingOrder="2"/>
    </xf>
    <xf numFmtId="0" fontId="5" fillId="0" borderId="0" xfId="2" applyFont="1" applyAlignment="1">
      <alignment horizontal="centerContinuous" vertical="center"/>
    </xf>
    <xf numFmtId="166" fontId="34" fillId="0" borderId="0" xfId="0" applyNumberFormat="1" applyFont="1" applyAlignment="1">
      <alignment vertical="center"/>
    </xf>
    <xf numFmtId="1" fontId="33" fillId="0" borderId="0" xfId="0" applyNumberFormat="1" applyFont="1" applyAlignment="1">
      <alignment vertical="center" readingOrder="2"/>
    </xf>
    <xf numFmtId="166" fontId="5" fillId="0" borderId="0" xfId="0" applyNumberFormat="1" applyFont="1" applyAlignment="1">
      <alignment horizontal="centerContinuous" vertical="center"/>
    </xf>
    <xf numFmtId="166" fontId="35" fillId="0" borderId="0" xfId="0" applyNumberFormat="1" applyFont="1" applyAlignment="1">
      <alignment horizontal="centerContinuous" vertical="center"/>
    </xf>
    <xf numFmtId="1" fontId="5" fillId="0" borderId="0" xfId="0" applyNumberFormat="1" applyFont="1" applyAlignment="1">
      <alignment horizontal="centerContinuous" vertical="center" readingOrder="2"/>
    </xf>
    <xf numFmtId="1" fontId="5" fillId="0" borderId="0" xfId="0" applyNumberFormat="1" applyFont="1" applyAlignment="1">
      <alignment horizontal="centerContinuous" vertical="center"/>
    </xf>
    <xf numFmtId="1" fontId="4" fillId="0" borderId="0" xfId="0" applyNumberFormat="1" applyFont="1" applyAlignment="1">
      <alignment horizontal="right" vertical="center"/>
    </xf>
    <xf numFmtId="1" fontId="35" fillId="0" borderId="0" xfId="0" applyNumberFormat="1" applyFont="1" applyAlignment="1">
      <alignment horizontal="center" vertical="center"/>
    </xf>
    <xf numFmtId="166" fontId="4" fillId="0" borderId="0" xfId="0" applyNumberFormat="1" applyFont="1" applyAlignment="1">
      <alignment horizontal="centerContinuous" vertical="center"/>
    </xf>
    <xf numFmtId="1" fontId="16" fillId="0" borderId="0" xfId="0" applyNumberFormat="1" applyFont="1" applyAlignment="1">
      <alignment horizontal="center" vertical="center"/>
    </xf>
    <xf numFmtId="2" fontId="16" fillId="0" borderId="0" xfId="0" applyNumberFormat="1" applyFont="1" applyAlignment="1">
      <alignment horizontal="center" vertical="center"/>
    </xf>
    <xf numFmtId="166" fontId="37" fillId="0" borderId="0" xfId="0" applyNumberFormat="1" applyFont="1" applyAlignment="1">
      <alignment vertical="center"/>
    </xf>
    <xf numFmtId="166" fontId="5" fillId="4" borderId="0" xfId="0" applyNumberFormat="1" applyFont="1" applyFill="1" applyAlignment="1">
      <alignment horizontal="centerContinuous" vertical="center"/>
    </xf>
    <xf numFmtId="166" fontId="35" fillId="4" borderId="0" xfId="0" applyNumberFormat="1" applyFont="1" applyFill="1" applyAlignment="1">
      <alignment horizontal="centerContinuous" vertical="center"/>
    </xf>
    <xf numFmtId="166" fontId="34" fillId="4" borderId="0" xfId="0" applyNumberFormat="1" applyFont="1" applyFill="1" applyAlignment="1">
      <alignment vertical="center"/>
    </xf>
    <xf numFmtId="0" fontId="5" fillId="4" borderId="0" xfId="2" applyFont="1" applyFill="1" applyAlignment="1">
      <alignment horizontal="centerContinuous" vertical="center"/>
    </xf>
    <xf numFmtId="0" fontId="19" fillId="0" borderId="0" xfId="1" applyFont="1" applyAlignment="1">
      <alignment horizontal="centerContinuous" vertical="center"/>
    </xf>
    <xf numFmtId="166" fontId="2" fillId="0" borderId="0" xfId="0" applyNumberFormat="1" applyFont="1" applyBorder="1" applyAlignment="1">
      <alignment vertical="center"/>
    </xf>
    <xf numFmtId="0" fontId="10" fillId="0" borderId="0" xfId="0" applyFont="1" applyBorder="1" applyAlignment="1">
      <alignment vertical="center" wrapText="1"/>
    </xf>
    <xf numFmtId="0" fontId="10" fillId="0" borderId="0" xfId="0" applyFont="1" applyBorder="1" applyAlignment="1">
      <alignment vertical="center"/>
    </xf>
    <xf numFmtId="0" fontId="0" fillId="0" borderId="0" xfId="0" applyBorder="1" applyAlignment="1">
      <alignment vertical="center"/>
    </xf>
    <xf numFmtId="1" fontId="2" fillId="0" borderId="0" xfId="0" applyNumberFormat="1" applyFont="1" applyBorder="1" applyAlignment="1">
      <alignment vertical="center"/>
    </xf>
    <xf numFmtId="168" fontId="2" fillId="0" borderId="0" xfId="26" applyNumberFormat="1" applyFont="1" applyBorder="1" applyAlignment="1">
      <alignment vertical="center"/>
    </xf>
    <xf numFmtId="9" fontId="2" fillId="0" borderId="0" xfId="26" applyFont="1" applyBorder="1" applyAlignment="1">
      <alignment vertical="center"/>
    </xf>
    <xf numFmtId="1" fontId="0" fillId="0" borderId="0" xfId="0" applyNumberFormat="1" applyBorder="1" applyAlignment="1">
      <alignment vertical="center"/>
    </xf>
    <xf numFmtId="9" fontId="0" fillId="0" borderId="0" xfId="0" applyNumberFormat="1" applyBorder="1" applyAlignment="1">
      <alignment vertical="center"/>
    </xf>
    <xf numFmtId="0" fontId="39" fillId="0" borderId="0" xfId="1" applyFont="1" applyAlignment="1">
      <alignment horizontal="centerContinuous" vertical="center"/>
    </xf>
    <xf numFmtId="166" fontId="40" fillId="4" borderId="0" xfId="0" applyNumberFormat="1" applyFont="1" applyFill="1" applyAlignment="1">
      <alignment vertical="center"/>
    </xf>
    <xf numFmtId="166" fontId="15" fillId="0" borderId="0" xfId="0" applyNumberFormat="1" applyFont="1" applyAlignment="1">
      <alignment horizontal="left" vertical="center"/>
    </xf>
    <xf numFmtId="166" fontId="26" fillId="0" borderId="0" xfId="0" applyNumberFormat="1" applyFont="1" applyAlignment="1">
      <alignment vertical="center"/>
    </xf>
    <xf numFmtId="166" fontId="2" fillId="0" borderId="0" xfId="0" applyNumberFormat="1" applyFont="1" applyAlignment="1">
      <alignment vertical="center" wrapText="1"/>
    </xf>
    <xf numFmtId="1" fontId="4" fillId="0" borderId="0" xfId="0" applyNumberFormat="1" applyFont="1" applyFill="1" applyAlignment="1">
      <alignment horizontal="center" vertical="center"/>
    </xf>
    <xf numFmtId="1" fontId="2" fillId="0" borderId="0" xfId="0" applyNumberFormat="1" applyFont="1" applyFill="1" applyAlignment="1">
      <alignment horizontal="center" vertical="center"/>
    </xf>
    <xf numFmtId="166" fontId="2" fillId="0" borderId="0" xfId="0" applyNumberFormat="1" applyFont="1" applyFill="1" applyAlignment="1">
      <alignment horizontal="center" vertical="center"/>
    </xf>
    <xf numFmtId="166" fontId="2" fillId="0" borderId="0" xfId="0" applyNumberFormat="1" applyFont="1" applyFill="1" applyAlignment="1">
      <alignment vertical="center"/>
    </xf>
    <xf numFmtId="0" fontId="45" fillId="0" borderId="0" xfId="12" applyFont="1" applyAlignment="1">
      <alignment horizontal="center" vertical="top" wrapText="1"/>
    </xf>
    <xf numFmtId="0" fontId="46" fillId="0" borderId="0" xfId="12" applyFont="1" applyAlignment="1">
      <alignment vertical="center"/>
    </xf>
    <xf numFmtId="0" fontId="47" fillId="0" borderId="0" xfId="12" applyFont="1" applyAlignment="1">
      <alignment horizontal="center" vertical="center" wrapText="1"/>
    </xf>
    <xf numFmtId="0" fontId="4" fillId="0" borderId="0" xfId="30" applyFont="1">
      <alignment horizontal="left" vertical="center"/>
    </xf>
    <xf numFmtId="0" fontId="28" fillId="0" borderId="0" xfId="0" applyFont="1" applyAlignment="1">
      <alignment horizontal="center" vertical="center"/>
    </xf>
    <xf numFmtId="0" fontId="2" fillId="0" borderId="0" xfId="0" applyFont="1" applyAlignment="1">
      <alignment vertical="center"/>
    </xf>
    <xf numFmtId="0" fontId="32" fillId="0" borderId="0" xfId="0" applyFont="1" applyAlignment="1">
      <alignment vertical="center"/>
    </xf>
    <xf numFmtId="0" fontId="16" fillId="0" borderId="0" xfId="0" applyFont="1" applyAlignment="1">
      <alignment horizontal="right" vertical="center" readingOrder="2"/>
    </xf>
    <xf numFmtId="0" fontId="4" fillId="0" borderId="0" xfId="0" applyFont="1" applyAlignment="1">
      <alignment vertical="center"/>
    </xf>
    <xf numFmtId="0" fontId="5" fillId="0" borderId="0" xfId="0" applyFont="1" applyAlignment="1">
      <alignment horizontal="right" vertical="center" wrapText="1"/>
    </xf>
    <xf numFmtId="0" fontId="5" fillId="0" borderId="0" xfId="0" applyFont="1" applyAlignment="1">
      <alignment horizontal="right" vertical="top" wrapText="1" readingOrder="2"/>
    </xf>
    <xf numFmtId="0" fontId="0" fillId="0" borderId="0" xfId="0" applyAlignment="1">
      <alignment horizontal="right" vertical="center"/>
    </xf>
    <xf numFmtId="0" fontId="19" fillId="0" borderId="0" xfId="1" applyFont="1" applyBorder="1" applyAlignment="1">
      <alignment horizontal="centerContinuous" vertical="center"/>
    </xf>
    <xf numFmtId="0" fontId="32" fillId="0" borderId="0" xfId="1" applyFont="1" applyBorder="1" applyAlignment="1">
      <alignment horizontal="centerContinuous" vertical="center"/>
    </xf>
    <xf numFmtId="0" fontId="14" fillId="0" borderId="0" xfId="2" applyFont="1" applyBorder="1" applyAlignment="1">
      <alignment horizontal="centerContinuous" vertical="center"/>
    </xf>
    <xf numFmtId="166" fontId="0" fillId="0" borderId="0" xfId="0" applyNumberFormat="1" applyBorder="1" applyAlignment="1">
      <alignment vertical="center"/>
    </xf>
    <xf numFmtId="0" fontId="19" fillId="0" borderId="7" xfId="1" applyFont="1" applyBorder="1" applyAlignment="1">
      <alignment horizontal="centerContinuous" vertical="center"/>
    </xf>
    <xf numFmtId="0" fontId="19" fillId="0" borderId="8" xfId="1" applyFont="1" applyBorder="1" applyAlignment="1">
      <alignment horizontal="centerContinuous" vertical="center"/>
    </xf>
    <xf numFmtId="0" fontId="32" fillId="0" borderId="7" xfId="1" applyFont="1" applyBorder="1" applyAlignment="1">
      <alignment horizontal="centerContinuous" vertical="center" readingOrder="2"/>
    </xf>
    <xf numFmtId="0" fontId="32" fillId="0" borderId="8" xfId="1" applyFont="1" applyBorder="1" applyAlignment="1">
      <alignment horizontal="centerContinuous" vertical="center" readingOrder="2"/>
    </xf>
    <xf numFmtId="0" fontId="14" fillId="0" borderId="8" xfId="2" applyFont="1" applyBorder="1" applyAlignment="1">
      <alignment horizontal="centerContinuous" vertical="center"/>
    </xf>
    <xf numFmtId="0" fontId="5" fillId="0" borderId="7" xfId="2" applyFont="1" applyBorder="1" applyAlignment="1">
      <alignment horizontal="centerContinuous" vertical="center"/>
    </xf>
    <xf numFmtId="166" fontId="0" fillId="0" borderId="7" xfId="0" applyNumberFormat="1" applyBorder="1" applyAlignment="1">
      <alignment horizontal="left" vertical="center"/>
    </xf>
    <xf numFmtId="166" fontId="0" fillId="0" borderId="8" xfId="0" applyNumberFormat="1" applyBorder="1" applyAlignment="1">
      <alignment horizontal="left" vertical="center"/>
    </xf>
    <xf numFmtId="166" fontId="0" fillId="0" borderId="9" xfId="0" applyNumberFormat="1" applyBorder="1" applyAlignment="1">
      <alignment horizontal="left" vertical="center"/>
    </xf>
    <xf numFmtId="166" fontId="0" fillId="0" borderId="10" xfId="0" applyNumberFormat="1" applyBorder="1" applyAlignment="1">
      <alignment vertical="center"/>
    </xf>
    <xf numFmtId="166" fontId="0" fillId="0" borderId="11" xfId="0" applyNumberFormat="1" applyBorder="1" applyAlignment="1">
      <alignment horizontal="left" vertical="center"/>
    </xf>
    <xf numFmtId="166" fontId="5" fillId="0" borderId="0" xfId="0" applyNumberFormat="1" applyFont="1" applyAlignment="1">
      <alignment horizontal="right" vertical="center"/>
    </xf>
    <xf numFmtId="166" fontId="4" fillId="0" borderId="0" xfId="0" applyNumberFormat="1" applyFont="1" applyAlignment="1">
      <alignment horizontal="left" vertical="center"/>
    </xf>
    <xf numFmtId="0" fontId="4" fillId="0" borderId="0" xfId="29" applyFont="1">
      <alignment horizontal="right" vertical="center"/>
    </xf>
    <xf numFmtId="0" fontId="4" fillId="5" borderId="17" xfId="35" applyFont="1" applyFill="1" applyBorder="1" applyAlignment="1">
      <alignment vertical="center" wrapText="1" readingOrder="2"/>
    </xf>
    <xf numFmtId="1" fontId="2" fillId="5" borderId="17" xfId="36" applyNumberFormat="1" applyFont="1" applyFill="1" applyBorder="1" applyAlignment="1">
      <alignment horizontal="right" vertical="center" indent="1"/>
    </xf>
    <xf numFmtId="0" fontId="17" fillId="5" borderId="17" xfId="37" applyFont="1" applyFill="1" applyBorder="1" applyAlignment="1">
      <alignment vertical="center" wrapText="1"/>
    </xf>
    <xf numFmtId="0" fontId="4" fillId="6" borderId="17" xfId="35" applyFont="1" applyFill="1" applyBorder="1" applyAlignment="1">
      <alignment vertical="center" wrapText="1" readingOrder="2"/>
    </xf>
    <xf numFmtId="1" fontId="2" fillId="6" borderId="17" xfId="36" applyNumberFormat="1" applyFont="1" applyFill="1" applyBorder="1" applyAlignment="1">
      <alignment horizontal="right" vertical="center" indent="1"/>
    </xf>
    <xf numFmtId="0" fontId="17" fillId="6" borderId="17" xfId="37" applyFont="1" applyFill="1" applyBorder="1" applyAlignment="1">
      <alignment vertical="center" wrapText="1"/>
    </xf>
    <xf numFmtId="0" fontId="4" fillId="5" borderId="21" xfId="35" applyFont="1" applyFill="1" applyBorder="1" applyAlignment="1">
      <alignment vertical="center" wrapText="1" readingOrder="2"/>
    </xf>
    <xf numFmtId="1" fontId="2" fillId="5" borderId="21" xfId="36" applyNumberFormat="1" applyFont="1" applyFill="1" applyBorder="1" applyAlignment="1">
      <alignment horizontal="right" vertical="center" indent="1"/>
    </xf>
    <xf numFmtId="0" fontId="17" fillId="5" borderId="21" xfId="37" applyFont="1" applyFill="1" applyBorder="1" applyAlignment="1">
      <alignment vertical="center" wrapText="1"/>
    </xf>
    <xf numFmtId="166" fontId="40" fillId="0" borderId="0" xfId="0" applyNumberFormat="1" applyFont="1" applyFill="1" applyAlignment="1">
      <alignment vertical="center"/>
    </xf>
    <xf numFmtId="166" fontId="40" fillId="0" borderId="0" xfId="0" applyNumberFormat="1" applyFont="1" applyAlignment="1">
      <alignment vertical="center"/>
    </xf>
    <xf numFmtId="0" fontId="19" fillId="0" borderId="0" xfId="1" applyFont="1" applyAlignment="1">
      <alignment horizontal="centerContinuous" vertical="center" readingOrder="2"/>
    </xf>
    <xf numFmtId="1" fontId="19" fillId="0" borderId="0" xfId="0" applyNumberFormat="1" applyFont="1" applyFill="1" applyAlignment="1">
      <alignment vertical="center" readingOrder="2"/>
    </xf>
    <xf numFmtId="0" fontId="5" fillId="0" borderId="0" xfId="2" applyFont="1" applyBorder="1" applyAlignment="1">
      <alignment horizontal="centerContinuous" vertical="center"/>
    </xf>
    <xf numFmtId="0" fontId="5" fillId="0" borderId="8" xfId="2" applyFont="1" applyBorder="1" applyAlignment="1">
      <alignment horizontal="centerContinuous" vertical="center"/>
    </xf>
    <xf numFmtId="166" fontId="0" fillId="0" borderId="0" xfId="0" applyNumberFormat="1" applyBorder="1" applyAlignment="1">
      <alignment horizontal="left" vertical="center"/>
    </xf>
    <xf numFmtId="166" fontId="8" fillId="0" borderId="0" xfId="0" applyNumberFormat="1" applyFont="1" applyBorder="1" applyAlignment="1">
      <alignment vertical="center"/>
    </xf>
    <xf numFmtId="166" fontId="8" fillId="0" borderId="0" xfId="0" applyNumberFormat="1" applyFont="1" applyBorder="1" applyAlignment="1">
      <alignment horizontal="center" vertical="center"/>
    </xf>
    <xf numFmtId="166" fontId="0" fillId="0" borderId="10" xfId="0" applyNumberFormat="1" applyBorder="1" applyAlignment="1">
      <alignment horizontal="left" vertical="center"/>
    </xf>
    <xf numFmtId="166" fontId="8" fillId="0" borderId="10" xfId="0" applyNumberFormat="1" applyFont="1" applyBorder="1" applyAlignment="1">
      <alignment vertical="center"/>
    </xf>
    <xf numFmtId="166" fontId="8" fillId="0" borderId="10" xfId="0" applyNumberFormat="1" applyFont="1" applyBorder="1" applyAlignment="1">
      <alignment horizontal="center" vertical="center"/>
    </xf>
    <xf numFmtId="0" fontId="7" fillId="0" borderId="0" xfId="39" applyBorder="1">
      <alignment horizontal="left" vertical="center"/>
    </xf>
    <xf numFmtId="0" fontId="4" fillId="5" borderId="17" xfId="36" applyFont="1" applyFill="1" applyBorder="1" applyAlignment="1">
      <alignment horizontal="center" vertical="center"/>
    </xf>
    <xf numFmtId="0" fontId="4" fillId="6" borderId="17" xfId="36" applyFont="1" applyFill="1" applyBorder="1" applyAlignment="1">
      <alignment horizontal="center" vertical="center"/>
    </xf>
    <xf numFmtId="0" fontId="4" fillId="5" borderId="19" xfId="35" applyFont="1" applyFill="1" applyBorder="1" applyAlignment="1">
      <alignment vertical="center" wrapText="1" readingOrder="2"/>
    </xf>
    <xf numFmtId="0" fontId="4" fillId="5" borderId="19" xfId="36" applyFont="1" applyFill="1" applyBorder="1" applyAlignment="1">
      <alignment horizontal="center" vertical="center"/>
    </xf>
    <xf numFmtId="0" fontId="17" fillId="5" borderId="19" xfId="37" applyFont="1" applyFill="1" applyBorder="1" applyAlignment="1">
      <alignment vertical="center" wrapText="1"/>
    </xf>
    <xf numFmtId="0" fontId="4" fillId="5" borderId="20" xfId="35" applyFont="1" applyFill="1" applyBorder="1" applyAlignment="1">
      <alignment vertical="center" wrapText="1" readingOrder="2"/>
    </xf>
    <xf numFmtId="0" fontId="4" fillId="5" borderId="20" xfId="36" applyFont="1" applyFill="1" applyBorder="1" applyAlignment="1">
      <alignment horizontal="center" vertical="center"/>
    </xf>
    <xf numFmtId="0" fontId="17" fillId="5" borderId="20" xfId="37" applyFont="1" applyFill="1" applyBorder="1" applyAlignment="1">
      <alignment vertical="center" wrapText="1"/>
    </xf>
    <xf numFmtId="0" fontId="4" fillId="6" borderId="22" xfId="6" applyFont="1" applyFill="1" applyBorder="1">
      <alignment horizontal="center" vertical="center" wrapText="1"/>
    </xf>
    <xf numFmtId="0" fontId="4" fillId="6" borderId="17" xfId="6" applyFont="1" applyFill="1" applyBorder="1" applyAlignment="1">
      <alignment horizontal="center" wrapText="1"/>
    </xf>
    <xf numFmtId="0" fontId="4" fillId="6" borderId="23" xfId="6" applyFont="1" applyFill="1" applyBorder="1" applyAlignment="1">
      <alignment horizontal="center" wrapText="1"/>
    </xf>
    <xf numFmtId="0" fontId="17" fillId="6" borderId="24" xfId="6" applyFont="1" applyFill="1" applyBorder="1" applyAlignment="1">
      <alignment horizontal="center" vertical="top" wrapText="1"/>
    </xf>
    <xf numFmtId="0" fontId="17" fillId="6" borderId="19" xfId="37" applyFont="1" applyFill="1" applyBorder="1" applyAlignment="1">
      <alignment vertical="center" wrapText="1"/>
    </xf>
    <xf numFmtId="0" fontId="4" fillId="5" borderId="17" xfId="35" applyFont="1" applyFill="1" applyBorder="1">
      <alignment horizontal="right" vertical="center" wrapText="1" indent="1" readingOrder="2"/>
    </xf>
    <xf numFmtId="0" fontId="17" fillId="5" borderId="17" xfId="37" applyFont="1" applyFill="1" applyBorder="1">
      <alignment horizontal="left" vertical="center" wrapText="1" indent="1"/>
    </xf>
    <xf numFmtId="0" fontId="4" fillId="6" borderId="17" xfId="35" applyFont="1" applyFill="1" applyBorder="1">
      <alignment horizontal="right" vertical="center" wrapText="1" indent="1" readingOrder="2"/>
    </xf>
    <xf numFmtId="0" fontId="2" fillId="6" borderId="17" xfId="36" applyFont="1" applyFill="1" applyBorder="1" applyAlignment="1">
      <alignment horizontal="center" vertical="center"/>
    </xf>
    <xf numFmtId="0" fontId="17" fillId="6" borderId="17" xfId="37" applyFont="1" applyFill="1" applyBorder="1">
      <alignment horizontal="left" vertical="center" wrapText="1" indent="1"/>
    </xf>
    <xf numFmtId="0" fontId="2" fillId="5" borderId="17" xfId="36" applyFont="1" applyFill="1" applyBorder="1" applyAlignment="1">
      <alignment horizontal="center" vertical="center"/>
    </xf>
    <xf numFmtId="0" fontId="4" fillId="6" borderId="19" xfId="35" applyFont="1" applyFill="1" applyBorder="1">
      <alignment horizontal="right" vertical="center" wrapText="1" indent="1" readingOrder="2"/>
    </xf>
    <xf numFmtId="0" fontId="2" fillId="6" borderId="19" xfId="36" applyFont="1" applyFill="1" applyBorder="1" applyAlignment="1">
      <alignment horizontal="center" vertical="center"/>
    </xf>
    <xf numFmtId="0" fontId="17" fillId="6" borderId="19" xfId="37" applyFont="1" applyFill="1" applyBorder="1">
      <alignment horizontal="left" vertical="center" wrapText="1" indent="1"/>
    </xf>
    <xf numFmtId="0" fontId="4" fillId="5" borderId="20" xfId="35" applyFont="1" applyFill="1" applyBorder="1">
      <alignment horizontal="right" vertical="center" wrapText="1" indent="1" readingOrder="2"/>
    </xf>
    <xf numFmtId="0" fontId="17" fillId="5" borderId="20" xfId="37" applyFont="1" applyFill="1" applyBorder="1">
      <alignment horizontal="left" vertical="center" wrapText="1" indent="1"/>
    </xf>
    <xf numFmtId="0" fontId="2" fillId="5" borderId="20" xfId="36" applyFont="1" applyFill="1" applyBorder="1" applyAlignment="1">
      <alignment horizontal="center" vertical="center"/>
    </xf>
    <xf numFmtId="0" fontId="4" fillId="5" borderId="22" xfId="35" applyFont="1" applyFill="1" applyBorder="1">
      <alignment horizontal="right" vertical="center" wrapText="1" indent="1" readingOrder="2"/>
    </xf>
    <xf numFmtId="0" fontId="2" fillId="5" borderId="22" xfId="36" applyFont="1" applyFill="1" applyBorder="1" applyAlignment="1">
      <alignment horizontal="center" vertical="center"/>
    </xf>
    <xf numFmtId="0" fontId="17" fillId="5" borderId="22" xfId="37" applyFont="1" applyFill="1" applyBorder="1">
      <alignment horizontal="left" vertical="center" wrapText="1" indent="1"/>
    </xf>
    <xf numFmtId="166" fontId="35" fillId="0" borderId="0" xfId="0" applyNumberFormat="1" applyFont="1" applyBorder="1" applyAlignment="1">
      <alignment horizontal="centerContinuous" vertical="center"/>
    </xf>
    <xf numFmtId="1" fontId="5" fillId="0" borderId="8" xfId="0" applyNumberFormat="1" applyFont="1" applyBorder="1" applyAlignment="1">
      <alignment horizontal="centerContinuous" vertical="center"/>
    </xf>
    <xf numFmtId="0" fontId="5" fillId="0" borderId="9" xfId="2" applyFont="1" applyBorder="1" applyAlignment="1">
      <alignment horizontal="centerContinuous" vertical="center"/>
    </xf>
    <xf numFmtId="166" fontId="35" fillId="0" borderId="10" xfId="0" applyNumberFormat="1" applyFont="1" applyBorder="1" applyAlignment="1">
      <alignment horizontal="centerContinuous" vertical="center"/>
    </xf>
    <xf numFmtId="1" fontId="5" fillId="0" borderId="11" xfId="0" applyNumberFormat="1" applyFont="1" applyBorder="1" applyAlignment="1">
      <alignment horizontal="centerContinuous" vertical="center"/>
    </xf>
    <xf numFmtId="0" fontId="5" fillId="0" borderId="0" xfId="2" applyFont="1" applyAlignment="1">
      <alignment horizontal="right" vertical="center"/>
    </xf>
    <xf numFmtId="1" fontId="4" fillId="0" borderId="0" xfId="0" applyNumberFormat="1" applyFont="1" applyAlignment="1">
      <alignment horizontal="left" vertical="center"/>
    </xf>
    <xf numFmtId="0" fontId="2" fillId="6" borderId="17" xfId="36" applyFont="1" applyFill="1" applyBorder="1" applyAlignment="1">
      <alignment horizontal="right" vertical="center" indent="1"/>
    </xf>
    <xf numFmtId="0" fontId="17" fillId="6" borderId="21" xfId="37" applyFont="1" applyFill="1" applyBorder="1">
      <alignment horizontal="left" vertical="center" wrapText="1" indent="1"/>
    </xf>
    <xf numFmtId="0" fontId="2" fillId="5" borderId="17" xfId="35" applyFont="1" applyFill="1" applyBorder="1" applyAlignment="1">
      <alignment vertical="center" wrapText="1" readingOrder="2"/>
    </xf>
    <xf numFmtId="0" fontId="2" fillId="6" borderId="17" xfId="35" applyFont="1" applyFill="1" applyBorder="1" applyAlignment="1">
      <alignment vertical="center" wrapText="1" readingOrder="2"/>
    </xf>
    <xf numFmtId="1" fontId="2" fillId="5" borderId="17" xfId="36" applyNumberFormat="1" applyFont="1" applyFill="1" applyBorder="1" applyAlignment="1">
      <alignment horizontal="center" vertical="center"/>
    </xf>
    <xf numFmtId="166" fontId="17" fillId="5" borderId="17" xfId="0" applyNumberFormat="1" applyFont="1" applyFill="1" applyBorder="1" applyAlignment="1">
      <alignment horizontal="center" vertical="center"/>
    </xf>
    <xf numFmtId="1" fontId="2" fillId="6" borderId="17" xfId="36" applyNumberFormat="1" applyFont="1" applyFill="1" applyBorder="1" applyAlignment="1">
      <alignment horizontal="center" vertical="center"/>
    </xf>
    <xf numFmtId="166" fontId="17" fillId="6" borderId="17" xfId="0" applyNumberFormat="1" applyFont="1" applyFill="1" applyBorder="1" applyAlignment="1">
      <alignment horizontal="center" vertical="center"/>
    </xf>
    <xf numFmtId="1" fontId="2" fillId="5" borderId="20" xfId="36" applyNumberFormat="1" applyFont="1" applyFill="1" applyBorder="1" applyAlignment="1">
      <alignment horizontal="center" vertical="center"/>
    </xf>
    <xf numFmtId="166" fontId="17" fillId="5" borderId="20" xfId="0" applyNumberFormat="1" applyFont="1" applyFill="1" applyBorder="1" applyAlignment="1">
      <alignment horizontal="center" vertical="center"/>
    </xf>
    <xf numFmtId="0" fontId="4" fillId="6" borderId="22" xfId="3" applyFont="1" applyFill="1" applyBorder="1" applyAlignment="1">
      <alignment horizontal="center" vertical="center" wrapText="1"/>
    </xf>
    <xf numFmtId="0" fontId="4" fillId="6" borderId="22" xfId="6" applyFont="1" applyFill="1" applyBorder="1" applyAlignment="1">
      <alignment horizontal="center" vertical="center" wrapText="1"/>
    </xf>
    <xf numFmtId="0" fontId="9" fillId="6" borderId="22" xfId="6" applyFont="1" applyFill="1" applyBorder="1">
      <alignment horizontal="center" vertical="center" wrapText="1"/>
    </xf>
    <xf numFmtId="0" fontId="9" fillId="6" borderId="22" xfId="3" applyFont="1" applyFill="1" applyBorder="1" applyAlignment="1">
      <alignment horizontal="center" vertical="center" wrapText="1"/>
    </xf>
    <xf numFmtId="0" fontId="2" fillId="6" borderId="22" xfId="6" applyFont="1" applyFill="1" applyBorder="1">
      <alignment horizontal="center" vertical="center" wrapText="1"/>
    </xf>
    <xf numFmtId="0" fontId="4" fillId="5" borderId="19" xfId="35" applyFont="1" applyFill="1" applyBorder="1">
      <alignment horizontal="right" vertical="center" wrapText="1" indent="1" readingOrder="2"/>
    </xf>
    <xf numFmtId="166" fontId="17" fillId="5" borderId="19" xfId="0" applyNumberFormat="1" applyFont="1" applyFill="1" applyBorder="1" applyAlignment="1">
      <alignment horizontal="center" vertical="center"/>
    </xf>
    <xf numFmtId="0" fontId="17" fillId="5" borderId="19" xfId="37" applyFont="1" applyFill="1" applyBorder="1">
      <alignment horizontal="left" vertical="center" wrapText="1" indent="1"/>
    </xf>
    <xf numFmtId="0" fontId="4" fillId="6" borderId="21" xfId="35" applyFont="1" applyFill="1" applyBorder="1">
      <alignment horizontal="right" vertical="center" wrapText="1" indent="1" readingOrder="2"/>
    </xf>
    <xf numFmtId="0" fontId="4" fillId="5" borderId="22" xfId="31" applyFont="1" applyFill="1" applyBorder="1" applyAlignment="1">
      <alignment horizontal="center" vertical="center" readingOrder="2"/>
    </xf>
    <xf numFmtId="0" fontId="48" fillId="0" borderId="0" xfId="12" applyFont="1" applyAlignment="1">
      <alignment horizontal="center" vertical="top" wrapText="1"/>
    </xf>
    <xf numFmtId="0" fontId="46" fillId="0" borderId="0" xfId="12" applyFont="1" applyAlignment="1">
      <alignment vertical="top"/>
    </xf>
    <xf numFmtId="0" fontId="25" fillId="0" borderId="0" xfId="0" applyFont="1" applyAlignment="1">
      <alignment horizontal="left" vertical="top" wrapText="1" readingOrder="1"/>
    </xf>
    <xf numFmtId="0" fontId="24"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Border="1" applyAlignment="1">
      <alignment horizontal="left" vertical="center" wrapText="1"/>
    </xf>
    <xf numFmtId="0" fontId="2" fillId="0" borderId="0" xfId="0" applyFont="1" applyAlignment="1">
      <alignment horizontal="left"/>
    </xf>
    <xf numFmtId="0" fontId="2" fillId="0" borderId="0" xfId="0" applyFont="1" applyBorder="1" applyAlignment="1">
      <alignment horizontal="left" vertical="top" wrapText="1"/>
    </xf>
    <xf numFmtId="0" fontId="2" fillId="0" borderId="0" xfId="0" quotePrefix="1" applyFont="1" applyAlignment="1">
      <alignment horizontal="left" vertical="center" wrapText="1"/>
    </xf>
    <xf numFmtId="0" fontId="2" fillId="0" borderId="0" xfId="0" quotePrefix="1" applyFont="1" applyAlignment="1">
      <alignment horizontal="left" vertical="center"/>
    </xf>
    <xf numFmtId="0" fontId="5" fillId="6" borderId="17" xfId="35" applyFont="1" applyFill="1" applyBorder="1" applyAlignment="1">
      <alignment horizontal="center" vertical="center" wrapText="1" readingOrder="2"/>
    </xf>
    <xf numFmtId="0" fontId="5" fillId="5" borderId="17" xfId="35" applyFont="1" applyFill="1" applyBorder="1" applyAlignment="1">
      <alignment horizontal="center" vertical="center" wrapText="1" readingOrder="2"/>
    </xf>
    <xf numFmtId="166" fontId="19" fillId="0" borderId="0" xfId="0" applyNumberFormat="1" applyFont="1" applyAlignment="1">
      <alignment horizontal="centerContinuous" vertical="center"/>
    </xf>
    <xf numFmtId="0" fontId="19" fillId="0" borderId="7" xfId="1" applyFont="1" applyBorder="1" applyAlignment="1">
      <alignment horizontal="centerContinuous" vertical="center" readingOrder="2"/>
    </xf>
    <xf numFmtId="166" fontId="19" fillId="0" borderId="0" xfId="0" applyNumberFormat="1" applyFont="1" applyBorder="1" applyAlignment="1">
      <alignment horizontal="centerContinuous" vertical="center"/>
    </xf>
    <xf numFmtId="1" fontId="19" fillId="0" borderId="8" xfId="0" applyNumberFormat="1" applyFont="1" applyBorder="1" applyAlignment="1">
      <alignment horizontal="centerContinuous" vertical="center" readingOrder="2"/>
    </xf>
    <xf numFmtId="2" fontId="19" fillId="0" borderId="0" xfId="0" applyNumberFormat="1" applyFont="1" applyAlignment="1">
      <alignment horizontal="centerContinuous" vertical="center"/>
    </xf>
    <xf numFmtId="2" fontId="5" fillId="0" borderId="0" xfId="0" applyNumberFormat="1" applyFont="1" applyAlignment="1">
      <alignment horizontal="centerContinuous" vertical="center"/>
    </xf>
    <xf numFmtId="1" fontId="19" fillId="0" borderId="0" xfId="0" applyNumberFormat="1" applyFont="1" applyAlignment="1">
      <alignment horizontal="centerContinuous" vertical="center" readingOrder="2"/>
    </xf>
    <xf numFmtId="0" fontId="2" fillId="5" borderId="17" xfId="36" applyFont="1" applyFill="1" applyBorder="1" applyAlignment="1">
      <alignment horizontal="right" vertical="center" indent="1"/>
    </xf>
    <xf numFmtId="0" fontId="2" fillId="5" borderId="19" xfId="36" applyFont="1" applyFill="1" applyBorder="1" applyAlignment="1">
      <alignment horizontal="center" vertical="center"/>
    </xf>
    <xf numFmtId="166" fontId="19" fillId="5" borderId="0" xfId="0" applyNumberFormat="1" applyFont="1" applyFill="1" applyAlignment="1">
      <alignment horizontal="centerContinuous" vertical="center"/>
    </xf>
    <xf numFmtId="2" fontId="49" fillId="0" borderId="0" xfId="0" applyNumberFormat="1" applyFont="1" applyAlignment="1">
      <alignment horizontal="right" vertical="center"/>
    </xf>
    <xf numFmtId="0" fontId="17" fillId="6" borderId="22" xfId="37" applyFont="1" applyFill="1" applyBorder="1" applyAlignment="1">
      <alignment horizontal="center" vertical="center" wrapText="1"/>
    </xf>
    <xf numFmtId="0" fontId="4" fillId="6" borderId="22" xfId="35" applyFont="1" applyFill="1" applyBorder="1" applyAlignment="1">
      <alignment horizontal="center" vertical="center" wrapText="1" readingOrder="2"/>
    </xf>
    <xf numFmtId="0" fontId="17" fillId="5" borderId="18" xfId="37" applyFont="1" applyFill="1" applyBorder="1">
      <alignment horizontal="left" vertical="center" wrapText="1" indent="1"/>
    </xf>
    <xf numFmtId="1" fontId="2" fillId="5" borderId="18" xfId="36" applyNumberFormat="1" applyFont="1" applyFill="1" applyBorder="1" applyAlignment="1">
      <alignment horizontal="right" vertical="center" indent="1"/>
    </xf>
    <xf numFmtId="0" fontId="4" fillId="5" borderId="18" xfId="35" applyFont="1" applyFill="1" applyBorder="1">
      <alignment horizontal="right" vertical="center" wrapText="1" indent="1" readingOrder="2"/>
    </xf>
    <xf numFmtId="166" fontId="2" fillId="6" borderId="17" xfId="34" applyNumberFormat="1" applyFont="1" applyFill="1" applyBorder="1" applyAlignment="1">
      <alignment vertical="center" shrinkToFit="1"/>
    </xf>
    <xf numFmtId="1" fontId="2" fillId="5" borderId="20" xfId="36" applyNumberFormat="1" applyFont="1" applyFill="1" applyBorder="1" applyAlignment="1">
      <alignment horizontal="right" vertical="center" indent="1"/>
    </xf>
    <xf numFmtId="166" fontId="2" fillId="5" borderId="17" xfId="34" applyNumberFormat="1" applyFont="1" applyFill="1" applyBorder="1" applyAlignment="1">
      <alignment vertical="center" shrinkToFit="1"/>
    </xf>
    <xf numFmtId="166" fontId="2" fillId="5" borderId="20" xfId="34" applyNumberFormat="1" applyFont="1" applyFill="1" applyBorder="1" applyAlignment="1">
      <alignment vertical="center" shrinkToFit="1"/>
    </xf>
    <xf numFmtId="166" fontId="16" fillId="0" borderId="0" xfId="0" applyNumberFormat="1" applyFont="1" applyAlignment="1">
      <alignment horizontal="centerContinuous" vertical="center"/>
    </xf>
    <xf numFmtId="166" fontId="2" fillId="6" borderId="21" xfId="34" applyNumberFormat="1" applyFont="1" applyFill="1" applyBorder="1" applyAlignment="1">
      <alignment vertical="center" shrinkToFit="1"/>
    </xf>
    <xf numFmtId="0" fontId="4" fillId="6" borderId="24" xfId="6" applyFont="1" applyFill="1" applyBorder="1" applyAlignment="1">
      <alignment horizontal="center" vertical="center" wrapText="1" readingOrder="1"/>
    </xf>
    <xf numFmtId="166" fontId="4" fillId="6" borderId="24" xfId="6" applyNumberFormat="1" applyFont="1" applyFill="1" applyBorder="1" applyAlignment="1">
      <alignment horizontal="center" vertical="center" wrapText="1" readingOrder="1"/>
    </xf>
    <xf numFmtId="166" fontId="5" fillId="0" borderId="0" xfId="29" applyNumberFormat="1" applyFont="1">
      <alignment horizontal="right" vertical="center"/>
    </xf>
    <xf numFmtId="166" fontId="5" fillId="0" borderId="0" xfId="2" applyNumberFormat="1" applyFont="1" applyAlignment="1">
      <alignment horizontal="centerContinuous" vertical="center"/>
    </xf>
    <xf numFmtId="166" fontId="32" fillId="0" borderId="0" xfId="1" applyNumberFormat="1" applyFont="1" applyAlignment="1">
      <alignment horizontal="centerContinuous" vertical="center" readingOrder="2"/>
    </xf>
    <xf numFmtId="166" fontId="32" fillId="0" borderId="0" xfId="1" applyNumberFormat="1" applyFont="1" applyAlignment="1">
      <alignment horizontal="centerContinuous" vertical="center"/>
    </xf>
    <xf numFmtId="0" fontId="4" fillId="6" borderId="18" xfId="37" applyFont="1" applyFill="1" applyBorder="1" applyAlignment="1">
      <alignment horizontal="center" wrapText="1"/>
    </xf>
    <xf numFmtId="0" fontId="4" fillId="6" borderId="17" xfId="35" applyFont="1" applyFill="1" applyBorder="1" applyAlignment="1">
      <alignment horizontal="right" vertical="center" wrapText="1" readingOrder="2"/>
    </xf>
    <xf numFmtId="0" fontId="9" fillId="5" borderId="22" xfId="31" applyFont="1" applyFill="1" applyBorder="1" applyAlignment="1">
      <alignment horizontal="center" vertical="center"/>
    </xf>
    <xf numFmtId="0" fontId="4" fillId="6" borderId="18" xfId="6" applyFont="1" applyFill="1" applyBorder="1">
      <alignment horizontal="center" vertical="center" wrapText="1"/>
    </xf>
    <xf numFmtId="0" fontId="4" fillId="6" borderId="20" xfId="6" applyFont="1" applyFill="1" applyBorder="1" applyAlignment="1">
      <alignment horizontal="center" wrapText="1"/>
    </xf>
    <xf numFmtId="0" fontId="5" fillId="6" borderId="20" xfId="35" applyFont="1" applyFill="1" applyBorder="1" applyAlignment="1">
      <alignment horizontal="center" vertical="center" wrapText="1" readingOrder="2"/>
    </xf>
    <xf numFmtId="0" fontId="5" fillId="6" borderId="19" xfId="35" applyFont="1" applyFill="1" applyBorder="1" applyAlignment="1">
      <alignment horizontal="center" vertical="center" wrapText="1" readingOrder="2"/>
    </xf>
    <xf numFmtId="0" fontId="49" fillId="0" borderId="0" xfId="12" applyFont="1" applyAlignment="1">
      <alignment vertical="center"/>
    </xf>
    <xf numFmtId="0" fontId="5" fillId="0" borderId="0" xfId="2" applyFont="1" applyAlignment="1">
      <alignment vertical="center"/>
    </xf>
    <xf numFmtId="1" fontId="2" fillId="6" borderId="20" xfId="36" applyNumberFormat="1" applyFont="1" applyFill="1" applyBorder="1">
      <alignment horizontal="right" vertical="center" indent="1"/>
    </xf>
    <xf numFmtId="1" fontId="4" fillId="6" borderId="20" xfId="34" applyNumberFormat="1" applyFont="1" applyFill="1" applyBorder="1">
      <alignment horizontal="right" vertical="center" indent="1"/>
    </xf>
    <xf numFmtId="0" fontId="2" fillId="6" borderId="20" xfId="37" applyFont="1" applyFill="1" applyBorder="1" applyAlignment="1">
      <alignment horizontal="center" vertical="center" wrapText="1"/>
    </xf>
    <xf numFmtId="1" fontId="2" fillId="5" borderId="17" xfId="36" applyNumberFormat="1" applyFont="1" applyFill="1" applyBorder="1">
      <alignment horizontal="right" vertical="center" indent="1"/>
    </xf>
    <xf numFmtId="1" fontId="4" fillId="5" borderId="17" xfId="34" applyNumberFormat="1" applyFont="1" applyFill="1" applyBorder="1">
      <alignment horizontal="right" vertical="center" indent="1"/>
    </xf>
    <xf numFmtId="0" fontId="2" fillId="5" borderId="17" xfId="37" applyFont="1" applyFill="1" applyBorder="1" applyAlignment="1">
      <alignment horizontal="center" vertical="center" wrapText="1"/>
    </xf>
    <xf numFmtId="1" fontId="2" fillId="6" borderId="17" xfId="36" applyNumberFormat="1" applyFont="1" applyFill="1" applyBorder="1">
      <alignment horizontal="right" vertical="center" indent="1"/>
    </xf>
    <xf numFmtId="1" fontId="4" fillId="6" borderId="17" xfId="34" applyNumberFormat="1" applyFont="1" applyFill="1" applyBorder="1">
      <alignment horizontal="right" vertical="center" indent="1"/>
    </xf>
    <xf numFmtId="0" fontId="2" fillId="6" borderId="17" xfId="37" applyFont="1" applyFill="1" applyBorder="1" applyAlignment="1">
      <alignment horizontal="center" vertical="center" wrapText="1"/>
    </xf>
    <xf numFmtId="1" fontId="2" fillId="6" borderId="19" xfId="36" applyNumberFormat="1" applyFont="1" applyFill="1" applyBorder="1">
      <alignment horizontal="right" vertical="center" indent="1"/>
    </xf>
    <xf numFmtId="1" fontId="4" fillId="6" borderId="19" xfId="34" applyNumberFormat="1" applyFont="1" applyFill="1" applyBorder="1">
      <alignment horizontal="right" vertical="center" indent="1"/>
    </xf>
    <xf numFmtId="0" fontId="2" fillId="6" borderId="19" xfId="37" applyFont="1" applyFill="1" applyBorder="1" applyAlignment="1">
      <alignment horizontal="center" vertical="center" wrapText="1"/>
    </xf>
    <xf numFmtId="0" fontId="4" fillId="0" borderId="0" xfId="22" applyFont="1" applyAlignment="1">
      <alignment horizontal="right" vertical="center" readingOrder="2"/>
    </xf>
    <xf numFmtId="0" fontId="9" fillId="0" borderId="0" xfId="23" applyFont="1">
      <alignment horizontal="left" vertical="center"/>
    </xf>
    <xf numFmtId="166" fontId="2" fillId="0" borderId="0" xfId="0" applyNumberFormat="1" applyFont="1" applyAlignment="1">
      <alignment horizontal="left" vertical="center"/>
    </xf>
    <xf numFmtId="1" fontId="4" fillId="5" borderId="20" xfId="36" applyNumberFormat="1" applyFont="1" applyFill="1" applyBorder="1" applyAlignment="1">
      <alignment horizontal="right" vertical="center" indent="1"/>
    </xf>
    <xf numFmtId="1" fontId="4" fillId="6" borderId="17" xfId="36" applyNumberFormat="1" applyFont="1" applyFill="1" applyBorder="1" applyAlignment="1">
      <alignment horizontal="right" vertical="center" indent="1"/>
    </xf>
    <xf numFmtId="1" fontId="4" fillId="5" borderId="17" xfId="36" applyNumberFormat="1" applyFont="1" applyFill="1" applyBorder="1" applyAlignment="1">
      <alignment horizontal="right" vertical="center" indent="1"/>
    </xf>
    <xf numFmtId="1" fontId="4" fillId="6" borderId="22" xfId="36" applyNumberFormat="1" applyFont="1" applyFill="1" applyBorder="1" applyAlignment="1">
      <alignment horizontal="right" vertical="center" indent="1"/>
    </xf>
    <xf numFmtId="166" fontId="49" fillId="0" borderId="0" xfId="0" applyNumberFormat="1" applyFont="1" applyAlignment="1">
      <alignment horizontal="center" vertical="center"/>
    </xf>
    <xf numFmtId="166" fontId="49" fillId="0" borderId="0" xfId="0" applyNumberFormat="1" applyFont="1" applyAlignment="1">
      <alignment vertical="center"/>
    </xf>
    <xf numFmtId="166" fontId="49" fillId="0" borderId="0" xfId="0" applyNumberFormat="1" applyFont="1" applyFill="1" applyAlignment="1">
      <alignment horizontal="center" vertical="center"/>
    </xf>
    <xf numFmtId="0" fontId="4" fillId="5" borderId="20" xfId="36" applyFont="1" applyFill="1" applyBorder="1" applyAlignment="1">
      <alignment horizontal="right" vertical="center"/>
    </xf>
    <xf numFmtId="2" fontId="4" fillId="5" borderId="20" xfId="36" applyNumberFormat="1" applyFont="1" applyFill="1" applyBorder="1" applyAlignment="1">
      <alignment horizontal="right" vertical="center"/>
    </xf>
    <xf numFmtId="1" fontId="2" fillId="6" borderId="17" xfId="36" applyNumberFormat="1" applyFont="1" applyFill="1" applyBorder="1" applyAlignment="1">
      <alignment horizontal="right" vertical="center"/>
    </xf>
    <xf numFmtId="2" fontId="2" fillId="6" borderId="17" xfId="36" applyNumberFormat="1" applyFont="1" applyFill="1" applyBorder="1" applyAlignment="1">
      <alignment horizontal="right" vertical="center"/>
    </xf>
    <xf numFmtId="0" fontId="2" fillId="6" borderId="17" xfId="36" applyFont="1" applyFill="1" applyBorder="1" applyAlignment="1">
      <alignment horizontal="right" vertical="center"/>
    </xf>
    <xf numFmtId="1" fontId="2" fillId="5" borderId="17" xfId="36" applyNumberFormat="1" applyFont="1" applyFill="1" applyBorder="1" applyAlignment="1">
      <alignment horizontal="right" vertical="center"/>
    </xf>
    <xf numFmtId="2" fontId="2" fillId="5" borderId="17" xfId="36" applyNumberFormat="1" applyFont="1" applyFill="1" applyBorder="1" applyAlignment="1">
      <alignment horizontal="right" vertical="center"/>
    </xf>
    <xf numFmtId="0" fontId="2" fillId="5" borderId="17" xfId="36" applyFont="1" applyFill="1" applyBorder="1" applyAlignment="1">
      <alignment horizontal="right" vertical="center"/>
    </xf>
    <xf numFmtId="1" fontId="4" fillId="6" borderId="17" xfId="36" applyNumberFormat="1" applyFont="1" applyFill="1" applyBorder="1" applyAlignment="1">
      <alignment horizontal="right" vertical="center"/>
    </xf>
    <xf numFmtId="2" fontId="4" fillId="6" borderId="17" xfId="36" applyNumberFormat="1" applyFont="1" applyFill="1" applyBorder="1" applyAlignment="1">
      <alignment horizontal="right" vertical="center"/>
    </xf>
    <xf numFmtId="0" fontId="4" fillId="6" borderId="19" xfId="35" applyFont="1" applyFill="1" applyBorder="1" applyAlignment="1">
      <alignment vertical="center" wrapText="1" readingOrder="2"/>
    </xf>
    <xf numFmtId="0" fontId="2" fillId="6" borderId="19" xfId="35" applyFont="1" applyFill="1" applyBorder="1" applyAlignment="1">
      <alignment vertical="center" wrapText="1" readingOrder="2"/>
    </xf>
    <xf numFmtId="1" fontId="2" fillId="6" borderId="19" xfId="36" applyNumberFormat="1" applyFont="1" applyFill="1" applyBorder="1" applyAlignment="1">
      <alignment horizontal="right" vertical="center"/>
    </xf>
    <xf numFmtId="2" fontId="2" fillId="6" borderId="19" xfId="36" applyNumberFormat="1" applyFont="1" applyFill="1" applyBorder="1" applyAlignment="1">
      <alignment horizontal="right" vertical="center"/>
    </xf>
    <xf numFmtId="0" fontId="2" fillId="5" borderId="20" xfId="35" applyFont="1" applyFill="1" applyBorder="1" applyAlignment="1">
      <alignment vertical="center" wrapText="1" readingOrder="2"/>
    </xf>
    <xf numFmtId="1" fontId="2" fillId="5" borderId="20" xfId="36" applyNumberFormat="1" applyFont="1" applyFill="1" applyBorder="1" applyAlignment="1">
      <alignment horizontal="right" vertical="center"/>
    </xf>
    <xf numFmtId="2" fontId="2" fillId="5" borderId="20" xfId="36" applyNumberFormat="1" applyFont="1" applyFill="1" applyBorder="1" applyAlignment="1">
      <alignment horizontal="right" vertical="center"/>
    </xf>
    <xf numFmtId="0" fontId="2" fillId="5" borderId="20" xfId="36" applyFont="1" applyFill="1" applyBorder="1" applyAlignment="1">
      <alignment horizontal="right" vertical="center"/>
    </xf>
    <xf numFmtId="1" fontId="4" fillId="5" borderId="17" xfId="36" applyNumberFormat="1" applyFont="1" applyFill="1" applyBorder="1" applyAlignment="1">
      <alignment horizontal="right" vertical="center"/>
    </xf>
    <xf numFmtId="2" fontId="4" fillId="5" borderId="17" xfId="36" applyNumberFormat="1" applyFont="1" applyFill="1" applyBorder="1" applyAlignment="1">
      <alignment horizontal="right" vertical="center"/>
    </xf>
    <xf numFmtId="0" fontId="4" fillId="5" borderId="17" xfId="36" applyFont="1" applyFill="1" applyBorder="1" applyAlignment="1">
      <alignment horizontal="right" vertical="center"/>
    </xf>
    <xf numFmtId="0" fontId="50" fillId="0" borderId="0" xfId="19" applyFont="1" applyBorder="1" applyAlignment="1">
      <alignment horizontal="right" vertical="center"/>
    </xf>
    <xf numFmtId="1" fontId="4" fillId="6" borderId="21" xfId="36" applyNumberFormat="1" applyFont="1" applyFill="1" applyBorder="1" applyAlignment="1">
      <alignment horizontal="right" vertical="center"/>
    </xf>
    <xf numFmtId="2" fontId="4" fillId="6" borderId="21" xfId="36" applyNumberFormat="1" applyFont="1" applyFill="1" applyBorder="1" applyAlignment="1">
      <alignment horizontal="right" vertical="center"/>
    </xf>
    <xf numFmtId="167" fontId="49" fillId="0" borderId="0" xfId="0" applyNumberFormat="1" applyFont="1" applyAlignment="1">
      <alignment vertical="center"/>
    </xf>
    <xf numFmtId="0" fontId="18" fillId="0" borderId="0" xfId="22" applyFont="1" applyAlignment="1">
      <alignment horizontal="right" vertical="center" readingOrder="2"/>
    </xf>
    <xf numFmtId="167" fontId="17" fillId="0" borderId="0" xfId="0" applyNumberFormat="1" applyFont="1" applyAlignment="1">
      <alignment horizontal="left" vertical="center"/>
    </xf>
    <xf numFmtId="0" fontId="17" fillId="0" borderId="0" xfId="23" applyFont="1">
      <alignment horizontal="left" vertical="center"/>
    </xf>
    <xf numFmtId="166" fontId="4" fillId="0" borderId="0" xfId="0" applyNumberFormat="1" applyFont="1" applyAlignment="1">
      <alignment vertical="center"/>
    </xf>
    <xf numFmtId="0" fontId="16" fillId="0" borderId="0" xfId="12" applyFont="1" applyFill="1" applyAlignment="1">
      <alignment vertical="center" wrapText="1" readingOrder="1"/>
    </xf>
    <xf numFmtId="0" fontId="49" fillId="0" borderId="0" xfId="12" applyFont="1" applyFill="1" applyAlignment="1">
      <alignment vertical="center"/>
    </xf>
    <xf numFmtId="166" fontId="4" fillId="0" borderId="0" xfId="0" applyNumberFormat="1" applyFont="1" applyFill="1" applyAlignment="1">
      <alignment vertical="center"/>
    </xf>
    <xf numFmtId="167" fontId="4" fillId="0" borderId="0" xfId="0" applyNumberFormat="1" applyFont="1" applyFill="1" applyAlignment="1">
      <alignment horizontal="right" vertical="center"/>
    </xf>
    <xf numFmtId="1" fontId="4" fillId="6" borderId="17" xfId="36" applyNumberFormat="1" applyFont="1" applyFill="1" applyBorder="1" applyAlignment="1">
      <alignment horizontal="center" vertical="center"/>
    </xf>
    <xf numFmtId="2" fontId="4" fillId="0" borderId="0" xfId="0" applyNumberFormat="1" applyFont="1" applyFill="1" applyAlignment="1">
      <alignment vertical="center"/>
    </xf>
    <xf numFmtId="166" fontId="2" fillId="3" borderId="0" xfId="0" applyNumberFormat="1" applyFont="1" applyFill="1" applyAlignment="1">
      <alignment vertical="center"/>
    </xf>
    <xf numFmtId="0" fontId="50" fillId="0" borderId="0" xfId="19" applyFont="1" applyBorder="1" applyAlignment="1">
      <alignment horizontal="center" vertical="center"/>
    </xf>
    <xf numFmtId="1" fontId="4" fillId="6" borderId="21" xfId="36" applyNumberFormat="1" applyFont="1" applyFill="1" applyBorder="1" applyAlignment="1">
      <alignment horizontal="center" vertical="center"/>
    </xf>
    <xf numFmtId="1" fontId="4" fillId="5" borderId="22" xfId="36" applyNumberFormat="1" applyFont="1" applyFill="1" applyBorder="1" applyAlignment="1">
      <alignment horizontal="center" vertical="center"/>
    </xf>
    <xf numFmtId="0" fontId="2" fillId="0" borderId="0" xfId="39" applyFont="1" applyBorder="1">
      <alignment horizontal="left" vertical="center"/>
    </xf>
    <xf numFmtId="166" fontId="4" fillId="0" borderId="0" xfId="0" applyNumberFormat="1" applyFont="1" applyAlignment="1">
      <alignment horizontal="right" vertical="center"/>
    </xf>
    <xf numFmtId="166" fontId="4" fillId="0" borderId="0" xfId="0" applyNumberFormat="1" applyFont="1" applyAlignment="1">
      <alignment horizontal="right" vertical="center" readingOrder="1"/>
    </xf>
    <xf numFmtId="166" fontId="9" fillId="0" borderId="0" xfId="0" applyNumberFormat="1" applyFont="1" applyAlignment="1">
      <alignment vertical="center"/>
    </xf>
    <xf numFmtId="0" fontId="16" fillId="0" borderId="0" xfId="12" applyFont="1" applyAlignment="1">
      <alignment vertical="center" wrapText="1" readingOrder="1"/>
    </xf>
    <xf numFmtId="0" fontId="4" fillId="0" borderId="0" xfId="39" applyFont="1" applyBorder="1">
      <alignment horizontal="left" vertical="center"/>
    </xf>
    <xf numFmtId="166" fontId="16" fillId="0" borderId="0" xfId="0" applyNumberFormat="1" applyFont="1" applyAlignment="1">
      <alignment vertical="center"/>
    </xf>
    <xf numFmtId="0" fontId="16" fillId="0" borderId="0" xfId="13" applyFont="1" applyAlignment="1">
      <alignment vertical="center" wrapText="1" readingOrder="1"/>
    </xf>
    <xf numFmtId="0" fontId="49" fillId="0" borderId="0" xfId="13" applyFont="1" applyAlignment="1">
      <alignment vertical="center"/>
    </xf>
    <xf numFmtId="166" fontId="4" fillId="5" borderId="20" xfId="34" applyNumberFormat="1" applyFont="1" applyFill="1" applyBorder="1" applyAlignment="1">
      <alignment vertical="center" shrinkToFit="1"/>
    </xf>
    <xf numFmtId="166" fontId="4" fillId="5" borderId="22" xfId="31" applyNumberFormat="1" applyFont="1" applyFill="1" applyBorder="1" applyAlignment="1">
      <alignment vertical="center"/>
    </xf>
    <xf numFmtId="0" fontId="4" fillId="0" borderId="0" xfId="22" applyFont="1">
      <alignment horizontal="right" vertical="center"/>
    </xf>
    <xf numFmtId="166" fontId="4" fillId="0" borderId="0" xfId="22" applyNumberFormat="1" applyFont="1">
      <alignment horizontal="right" vertical="center"/>
    </xf>
    <xf numFmtId="1" fontId="4" fillId="6" borderId="21" xfId="36" applyNumberFormat="1" applyFont="1" applyFill="1" applyBorder="1" applyAlignment="1">
      <alignment horizontal="right" vertical="center" indent="1"/>
    </xf>
    <xf numFmtId="0" fontId="17" fillId="0" borderId="0" xfId="22" applyFont="1" applyAlignment="1">
      <alignment horizontal="left" vertical="center"/>
    </xf>
    <xf numFmtId="166" fontId="2" fillId="0" borderId="0" xfId="0" applyNumberFormat="1" applyFont="1" applyAlignment="1">
      <alignment vertical="center" readingOrder="2"/>
    </xf>
    <xf numFmtId="0" fontId="4" fillId="5" borderId="20" xfId="36" applyFont="1" applyFill="1" applyBorder="1" applyAlignment="1">
      <alignment horizontal="right" vertical="center" indent="1"/>
    </xf>
    <xf numFmtId="0" fontId="4" fillId="6" borderId="17" xfId="36" applyFont="1" applyFill="1" applyBorder="1" applyAlignment="1">
      <alignment horizontal="right" vertical="center" indent="1"/>
    </xf>
    <xf numFmtId="0" fontId="4" fillId="5" borderId="17" xfId="36" applyFont="1" applyFill="1" applyBorder="1" applyAlignment="1">
      <alignment horizontal="right" vertical="center" indent="1"/>
    </xf>
    <xf numFmtId="0" fontId="4" fillId="6" borderId="21" xfId="36" applyFont="1" applyFill="1" applyBorder="1" applyAlignment="1">
      <alignment horizontal="right" vertical="center" indent="1"/>
    </xf>
    <xf numFmtId="0" fontId="4" fillId="5" borderId="22" xfId="31" applyFont="1" applyFill="1" applyBorder="1" applyAlignment="1">
      <alignment horizontal="right" vertical="center" indent="1"/>
    </xf>
    <xf numFmtId="2" fontId="4" fillId="0" borderId="0" xfId="0" applyNumberFormat="1" applyFont="1" applyAlignment="1">
      <alignment horizontal="right" vertical="center"/>
    </xf>
    <xf numFmtId="2" fontId="2" fillId="5" borderId="20" xfId="36" applyNumberFormat="1" applyFont="1" applyFill="1" applyBorder="1" applyAlignment="1">
      <alignment horizontal="center" vertical="center"/>
    </xf>
    <xf numFmtId="2" fontId="2" fillId="6" borderId="17" xfId="36" applyNumberFormat="1" applyFont="1" applyFill="1" applyBorder="1" applyAlignment="1">
      <alignment horizontal="center" vertical="center"/>
    </xf>
    <xf numFmtId="166" fontId="4" fillId="6" borderId="0" xfId="0" applyNumberFormat="1" applyFont="1" applyFill="1" applyAlignment="1">
      <alignment vertical="center"/>
    </xf>
    <xf numFmtId="2" fontId="2" fillId="5" borderId="17" xfId="36" applyNumberFormat="1" applyFont="1" applyFill="1" applyBorder="1" applyAlignment="1">
      <alignment horizontal="center" vertical="center"/>
    </xf>
    <xf numFmtId="0" fontId="4" fillId="6" borderId="19" xfId="36" applyFont="1" applyFill="1" applyBorder="1" applyAlignment="1">
      <alignment horizontal="center" vertical="center"/>
    </xf>
    <xf numFmtId="2" fontId="2" fillId="6" borderId="19" xfId="36" applyNumberFormat="1" applyFont="1" applyFill="1" applyBorder="1" applyAlignment="1">
      <alignment horizontal="center" vertical="center"/>
    </xf>
    <xf numFmtId="2" fontId="49" fillId="0" borderId="0" xfId="0" applyNumberFormat="1" applyFont="1" applyAlignment="1">
      <alignment vertical="center"/>
    </xf>
    <xf numFmtId="166" fontId="16" fillId="5" borderId="0" xfId="0" applyNumberFormat="1" applyFont="1" applyFill="1" applyAlignment="1">
      <alignment horizontal="centerContinuous" vertical="center"/>
    </xf>
    <xf numFmtId="1" fontId="16" fillId="5" borderId="0" xfId="0" applyNumberFormat="1" applyFont="1" applyFill="1" applyAlignment="1">
      <alignment horizontal="center" vertical="center"/>
    </xf>
    <xf numFmtId="2" fontId="16" fillId="0" borderId="0" xfId="0" applyNumberFormat="1" applyFont="1" applyAlignment="1">
      <alignment horizontal="right" vertical="center"/>
    </xf>
    <xf numFmtId="0" fontId="4" fillId="6" borderId="17" xfId="35" applyFont="1" applyFill="1" applyBorder="1" applyAlignment="1">
      <alignment horizontal="left" vertical="center" wrapText="1" readingOrder="2"/>
    </xf>
    <xf numFmtId="0" fontId="4" fillId="6" borderId="17" xfId="36" applyFont="1" applyFill="1" applyBorder="1" applyAlignment="1">
      <alignment horizontal="right" vertical="center"/>
    </xf>
    <xf numFmtId="0" fontId="9" fillId="6" borderId="17" xfId="37" applyFont="1" applyFill="1" applyBorder="1" applyAlignment="1">
      <alignment vertical="center" wrapText="1"/>
    </xf>
    <xf numFmtId="0" fontId="9" fillId="6" borderId="17" xfId="37" applyFont="1" applyFill="1" applyBorder="1" applyAlignment="1">
      <alignment horizontal="left" vertical="center" indent="1"/>
    </xf>
    <xf numFmtId="166" fontId="2" fillId="5" borderId="17" xfId="36" applyNumberFormat="1" applyFont="1" applyFill="1" applyBorder="1" applyAlignment="1">
      <alignment horizontal="right" vertical="center"/>
    </xf>
    <xf numFmtId="0" fontId="9" fillId="6" borderId="17" xfId="37" applyFont="1" applyFill="1" applyBorder="1" applyAlignment="1">
      <alignment horizontal="right" vertical="center" wrapText="1"/>
    </xf>
    <xf numFmtId="0" fontId="4" fillId="5" borderId="19" xfId="36" applyFont="1" applyFill="1" applyBorder="1" applyAlignment="1">
      <alignment horizontal="right" vertical="center"/>
    </xf>
    <xf numFmtId="2" fontId="4" fillId="5" borderId="19" xfId="36" applyNumberFormat="1" applyFont="1" applyFill="1" applyBorder="1" applyAlignment="1">
      <alignment horizontal="right" vertical="center"/>
    </xf>
    <xf numFmtId="2" fontId="17" fillId="0" borderId="0" xfId="0" applyNumberFormat="1" applyFont="1" applyAlignment="1">
      <alignment vertical="center"/>
    </xf>
    <xf numFmtId="166" fontId="17" fillId="5" borderId="0" xfId="0" applyNumberFormat="1" applyFont="1" applyFill="1" applyAlignment="1">
      <alignment vertical="center"/>
    </xf>
    <xf numFmtId="2" fontId="49" fillId="5" borderId="0" xfId="0" applyNumberFormat="1" applyFont="1" applyFill="1" applyAlignment="1">
      <alignment vertical="center"/>
    </xf>
    <xf numFmtId="166" fontId="17" fillId="0" borderId="0" xfId="0" applyNumberFormat="1" applyFont="1" applyAlignment="1">
      <alignment vertical="center"/>
    </xf>
    <xf numFmtId="166" fontId="49" fillId="5" borderId="0" xfId="0" applyNumberFormat="1" applyFont="1" applyFill="1" applyAlignment="1">
      <alignment vertical="center"/>
    </xf>
    <xf numFmtId="0" fontId="4" fillId="6" borderId="24" xfId="6" applyFont="1" applyFill="1" applyBorder="1" applyAlignment="1">
      <alignment horizontal="right" vertical="center" wrapText="1" indent="1"/>
    </xf>
    <xf numFmtId="0" fontId="2" fillId="0" borderId="0" xfId="0" applyFont="1"/>
    <xf numFmtId="0" fontId="4" fillId="0" borderId="0" xfId="22" applyFont="1" applyAlignment="1">
      <alignment horizontal="right" vertical="center" indent="2"/>
    </xf>
    <xf numFmtId="0" fontId="52" fillId="0" borderId="0" xfId="23" applyFont="1" applyAlignment="1">
      <alignment horizontal="left" vertical="center" indent="2"/>
    </xf>
    <xf numFmtId="0" fontId="9" fillId="0" borderId="0" xfId="23" applyFont="1" applyAlignment="1">
      <alignment horizontal="left" vertical="center" indent="2"/>
    </xf>
    <xf numFmtId="0" fontId="19" fillId="0" borderId="0" xfId="1" applyFont="1" applyAlignment="1">
      <alignment horizontal="centerContinuous"/>
    </xf>
    <xf numFmtId="2" fontId="4" fillId="5" borderId="17" xfId="36" applyNumberFormat="1" applyFont="1" applyFill="1" applyBorder="1" applyAlignment="1">
      <alignment horizontal="center" vertical="center"/>
    </xf>
    <xf numFmtId="0" fontId="4" fillId="6" borderId="23" xfId="6" applyFont="1" applyFill="1" applyBorder="1">
      <alignment horizontal="center" vertical="center" wrapText="1"/>
    </xf>
    <xf numFmtId="0" fontId="4" fillId="6" borderId="18" xfId="6" applyFont="1" applyFill="1" applyBorder="1">
      <alignment horizontal="center" vertical="center" wrapText="1"/>
    </xf>
    <xf numFmtId="0" fontId="4" fillId="6" borderId="24" xfId="6" applyFont="1" applyFill="1" applyBorder="1">
      <alignment horizontal="center" vertical="center" wrapText="1"/>
    </xf>
    <xf numFmtId="0" fontId="4" fillId="6" borderId="20" xfId="6" applyFont="1" applyFill="1" applyBorder="1" applyAlignment="1">
      <alignment horizontal="center" wrapText="1"/>
    </xf>
    <xf numFmtId="1" fontId="2" fillId="7" borderId="20" xfId="36" applyNumberFormat="1" applyFont="1" applyFill="1" applyBorder="1">
      <alignment horizontal="right" vertical="center" indent="1"/>
    </xf>
    <xf numFmtId="1" fontId="2" fillId="7" borderId="17" xfId="36" applyNumberFormat="1" applyFont="1" applyFill="1" applyBorder="1">
      <alignment horizontal="right" vertical="center" indent="1"/>
    </xf>
    <xf numFmtId="1" fontId="2" fillId="7" borderId="19" xfId="36" applyNumberFormat="1" applyFont="1" applyFill="1" applyBorder="1">
      <alignment horizontal="right" vertical="center" indent="1"/>
    </xf>
    <xf numFmtId="166" fontId="2" fillId="8" borderId="0" xfId="0" applyNumberFormat="1" applyFont="1" applyFill="1" applyAlignment="1">
      <alignment vertical="center"/>
    </xf>
    <xf numFmtId="166" fontId="49" fillId="0" borderId="0" xfId="0" applyNumberFormat="1" applyFont="1" applyBorder="1" applyAlignment="1">
      <alignment horizontal="center" vertical="center"/>
    </xf>
    <xf numFmtId="0" fontId="2" fillId="0" borderId="0" xfId="0" applyFont="1" applyBorder="1" applyAlignment="1">
      <alignment horizontal="center"/>
    </xf>
    <xf numFmtId="166" fontId="49" fillId="0" borderId="0" xfId="0" applyNumberFormat="1" applyFont="1" applyBorder="1" applyAlignment="1">
      <alignment vertical="center"/>
    </xf>
    <xf numFmtId="1" fontId="2" fillId="0" borderId="0" xfId="0" applyNumberFormat="1" applyFont="1" applyBorder="1" applyAlignment="1">
      <alignment vertical="center" wrapText="1"/>
    </xf>
    <xf numFmtId="9" fontId="2" fillId="0" borderId="0" xfId="26" applyFont="1" applyBorder="1" applyAlignment="1">
      <alignment horizontal="center"/>
    </xf>
    <xf numFmtId="9" fontId="2" fillId="0" borderId="0" xfId="0" applyNumberFormat="1" applyFont="1" applyBorder="1" applyAlignment="1">
      <alignment horizontal="center"/>
    </xf>
    <xf numFmtId="167" fontId="17" fillId="8" borderId="0" xfId="0" applyNumberFormat="1" applyFont="1" applyFill="1" applyAlignment="1">
      <alignment horizontal="left" vertical="center"/>
    </xf>
    <xf numFmtId="166" fontId="2" fillId="8" borderId="0" xfId="0" applyNumberFormat="1" applyFont="1" applyFill="1" applyAlignment="1">
      <alignment horizontal="left" vertical="center"/>
    </xf>
    <xf numFmtId="166" fontId="4" fillId="8" borderId="0" xfId="0" applyNumberFormat="1" applyFont="1" applyFill="1" applyAlignment="1">
      <alignment vertical="center"/>
    </xf>
    <xf numFmtId="0" fontId="2" fillId="6" borderId="47" xfId="36" applyFont="1" applyFill="1" applyBorder="1" applyAlignment="1">
      <alignment horizontal="center" vertical="center"/>
    </xf>
    <xf numFmtId="0" fontId="17" fillId="6" borderId="48" xfId="37" applyFont="1" applyFill="1" applyBorder="1" applyAlignment="1">
      <alignment vertical="center" wrapText="1"/>
    </xf>
    <xf numFmtId="0" fontId="2" fillId="5" borderId="21" xfId="36" applyFont="1" applyFill="1" applyBorder="1" applyAlignment="1">
      <alignment horizontal="right" vertical="center"/>
    </xf>
    <xf numFmtId="1" fontId="2" fillId="6" borderId="0" xfId="36" applyNumberFormat="1" applyFont="1" applyFill="1" applyBorder="1" applyAlignment="1">
      <alignment horizontal="right" vertical="center"/>
    </xf>
    <xf numFmtId="1" fontId="4" fillId="6" borderId="0" xfId="36" applyNumberFormat="1" applyFont="1" applyFill="1" applyBorder="1" applyAlignment="1">
      <alignment horizontal="right" vertical="center"/>
    </xf>
    <xf numFmtId="0" fontId="2" fillId="5" borderId="0" xfId="36" applyFont="1" applyFill="1" applyBorder="1" applyAlignment="1">
      <alignment horizontal="right" vertical="center"/>
    </xf>
    <xf numFmtId="0" fontId="2" fillId="6" borderId="0" xfId="36" applyFont="1" applyFill="1" applyBorder="1" applyAlignment="1">
      <alignment horizontal="right" vertical="center"/>
    </xf>
    <xf numFmtId="2" fontId="4" fillId="8" borderId="0" xfId="0" applyNumberFormat="1" applyFont="1" applyFill="1" applyAlignment="1">
      <alignment vertical="center"/>
    </xf>
    <xf numFmtId="0" fontId="2" fillId="7" borderId="17" xfId="36" applyFont="1" applyFill="1" applyBorder="1" applyAlignment="1">
      <alignment horizontal="center" vertical="center"/>
    </xf>
    <xf numFmtId="0" fontId="2" fillId="7" borderId="19" xfId="36" applyFont="1" applyFill="1" applyBorder="1" applyAlignment="1">
      <alignment horizontal="center" vertical="center"/>
    </xf>
    <xf numFmtId="1" fontId="53" fillId="5" borderId="19" xfId="36" applyNumberFormat="1" applyFont="1" applyFill="1" applyBorder="1" applyAlignment="1">
      <alignment horizontal="center" vertical="center"/>
    </xf>
    <xf numFmtId="1" fontId="4" fillId="7" borderId="17" xfId="36" applyNumberFormat="1" applyFont="1" applyFill="1" applyBorder="1" applyAlignment="1">
      <alignment horizontal="right" vertical="center" indent="1"/>
    </xf>
    <xf numFmtId="1" fontId="2" fillId="7" borderId="17" xfId="36" applyNumberFormat="1" applyFont="1" applyFill="1" applyBorder="1" applyAlignment="1">
      <alignment horizontal="right" vertical="center" indent="1"/>
    </xf>
    <xf numFmtId="1" fontId="4" fillId="7" borderId="20" xfId="34" applyNumberFormat="1" applyFont="1" applyFill="1" applyBorder="1">
      <alignment horizontal="right" vertical="center" indent="1"/>
    </xf>
    <xf numFmtId="1" fontId="4" fillId="7" borderId="17" xfId="34" applyNumberFormat="1" applyFont="1" applyFill="1" applyBorder="1">
      <alignment horizontal="right" vertical="center" indent="1"/>
    </xf>
    <xf numFmtId="1" fontId="4" fillId="7" borderId="19" xfId="34" applyNumberFormat="1" applyFont="1" applyFill="1" applyBorder="1">
      <alignment horizontal="right" vertical="center" indent="1"/>
    </xf>
    <xf numFmtId="0" fontId="4" fillId="6" borderId="27" xfId="6" applyFont="1" applyFill="1" applyBorder="1">
      <alignment horizontal="center" vertical="center" wrapText="1"/>
    </xf>
    <xf numFmtId="0" fontId="4" fillId="6" borderId="19" xfId="6" applyFont="1" applyFill="1" applyBorder="1">
      <alignment horizontal="center" vertical="center" wrapText="1"/>
    </xf>
    <xf numFmtId="0" fontId="4" fillId="6" borderId="17" xfId="6" applyFont="1" applyFill="1" applyBorder="1">
      <alignment horizontal="center" vertical="center" wrapText="1"/>
    </xf>
    <xf numFmtId="166" fontId="32" fillId="5" borderId="0" xfId="1" applyNumberFormat="1" applyFont="1" applyFill="1" applyAlignment="1">
      <alignment horizontal="centerContinuous" vertical="center"/>
    </xf>
    <xf numFmtId="0" fontId="19" fillId="5" borderId="0" xfId="1" applyFont="1" applyFill="1" applyAlignment="1">
      <alignment horizontal="centerContinuous" vertical="center"/>
    </xf>
    <xf numFmtId="166" fontId="5" fillId="5" borderId="0" xfId="0" applyNumberFormat="1" applyFont="1" applyFill="1" applyAlignment="1">
      <alignment horizontal="centerContinuous" vertical="center"/>
    </xf>
    <xf numFmtId="166" fontId="2" fillId="5" borderId="0" xfId="0" applyNumberFormat="1" applyFont="1" applyFill="1" applyAlignment="1">
      <alignment vertical="center"/>
    </xf>
    <xf numFmtId="0" fontId="19" fillId="5" borderId="0" xfId="1" applyFont="1" applyFill="1" applyAlignment="1">
      <alignment horizontal="centerContinuous" vertical="center" readingOrder="2"/>
    </xf>
    <xf numFmtId="1" fontId="5" fillId="5" borderId="0" xfId="0" applyNumberFormat="1" applyFont="1" applyFill="1" applyAlignment="1">
      <alignment horizontal="centerContinuous" vertical="center" readingOrder="2"/>
    </xf>
    <xf numFmtId="0" fontId="4" fillId="7" borderId="23" xfId="6" applyFont="1" applyFill="1" applyBorder="1" applyAlignment="1">
      <alignment horizontal="center" wrapText="1"/>
    </xf>
    <xf numFmtId="0" fontId="4" fillId="7" borderId="18" xfId="6" applyFont="1" applyFill="1" applyBorder="1">
      <alignment horizontal="center" vertical="center" wrapText="1"/>
    </xf>
    <xf numFmtId="0" fontId="17" fillId="7" borderId="24" xfId="6" applyFont="1" applyFill="1" applyBorder="1" applyAlignment="1">
      <alignment horizontal="center" vertical="top" wrapText="1"/>
    </xf>
    <xf numFmtId="2" fontId="4" fillId="7" borderId="20" xfId="36" applyNumberFormat="1" applyFont="1" applyFill="1" applyBorder="1" applyAlignment="1">
      <alignment horizontal="right" vertical="center"/>
    </xf>
    <xf numFmtId="2" fontId="2" fillId="7" borderId="17" xfId="36" applyNumberFormat="1" applyFont="1" applyFill="1" applyBorder="1" applyAlignment="1">
      <alignment horizontal="right" vertical="center"/>
    </xf>
    <xf numFmtId="2" fontId="4" fillId="7" borderId="17" xfId="36" applyNumberFormat="1" applyFont="1" applyFill="1" applyBorder="1" applyAlignment="1">
      <alignment horizontal="right" vertical="center"/>
    </xf>
    <xf numFmtId="166" fontId="2" fillId="7" borderId="0" xfId="0" applyNumberFormat="1" applyFont="1" applyFill="1" applyAlignment="1">
      <alignment vertical="center"/>
    </xf>
    <xf numFmtId="1" fontId="4" fillId="7" borderId="22" xfId="36" applyNumberFormat="1" applyFont="1" applyFill="1" applyBorder="1" applyAlignment="1">
      <alignment horizontal="right" vertical="center"/>
    </xf>
    <xf numFmtId="2" fontId="4" fillId="7" borderId="22" xfId="36" applyNumberFormat="1" applyFont="1" applyFill="1" applyBorder="1" applyAlignment="1">
      <alignment horizontal="right" vertical="center"/>
    </xf>
    <xf numFmtId="167" fontId="49" fillId="5" borderId="0" xfId="0" applyNumberFormat="1" applyFont="1" applyFill="1" applyAlignment="1">
      <alignment vertical="center"/>
    </xf>
    <xf numFmtId="166" fontId="2" fillId="5" borderId="0" xfId="0" applyNumberFormat="1" applyFont="1" applyFill="1" applyAlignment="1">
      <alignment horizontal="left" vertical="center"/>
    </xf>
    <xf numFmtId="167" fontId="17" fillId="5" borderId="0" xfId="0" applyNumberFormat="1" applyFont="1" applyFill="1" applyAlignment="1">
      <alignment horizontal="left" vertical="center"/>
    </xf>
    <xf numFmtId="0" fontId="17" fillId="5" borderId="0" xfId="23" applyFont="1" applyFill="1">
      <alignment horizontal="left" vertical="center"/>
    </xf>
    <xf numFmtId="2" fontId="2" fillId="7" borderId="21" xfId="36" applyNumberFormat="1" applyFont="1" applyFill="1" applyBorder="1" applyAlignment="1">
      <alignment horizontal="right" vertical="center"/>
    </xf>
    <xf numFmtId="1" fontId="4" fillId="7" borderId="21" xfId="36" applyNumberFormat="1" applyFont="1" applyFill="1" applyBorder="1" applyAlignment="1">
      <alignment horizontal="right" vertical="center"/>
    </xf>
    <xf numFmtId="1" fontId="2" fillId="7" borderId="17" xfId="36" applyNumberFormat="1" applyFont="1" applyFill="1" applyBorder="1" applyAlignment="1">
      <alignment horizontal="right" vertical="center"/>
    </xf>
    <xf numFmtId="0" fontId="50" fillId="7" borderId="0" xfId="19" applyFont="1" applyFill="1" applyBorder="1" applyAlignment="1">
      <alignment horizontal="right" vertical="center"/>
    </xf>
    <xf numFmtId="0" fontId="2" fillId="7" borderId="17" xfId="36" applyFont="1" applyFill="1" applyBorder="1" applyAlignment="1">
      <alignment horizontal="right" vertical="center"/>
    </xf>
    <xf numFmtId="0" fontId="17" fillId="7" borderId="17" xfId="37" applyFont="1" applyFill="1" applyBorder="1" applyAlignment="1">
      <alignment vertical="center" wrapText="1"/>
    </xf>
    <xf numFmtId="1" fontId="4" fillId="7" borderId="22" xfId="36" applyNumberFormat="1" applyFont="1" applyFill="1" applyBorder="1" applyAlignment="1">
      <alignment horizontal="center" vertical="center"/>
    </xf>
    <xf numFmtId="0" fontId="5" fillId="5" borderId="0" xfId="2" applyFont="1" applyFill="1" applyAlignment="1">
      <alignment horizontal="centerContinuous" vertical="center"/>
    </xf>
    <xf numFmtId="1" fontId="5" fillId="5" borderId="0" xfId="0" applyNumberFormat="1" applyFont="1" applyFill="1" applyAlignment="1">
      <alignment horizontal="centerContinuous" vertical="center"/>
    </xf>
    <xf numFmtId="2" fontId="5" fillId="5" borderId="0" xfId="0" applyNumberFormat="1" applyFont="1" applyFill="1" applyAlignment="1">
      <alignment horizontal="centerContinuous" vertical="center"/>
    </xf>
    <xf numFmtId="166" fontId="37" fillId="5" borderId="0" xfId="0" applyNumberFormat="1" applyFont="1" applyFill="1" applyAlignment="1">
      <alignment vertical="center"/>
    </xf>
    <xf numFmtId="0" fontId="4" fillId="6" borderId="22" xfId="6" applyFont="1" applyFill="1" applyBorder="1" applyAlignment="1">
      <alignment horizontal="center" vertical="center" wrapText="1"/>
    </xf>
    <xf numFmtId="0" fontId="4" fillId="7" borderId="20" xfId="35" applyFont="1" applyFill="1" applyBorder="1">
      <alignment horizontal="right" vertical="center" wrapText="1" indent="1" readingOrder="2"/>
    </xf>
    <xf numFmtId="1" fontId="4" fillId="5" borderId="0" xfId="0" applyNumberFormat="1" applyFont="1" applyFill="1" applyAlignment="1">
      <alignment horizontal="right" vertical="center"/>
    </xf>
    <xf numFmtId="0" fontId="4" fillId="5" borderId="0" xfId="30" applyFont="1" applyFill="1">
      <alignment horizontal="left" vertical="center"/>
    </xf>
    <xf numFmtId="1" fontId="4" fillId="5" borderId="0" xfId="0" applyNumberFormat="1" applyFont="1" applyFill="1" applyAlignment="1">
      <alignment horizontal="center" vertical="center"/>
    </xf>
    <xf numFmtId="0" fontId="40" fillId="0" borderId="0" xfId="2" applyFont="1" applyBorder="1" applyAlignment="1">
      <alignment horizontal="centerContinuous" vertical="center"/>
    </xf>
    <xf numFmtId="0" fontId="2" fillId="5" borderId="20" xfId="36" applyFont="1" applyFill="1" applyBorder="1" applyAlignment="1">
      <alignment horizontal="center" vertical="center" wrapText="1"/>
    </xf>
    <xf numFmtId="166" fontId="4" fillId="0" borderId="0" xfId="0" applyNumberFormat="1" applyFont="1" applyAlignment="1">
      <alignment horizontal="left" vertical="center" wrapText="1"/>
    </xf>
    <xf numFmtId="0" fontId="4" fillId="0" borderId="0" xfId="39" applyFont="1" applyBorder="1" applyAlignment="1">
      <alignment horizontal="right" vertical="center"/>
    </xf>
    <xf numFmtId="166" fontId="2" fillId="5" borderId="17" xfId="36" applyNumberFormat="1" applyFont="1" applyFill="1" applyBorder="1" applyAlignment="1">
      <alignment horizontal="right" vertical="center" indent="1"/>
    </xf>
    <xf numFmtId="1" fontId="2" fillId="6" borderId="21" xfId="36" applyNumberFormat="1" applyFont="1" applyFill="1" applyBorder="1" applyAlignment="1">
      <alignment horizontal="right" vertical="center" indent="1"/>
    </xf>
    <xf numFmtId="1" fontId="4" fillId="5" borderId="22" xfId="31" applyNumberFormat="1" applyFont="1" applyFill="1" applyBorder="1" applyAlignment="1">
      <alignment horizontal="right" vertical="center" indent="1"/>
    </xf>
    <xf numFmtId="1" fontId="4" fillId="5" borderId="19" xfId="36" applyNumberFormat="1" applyFont="1" applyFill="1" applyBorder="1" applyAlignment="1">
      <alignment horizontal="center" vertical="center"/>
    </xf>
    <xf numFmtId="0" fontId="4" fillId="5" borderId="0" xfId="35" applyFont="1" applyFill="1" applyBorder="1">
      <alignment horizontal="right" vertical="center" wrapText="1" indent="1" readingOrder="2"/>
    </xf>
    <xf numFmtId="1" fontId="53" fillId="5" borderId="0" xfId="36" applyNumberFormat="1" applyFont="1" applyFill="1" applyBorder="1" applyAlignment="1">
      <alignment horizontal="center" vertical="center"/>
    </xf>
    <xf numFmtId="166" fontId="17" fillId="5" borderId="0" xfId="0" applyNumberFormat="1" applyFont="1" applyFill="1" applyBorder="1" applyAlignment="1">
      <alignment horizontal="center" vertical="center"/>
    </xf>
    <xf numFmtId="0" fontId="17" fillId="5" borderId="0" xfId="37" applyFont="1" applyFill="1" applyBorder="1">
      <alignment horizontal="left" vertical="center" wrapText="1" indent="1"/>
    </xf>
    <xf numFmtId="166" fontId="4" fillId="5" borderId="20" xfId="36" applyNumberFormat="1" applyFont="1" applyFill="1" applyBorder="1" applyAlignment="1">
      <alignment horizontal="right" vertical="center"/>
    </xf>
    <xf numFmtId="166" fontId="2" fillId="6" borderId="17" xfId="36" applyNumberFormat="1" applyFont="1" applyFill="1" applyBorder="1" applyAlignment="1">
      <alignment horizontal="right" vertical="center"/>
    </xf>
    <xf numFmtId="166" fontId="2" fillId="6" borderId="17" xfId="36" applyNumberFormat="1" applyFont="1" applyFill="1" applyBorder="1" applyAlignment="1">
      <alignment horizontal="right" vertical="center" indent="1"/>
    </xf>
    <xf numFmtId="166" fontId="2" fillId="7" borderId="17" xfId="36" applyNumberFormat="1" applyFont="1" applyFill="1" applyBorder="1" applyAlignment="1">
      <alignment horizontal="right" vertical="center" indent="1"/>
    </xf>
    <xf numFmtId="166" fontId="4" fillId="5" borderId="17" xfId="36" applyNumberFormat="1" applyFont="1" applyFill="1" applyBorder="1" applyAlignment="1">
      <alignment horizontal="right" vertical="center"/>
    </xf>
    <xf numFmtId="166" fontId="4" fillId="7" borderId="21" xfId="36" applyNumberFormat="1" applyFont="1" applyFill="1" applyBorder="1" applyAlignment="1">
      <alignment horizontal="right" vertical="center"/>
    </xf>
    <xf numFmtId="166" fontId="4" fillId="7" borderId="22" xfId="36" applyNumberFormat="1" applyFont="1" applyFill="1" applyBorder="1" applyAlignment="1">
      <alignment horizontal="right" vertical="center"/>
    </xf>
    <xf numFmtId="166" fontId="4" fillId="6" borderId="17" xfId="36" applyNumberFormat="1" applyFont="1" applyFill="1" applyBorder="1" applyAlignment="1">
      <alignment horizontal="right" vertical="center"/>
    </xf>
    <xf numFmtId="166" fontId="2" fillId="6" borderId="19" xfId="36" applyNumberFormat="1" applyFont="1" applyFill="1" applyBorder="1" applyAlignment="1">
      <alignment horizontal="right" vertical="center"/>
    </xf>
    <xf numFmtId="166" fontId="2" fillId="5" borderId="20" xfId="36" applyNumberFormat="1" applyFont="1" applyFill="1" applyBorder="1" applyAlignment="1">
      <alignment horizontal="right" vertical="center"/>
    </xf>
    <xf numFmtId="166" fontId="2" fillId="7" borderId="17" xfId="36" applyNumberFormat="1" applyFont="1" applyFill="1" applyBorder="1" applyAlignment="1">
      <alignment horizontal="right" vertical="center"/>
    </xf>
    <xf numFmtId="166" fontId="4" fillId="6" borderId="21" xfId="36" applyNumberFormat="1" applyFont="1" applyFill="1" applyBorder="1" applyAlignment="1">
      <alignment horizontal="right" vertical="center"/>
    </xf>
    <xf numFmtId="0" fontId="29" fillId="0" borderId="0" xfId="12" applyFont="1" applyAlignment="1">
      <alignment horizontal="center" vertical="center" wrapText="1" readingOrder="1"/>
    </xf>
    <xf numFmtId="0" fontId="32" fillId="0" borderId="0" xfId="12" applyFont="1" applyAlignment="1">
      <alignment horizontal="center" vertical="center" wrapText="1" readingOrder="1"/>
    </xf>
    <xf numFmtId="0" fontId="16" fillId="0" borderId="0" xfId="12" applyFont="1" applyAlignment="1">
      <alignment horizontal="center" vertical="center" wrapText="1" readingOrder="1"/>
    </xf>
    <xf numFmtId="0" fontId="9" fillId="6" borderId="27" xfId="6" applyFont="1" applyFill="1" applyBorder="1">
      <alignment horizontal="center" vertical="center" wrapText="1"/>
    </xf>
    <xf numFmtId="0" fontId="9" fillId="6" borderId="17" xfId="6" applyFont="1" applyFill="1" applyBorder="1">
      <alignment horizontal="center" vertical="center" wrapText="1"/>
    </xf>
    <xf numFmtId="0" fontId="9" fillId="6" borderId="19" xfId="6" applyFont="1" applyFill="1" applyBorder="1">
      <alignment horizontal="center" vertical="center" wrapText="1"/>
    </xf>
    <xf numFmtId="0" fontId="4" fillId="6" borderId="20" xfId="31" applyFont="1" applyFill="1" applyBorder="1" applyAlignment="1">
      <alignment horizontal="center" vertical="center" wrapText="1"/>
    </xf>
    <xf numFmtId="0" fontId="4" fillId="6" borderId="17" xfId="31" applyFont="1" applyFill="1" applyBorder="1" applyAlignment="1">
      <alignment horizontal="center" vertical="center" wrapText="1"/>
    </xf>
    <xf numFmtId="0" fontId="4" fillId="6" borderId="19" xfId="31" applyFont="1" applyFill="1" applyBorder="1" applyAlignment="1">
      <alignment horizontal="center" vertical="center" wrapText="1"/>
    </xf>
    <xf numFmtId="0" fontId="4" fillId="6" borderId="20" xfId="7" applyFont="1" applyFill="1" applyBorder="1">
      <alignment horizontal="center" vertical="center" wrapText="1"/>
    </xf>
    <xf numFmtId="0" fontId="4" fillId="6" borderId="19" xfId="7" applyFont="1" applyFill="1" applyBorder="1">
      <alignment horizontal="center" vertical="center" wrapText="1"/>
    </xf>
    <xf numFmtId="1" fontId="4" fillId="6" borderId="27" xfId="5" applyFont="1" applyFill="1" applyBorder="1">
      <alignment horizontal="center" vertical="center"/>
    </xf>
    <xf numFmtId="1" fontId="4" fillId="6" borderId="17" xfId="5" applyFont="1" applyFill="1" applyBorder="1">
      <alignment horizontal="center" vertical="center"/>
    </xf>
    <xf numFmtId="1" fontId="4" fillId="6" borderId="19" xfId="5" applyFont="1" applyFill="1" applyBorder="1">
      <alignment horizontal="center" vertical="center"/>
    </xf>
    <xf numFmtId="0" fontId="4" fillId="6" borderId="23" xfId="37" applyFont="1" applyFill="1" applyBorder="1" applyAlignment="1">
      <alignment horizontal="center" wrapText="1"/>
    </xf>
    <xf numFmtId="0" fontId="4" fillId="6" borderId="18" xfId="37" applyFont="1" applyFill="1" applyBorder="1" applyAlignment="1">
      <alignment horizontal="center" wrapText="1"/>
    </xf>
    <xf numFmtId="0" fontId="9" fillId="6" borderId="18" xfId="37" applyFont="1" applyFill="1" applyBorder="1" applyAlignment="1">
      <alignment horizontal="center" vertical="top" wrapText="1"/>
    </xf>
    <xf numFmtId="0" fontId="9" fillId="6" borderId="24" xfId="37" applyFont="1" applyFill="1" applyBorder="1" applyAlignment="1">
      <alignment horizontal="center" vertical="top" wrapText="1"/>
    </xf>
    <xf numFmtId="0" fontId="4" fillId="6" borderId="22" xfId="6" applyFont="1" applyFill="1" applyBorder="1">
      <alignment horizontal="center" vertical="center" wrapText="1"/>
    </xf>
    <xf numFmtId="0" fontId="17" fillId="6" borderId="18" xfId="37" applyFont="1" applyFill="1" applyBorder="1" applyAlignment="1">
      <alignment horizontal="center" vertical="top" wrapText="1"/>
    </xf>
    <xf numFmtId="0" fontId="17" fillId="6" borderId="24" xfId="37" applyFont="1" applyFill="1" applyBorder="1" applyAlignment="1">
      <alignment horizontal="center" vertical="top" wrapText="1"/>
    </xf>
    <xf numFmtId="0" fontId="30" fillId="0" borderId="12" xfId="12" applyFont="1" applyBorder="1" applyAlignment="1">
      <alignment horizontal="center" vertical="center" wrapText="1" readingOrder="1"/>
    </xf>
    <xf numFmtId="0" fontId="29" fillId="0" borderId="13" xfId="12" applyFont="1" applyBorder="1" applyAlignment="1">
      <alignment horizontal="center" vertical="center" wrapText="1" readingOrder="1"/>
    </xf>
    <xf numFmtId="0" fontId="29" fillId="0" borderId="14" xfId="12" applyFont="1" applyBorder="1" applyAlignment="1">
      <alignment horizontal="center" vertical="center" wrapText="1" readingOrder="1"/>
    </xf>
    <xf numFmtId="0" fontId="19" fillId="0" borderId="0" xfId="2" applyFont="1" applyAlignment="1">
      <alignment horizontal="center" vertical="center" readingOrder="2"/>
    </xf>
    <xf numFmtId="0" fontId="4" fillId="5" borderId="20" xfId="35" applyFont="1" applyFill="1" applyBorder="1" applyAlignment="1">
      <alignment horizontal="right" vertical="center" wrapText="1" readingOrder="2"/>
    </xf>
    <xf numFmtId="0" fontId="4" fillId="6" borderId="27" xfId="6" applyFont="1" applyFill="1" applyBorder="1">
      <alignment horizontal="center" vertical="center" wrapText="1"/>
    </xf>
    <xf numFmtId="0" fontId="4" fillId="6" borderId="19" xfId="6" applyFont="1" applyFill="1" applyBorder="1">
      <alignment horizontal="center" vertical="center" wrapText="1"/>
    </xf>
    <xf numFmtId="0" fontId="9" fillId="6" borderId="17" xfId="37" applyFont="1" applyFill="1" applyBorder="1">
      <alignment horizontal="left" vertical="center" wrapText="1" indent="1"/>
    </xf>
    <xf numFmtId="1" fontId="9" fillId="6" borderId="28" xfId="4" applyFont="1" applyFill="1" applyBorder="1">
      <alignment horizontal="left" vertical="center" wrapText="1"/>
    </xf>
    <xf numFmtId="1" fontId="9" fillId="6" borderId="29" xfId="4" applyFont="1" applyFill="1" applyBorder="1">
      <alignment horizontal="left" vertical="center" wrapText="1"/>
    </xf>
    <xf numFmtId="0" fontId="4" fillId="6" borderId="17" xfId="35" applyFont="1" applyFill="1" applyBorder="1" applyAlignment="1">
      <alignment horizontal="right" vertical="center" wrapText="1" readingOrder="2"/>
    </xf>
    <xf numFmtId="0" fontId="4" fillId="6" borderId="30" xfId="3" applyFont="1" applyFill="1" applyBorder="1">
      <alignment horizontal="right" vertical="center" wrapText="1"/>
    </xf>
    <xf numFmtId="0" fontId="4" fillId="6" borderId="31" xfId="3" applyFont="1" applyFill="1" applyBorder="1">
      <alignment horizontal="right" vertical="center" wrapText="1"/>
    </xf>
    <xf numFmtId="0" fontId="9" fillId="5" borderId="20" xfId="37" applyFont="1" applyFill="1" applyBorder="1">
      <alignment horizontal="left" vertical="center" wrapText="1" indent="1"/>
    </xf>
    <xf numFmtId="0" fontId="4" fillId="6" borderId="22" xfId="31" applyFont="1" applyFill="1" applyBorder="1" applyAlignment="1">
      <alignment horizontal="center" vertical="center" readingOrder="2"/>
    </xf>
    <xf numFmtId="0" fontId="9" fillId="6" borderId="22" xfId="31" applyFont="1" applyFill="1" applyBorder="1" applyAlignment="1">
      <alignment horizontal="center" vertical="center"/>
    </xf>
    <xf numFmtId="0" fontId="9" fillId="5" borderId="17" xfId="37" applyFont="1" applyFill="1" applyBorder="1">
      <alignment horizontal="left" vertical="center" wrapText="1" indent="1"/>
    </xf>
    <xf numFmtId="0" fontId="4" fillId="5" borderId="17" xfId="35" applyFont="1" applyFill="1" applyBorder="1" applyAlignment="1">
      <alignment horizontal="right" vertical="center" wrapText="1" readingOrder="2"/>
    </xf>
    <xf numFmtId="0" fontId="30" fillId="0" borderId="13" xfId="12" applyFont="1" applyBorder="1" applyAlignment="1">
      <alignment horizontal="center" vertical="center" wrapText="1" readingOrder="1"/>
    </xf>
    <xf numFmtId="0" fontId="30" fillId="0" borderId="14" xfId="12" applyFont="1" applyBorder="1" applyAlignment="1">
      <alignment horizontal="center" vertical="center" wrapText="1" readingOrder="1"/>
    </xf>
    <xf numFmtId="0" fontId="39" fillId="0" borderId="7" xfId="1" applyFont="1" applyBorder="1" applyAlignment="1">
      <alignment horizontal="center" vertical="center"/>
    </xf>
    <xf numFmtId="0" fontId="39" fillId="0" borderId="0" xfId="1" applyFont="1" applyBorder="1" applyAlignment="1">
      <alignment horizontal="center" vertical="center"/>
    </xf>
    <xf numFmtId="0" fontId="39" fillId="0" borderId="8" xfId="1" applyFont="1" applyBorder="1" applyAlignment="1">
      <alignment horizontal="center" vertical="center"/>
    </xf>
    <xf numFmtId="0" fontId="33" fillId="0" borderId="7" xfId="1" applyFont="1" applyBorder="1" applyAlignment="1">
      <alignment horizontal="center" vertical="center" readingOrder="2"/>
    </xf>
    <xf numFmtId="0" fontId="33" fillId="0" borderId="0" xfId="1" applyFont="1" applyBorder="1" applyAlignment="1">
      <alignment horizontal="center" vertical="center" readingOrder="2"/>
    </xf>
    <xf numFmtId="0" fontId="33" fillId="0" borderId="8" xfId="1" applyFont="1" applyBorder="1" applyAlignment="1">
      <alignment horizontal="center" vertical="center" readingOrder="2"/>
    </xf>
    <xf numFmtId="0" fontId="5" fillId="0" borderId="7" xfId="2" applyFont="1" applyBorder="1" applyAlignment="1">
      <alignment horizontal="center" vertical="center"/>
    </xf>
    <xf numFmtId="0" fontId="5" fillId="0" borderId="0" xfId="2" applyFont="1" applyBorder="1" applyAlignment="1">
      <alignment horizontal="center" vertical="center"/>
    </xf>
    <xf numFmtId="0" fontId="5" fillId="0" borderId="8" xfId="2" applyFont="1" applyBorder="1" applyAlignment="1">
      <alignment horizontal="center" vertical="center"/>
    </xf>
    <xf numFmtId="0" fontId="30" fillId="0" borderId="0" xfId="12" applyFont="1" applyAlignment="1">
      <alignment horizontal="center" vertical="center" wrapText="1" readingOrder="1"/>
    </xf>
    <xf numFmtId="0" fontId="4" fillId="6" borderId="25" xfId="3" applyFont="1" applyFill="1" applyBorder="1">
      <alignment horizontal="right" vertical="center" wrapText="1"/>
    </xf>
    <xf numFmtId="1" fontId="9" fillId="6" borderId="26" xfId="4" applyFont="1" applyFill="1" applyBorder="1">
      <alignment horizontal="left" vertical="center" wrapText="1"/>
    </xf>
    <xf numFmtId="0" fontId="19" fillId="4" borderId="0" xfId="1" applyFont="1" applyFill="1" applyAlignment="1">
      <alignment horizontal="center" vertical="center"/>
    </xf>
    <xf numFmtId="0" fontId="32" fillId="4" borderId="0" xfId="2" applyFont="1" applyFill="1" applyAlignment="1">
      <alignment horizontal="center" vertical="center" readingOrder="2"/>
    </xf>
    <xf numFmtId="0" fontId="14" fillId="0" borderId="0" xfId="2" applyFont="1" applyAlignment="1">
      <alignment horizontal="center" vertical="center"/>
    </xf>
    <xf numFmtId="0" fontId="32" fillId="0" borderId="0" xfId="1" applyFont="1" applyAlignment="1">
      <alignment horizontal="center" vertical="center" readingOrder="2"/>
    </xf>
    <xf numFmtId="0" fontId="19" fillId="0" borderId="0" xfId="1" applyFont="1" applyAlignment="1">
      <alignment horizontal="center" vertical="center"/>
    </xf>
    <xf numFmtId="0" fontId="5" fillId="0" borderId="0" xfId="2" applyFont="1" applyAlignment="1">
      <alignment horizontal="center" vertical="center"/>
    </xf>
    <xf numFmtId="0" fontId="9" fillId="6" borderId="27" xfId="6" applyFont="1" applyFill="1" applyBorder="1" applyAlignment="1">
      <alignment horizontal="center" vertical="center" wrapText="1"/>
    </xf>
    <xf numFmtId="0" fontId="9" fillId="6" borderId="17" xfId="6" applyFont="1" applyFill="1" applyBorder="1" applyAlignment="1">
      <alignment horizontal="center" vertical="center" wrapText="1"/>
    </xf>
    <xf numFmtId="0" fontId="9" fillId="6" borderId="19" xfId="6" applyFont="1" applyFill="1" applyBorder="1" applyAlignment="1">
      <alignment horizontal="center" vertical="center" wrapText="1"/>
    </xf>
    <xf numFmtId="1" fontId="4" fillId="6" borderId="27" xfId="5" applyFont="1" applyFill="1" applyBorder="1" applyAlignment="1">
      <alignment horizontal="center" vertical="center"/>
    </xf>
    <xf numFmtId="1" fontId="4" fillId="6" borderId="17" xfId="5" applyFont="1" applyFill="1" applyBorder="1" applyAlignment="1">
      <alignment horizontal="center" vertical="center"/>
    </xf>
    <xf numFmtId="1" fontId="4" fillId="6" borderId="19" xfId="5" applyFont="1" applyFill="1" applyBorder="1" applyAlignment="1">
      <alignment horizontal="center" vertical="center"/>
    </xf>
    <xf numFmtId="1" fontId="4" fillId="6" borderId="22" xfId="0" applyNumberFormat="1" applyFont="1" applyFill="1" applyBorder="1" applyAlignment="1">
      <alignment horizontal="center" vertical="center"/>
    </xf>
    <xf numFmtId="0" fontId="4" fillId="7" borderId="22" xfId="31" applyFont="1" applyFill="1" applyBorder="1" applyAlignment="1">
      <alignment horizontal="center" vertical="center" readingOrder="2"/>
    </xf>
    <xf numFmtId="0" fontId="9" fillId="7" borderId="22" xfId="31" applyFont="1" applyFill="1" applyBorder="1" applyAlignment="1">
      <alignment horizontal="center" vertical="center"/>
    </xf>
    <xf numFmtId="0" fontId="4" fillId="6" borderId="21" xfId="35" applyFont="1" applyFill="1" applyBorder="1" applyAlignment="1">
      <alignment horizontal="right" vertical="center" wrapText="1" readingOrder="2"/>
    </xf>
    <xf numFmtId="0" fontId="9" fillId="7" borderId="21" xfId="37" applyFont="1" applyFill="1" applyBorder="1">
      <alignment horizontal="left" vertical="center" wrapText="1" indent="1"/>
    </xf>
    <xf numFmtId="0" fontId="9" fillId="6" borderId="21" xfId="37" applyFont="1" applyFill="1" applyBorder="1">
      <alignment horizontal="left" vertical="center" wrapText="1" indent="1"/>
    </xf>
    <xf numFmtId="0" fontId="4" fillId="6" borderId="23" xfId="6" applyFont="1" applyFill="1" applyBorder="1" applyAlignment="1">
      <alignment horizontal="center" vertical="center" wrapText="1"/>
    </xf>
    <xf numFmtId="0" fontId="4" fillId="6" borderId="18" xfId="6" applyFont="1" applyFill="1" applyBorder="1" applyAlignment="1">
      <alignment horizontal="center" vertical="center" wrapText="1"/>
    </xf>
    <xf numFmtId="0" fontId="4" fillId="6" borderId="24" xfId="6" applyFont="1" applyFill="1" applyBorder="1" applyAlignment="1">
      <alignment horizontal="center" vertical="center" wrapText="1"/>
    </xf>
    <xf numFmtId="0" fontId="4" fillId="6" borderId="32" xfId="3" applyFont="1" applyFill="1" applyBorder="1">
      <alignment horizontal="right" vertical="center" wrapText="1"/>
    </xf>
    <xf numFmtId="0" fontId="4" fillId="6" borderId="33" xfId="3" applyFont="1" applyFill="1" applyBorder="1">
      <alignment horizontal="right" vertical="center" wrapText="1"/>
    </xf>
    <xf numFmtId="0" fontId="4" fillId="6" borderId="34" xfId="3" applyFont="1" applyFill="1" applyBorder="1">
      <alignment horizontal="right" vertical="center" wrapText="1"/>
    </xf>
    <xf numFmtId="0" fontId="4" fillId="6" borderId="35" xfId="6" applyFont="1" applyFill="1" applyBorder="1">
      <alignment horizontal="center" vertical="center" wrapText="1"/>
    </xf>
    <xf numFmtId="0" fontId="4" fillId="6" borderId="36" xfId="6" applyFont="1" applyFill="1" applyBorder="1">
      <alignment horizontal="center" vertical="center" wrapText="1"/>
    </xf>
    <xf numFmtId="0" fontId="4" fillId="6" borderId="37" xfId="6" applyFont="1" applyFill="1" applyBorder="1">
      <alignment horizontal="center" vertical="center" wrapText="1"/>
    </xf>
    <xf numFmtId="1" fontId="9" fillId="6" borderId="38" xfId="4" applyFont="1" applyFill="1" applyBorder="1">
      <alignment horizontal="left" vertical="center" wrapText="1"/>
    </xf>
    <xf numFmtId="1" fontId="9" fillId="6" borderId="39" xfId="4" applyFont="1" applyFill="1" applyBorder="1">
      <alignment horizontal="left" vertical="center" wrapText="1"/>
    </xf>
    <xf numFmtId="1" fontId="9" fillId="6" borderId="40" xfId="4" applyFont="1" applyFill="1" applyBorder="1">
      <alignment horizontal="left" vertical="center" wrapText="1"/>
    </xf>
    <xf numFmtId="0" fontId="4" fillId="6" borderId="42" xfId="3" applyFont="1" applyFill="1" applyBorder="1">
      <alignment horizontal="right" vertical="center" wrapText="1"/>
    </xf>
    <xf numFmtId="1" fontId="9" fillId="6" borderId="41" xfId="4" applyFont="1" applyFill="1" applyBorder="1">
      <alignment horizontal="left" vertical="center" wrapText="1"/>
    </xf>
    <xf numFmtId="0" fontId="4" fillId="6" borderId="23" xfId="6" applyFont="1" applyFill="1" applyBorder="1">
      <alignment horizontal="center" vertical="center" wrapText="1"/>
    </xf>
    <xf numFmtId="0" fontId="4" fillId="6" borderId="18" xfId="6" applyFont="1" applyFill="1" applyBorder="1">
      <alignment horizontal="center" vertical="center" wrapText="1"/>
    </xf>
    <xf numFmtId="0" fontId="4" fillId="6" borderId="24" xfId="6" applyFont="1" applyFill="1" applyBorder="1">
      <alignment horizontal="center" vertical="center" wrapText="1"/>
    </xf>
    <xf numFmtId="0" fontId="19" fillId="5" borderId="0" xfId="1" applyFont="1" applyFill="1" applyAlignment="1">
      <alignment horizontal="center" vertical="center" readingOrder="2"/>
    </xf>
    <xf numFmtId="0" fontId="5" fillId="0" borderId="0" xfId="1" applyFont="1" applyAlignment="1">
      <alignment horizontal="center" vertical="center" readingOrder="1"/>
    </xf>
    <xf numFmtId="0" fontId="19" fillId="0" borderId="0" xfId="1" applyFont="1" applyAlignment="1">
      <alignment horizontal="center" vertical="center" readingOrder="2"/>
    </xf>
    <xf numFmtId="0" fontId="19" fillId="0" borderId="7" xfId="1" applyFont="1" applyBorder="1" applyAlignment="1">
      <alignment horizontal="center" vertical="center" readingOrder="2"/>
    </xf>
    <xf numFmtId="0" fontId="19" fillId="0" borderId="0" xfId="1" applyFont="1" applyBorder="1" applyAlignment="1">
      <alignment horizontal="center" vertical="center" readingOrder="2"/>
    </xf>
    <xf numFmtId="0" fontId="19" fillId="0" borderId="8" xfId="1" applyFont="1" applyBorder="1" applyAlignment="1">
      <alignment horizontal="center" vertical="center" readingOrder="2"/>
    </xf>
    <xf numFmtId="0" fontId="4" fillId="6" borderId="17" xfId="6" applyFont="1" applyFill="1" applyBorder="1">
      <alignment horizontal="center" vertical="center" wrapText="1"/>
    </xf>
    <xf numFmtId="0" fontId="32" fillId="0" borderId="0" xfId="13" applyFont="1" applyAlignment="1">
      <alignment horizontal="center" vertical="center" wrapText="1" readingOrder="1"/>
    </xf>
    <xf numFmtId="0" fontId="16" fillId="0" borderId="0" xfId="13" applyFont="1" applyAlignment="1">
      <alignment horizontal="center" vertical="center" wrapText="1" readingOrder="1"/>
    </xf>
    <xf numFmtId="0" fontId="4" fillId="6" borderId="22" xfId="6" applyFont="1" applyFill="1" applyBorder="1" applyAlignment="1">
      <alignment horizontal="center" vertical="center" wrapText="1"/>
    </xf>
    <xf numFmtId="0" fontId="4" fillId="5" borderId="22" xfId="31" applyFont="1" applyFill="1" applyBorder="1" applyAlignment="1">
      <alignment horizontal="center" vertical="center" readingOrder="2"/>
    </xf>
    <xf numFmtId="0" fontId="9" fillId="5" borderId="22" xfId="31" applyFont="1" applyFill="1" applyBorder="1" applyAlignment="1">
      <alignment horizontal="center" vertical="center" readingOrder="2"/>
    </xf>
    <xf numFmtId="0" fontId="17" fillId="6" borderId="27" xfId="6" applyFont="1" applyFill="1" applyBorder="1">
      <alignment horizontal="center" vertical="center" wrapText="1"/>
    </xf>
    <xf numFmtId="0" fontId="17" fillId="6" borderId="17" xfId="6" applyFont="1" applyFill="1" applyBorder="1">
      <alignment horizontal="center" vertical="center" wrapText="1"/>
    </xf>
    <xf numFmtId="0" fontId="17" fillId="6" borderId="19" xfId="6" applyFont="1" applyFill="1" applyBorder="1">
      <alignment horizontal="center" vertical="center" wrapText="1"/>
    </xf>
    <xf numFmtId="0" fontId="4" fillId="6" borderId="44" xfId="6" applyFont="1" applyFill="1" applyBorder="1" applyAlignment="1">
      <alignment horizontal="center" wrapText="1"/>
    </xf>
    <xf numFmtId="0" fontId="4" fillId="6" borderId="43" xfId="6" applyFont="1" applyFill="1" applyBorder="1" applyAlignment="1">
      <alignment horizontal="center" wrapText="1"/>
    </xf>
    <xf numFmtId="0" fontId="4" fillId="6" borderId="23" xfId="6" applyFont="1" applyFill="1" applyBorder="1" applyAlignment="1">
      <alignment horizontal="center" wrapText="1"/>
    </xf>
    <xf numFmtId="2" fontId="4" fillId="6" borderId="23" xfId="6" applyNumberFormat="1" applyFont="1" applyFill="1" applyBorder="1" applyAlignment="1">
      <alignment horizontal="center" wrapText="1"/>
    </xf>
    <xf numFmtId="2" fontId="4" fillId="6" borderId="18" xfId="6" applyNumberFormat="1" applyFont="1" applyFill="1" applyBorder="1" applyAlignment="1">
      <alignment horizontal="center" wrapText="1"/>
    </xf>
    <xf numFmtId="0" fontId="9" fillId="6" borderId="46" xfId="6" applyFont="1" applyFill="1" applyBorder="1" applyAlignment="1">
      <alignment horizontal="center" vertical="top" wrapText="1"/>
    </xf>
    <xf numFmtId="0" fontId="9" fillId="6" borderId="45" xfId="6" applyFont="1" applyFill="1" applyBorder="1" applyAlignment="1">
      <alignment horizontal="center" vertical="top" wrapText="1"/>
    </xf>
    <xf numFmtId="0" fontId="4" fillId="6" borderId="15" xfId="6" applyFont="1" applyFill="1" applyBorder="1" applyAlignment="1">
      <alignment horizontal="center" wrapText="1"/>
    </xf>
    <xf numFmtId="0" fontId="9" fillId="6" borderId="16" xfId="6" applyFont="1" applyFill="1" applyBorder="1" applyAlignment="1">
      <alignment horizontal="center" vertical="top" wrapText="1"/>
    </xf>
    <xf numFmtId="1" fontId="4" fillId="6" borderId="49" xfId="0" applyNumberFormat="1" applyFont="1" applyFill="1" applyBorder="1" applyAlignment="1">
      <alignment horizontal="center" vertical="center"/>
    </xf>
    <xf numFmtId="1" fontId="4" fillId="6" borderId="50" xfId="0" applyNumberFormat="1" applyFont="1" applyFill="1" applyBorder="1" applyAlignment="1">
      <alignment horizontal="center" vertical="center"/>
    </xf>
    <xf numFmtId="1" fontId="4" fillId="6" borderId="51" xfId="0" applyNumberFormat="1" applyFont="1" applyFill="1" applyBorder="1" applyAlignment="1">
      <alignment horizontal="center" vertical="center"/>
    </xf>
    <xf numFmtId="0" fontId="17" fillId="6" borderId="27" xfId="6" applyFont="1" applyFill="1" applyBorder="1" applyAlignment="1">
      <alignment horizontal="center" vertical="center" wrapText="1"/>
    </xf>
    <xf numFmtId="0" fontId="17" fillId="6" borderId="17" xfId="6" applyFont="1" applyFill="1" applyBorder="1" applyAlignment="1">
      <alignment horizontal="center" vertical="center" wrapText="1"/>
    </xf>
    <xf numFmtId="0" fontId="17" fillId="6" borderId="19" xfId="6" applyFont="1" applyFill="1" applyBorder="1" applyAlignment="1">
      <alignment horizontal="center" vertical="center" wrapText="1"/>
    </xf>
    <xf numFmtId="0" fontId="9" fillId="6" borderId="24" xfId="6" applyFont="1" applyFill="1" applyBorder="1" applyAlignment="1">
      <alignment horizontal="center" vertical="top" wrapText="1"/>
    </xf>
    <xf numFmtId="1" fontId="19" fillId="0" borderId="0" xfId="0" applyNumberFormat="1" applyFont="1" applyAlignment="1">
      <alignment horizontal="center" vertical="center" readingOrder="2"/>
    </xf>
    <xf numFmtId="0" fontId="4" fillId="6" borderId="19" xfId="35" applyFont="1" applyFill="1" applyBorder="1" applyAlignment="1">
      <alignment horizontal="right" vertical="center" wrapText="1" readingOrder="2"/>
    </xf>
    <xf numFmtId="2" fontId="17" fillId="6" borderId="18" xfId="6" applyNumberFormat="1" applyFont="1" applyFill="1" applyBorder="1" applyAlignment="1">
      <alignment horizontal="center" vertical="top" wrapText="1"/>
    </xf>
    <xf numFmtId="2" fontId="17" fillId="6" borderId="24" xfId="6" applyNumberFormat="1" applyFont="1" applyFill="1" applyBorder="1" applyAlignment="1">
      <alignment horizontal="center" vertical="top" wrapText="1"/>
    </xf>
    <xf numFmtId="0" fontId="9" fillId="6" borderId="19" xfId="37" applyFont="1" applyFill="1" applyBorder="1">
      <alignment horizontal="left" vertical="center" wrapText="1" indent="1"/>
    </xf>
    <xf numFmtId="0" fontId="38" fillId="6" borderId="17" xfId="6" applyFont="1" applyFill="1" applyBorder="1" applyAlignment="1">
      <alignment horizontal="center" vertical="top" wrapText="1"/>
    </xf>
    <xf numFmtId="0" fontId="38" fillId="6" borderId="19" xfId="6" applyFont="1" applyFill="1" applyBorder="1" applyAlignment="1">
      <alignment horizontal="center" vertical="top" wrapText="1"/>
    </xf>
    <xf numFmtId="0" fontId="4" fillId="6" borderId="27" xfId="6" applyFont="1" applyFill="1" applyBorder="1" applyAlignment="1">
      <alignment horizontal="center" vertical="center" wrapText="1"/>
    </xf>
    <xf numFmtId="0" fontId="4" fillId="6" borderId="19" xfId="6" applyFont="1" applyFill="1" applyBorder="1" applyAlignment="1">
      <alignment horizontal="center" vertical="center" wrapText="1"/>
    </xf>
    <xf numFmtId="0" fontId="4" fillId="6" borderId="20" xfId="6" applyFont="1" applyFill="1" applyBorder="1" applyAlignment="1">
      <alignment horizontal="center" wrapText="1"/>
    </xf>
    <xf numFmtId="0" fontId="2" fillId="6" borderId="17" xfId="0" applyFont="1" applyFill="1" applyBorder="1" applyAlignment="1"/>
    <xf numFmtId="0" fontId="4" fillId="5" borderId="19" xfId="35" applyFont="1" applyFill="1" applyBorder="1" applyAlignment="1">
      <alignment horizontal="right" vertical="center" wrapText="1" readingOrder="2"/>
    </xf>
    <xf numFmtId="0" fontId="9" fillId="5" borderId="19" xfId="37" applyFont="1" applyFill="1" applyBorder="1">
      <alignment horizontal="left" vertical="center" wrapText="1" indent="1"/>
    </xf>
  </cellXfs>
  <cellStyles count="43">
    <cellStyle name="H1" xfId="1"/>
    <cellStyle name="H2" xfId="2"/>
    <cellStyle name="had" xfId="3"/>
    <cellStyle name="had0" xfId="4"/>
    <cellStyle name="Had1" xfId="5"/>
    <cellStyle name="Had2" xfId="6"/>
    <cellStyle name="Had3" xfId="7"/>
    <cellStyle name="Had3 2" xfId="8"/>
    <cellStyle name="Had3 3" xfId="9"/>
    <cellStyle name="inxa" xfId="10"/>
    <cellStyle name="inxe" xfId="11"/>
    <cellStyle name="Normal" xfId="0" builtinId="0"/>
    <cellStyle name="Normal 2" xfId="12"/>
    <cellStyle name="Normal 2 2" xfId="13"/>
    <cellStyle name="Normal 2 3" xfId="14"/>
    <cellStyle name="Normal 3" xfId="15"/>
    <cellStyle name="Normal 3 2" xfId="16"/>
    <cellStyle name="Normal 3 3" xfId="17"/>
    <cellStyle name="Normal 4" xfId="18"/>
    <cellStyle name="Normal 5" xfId="19"/>
    <cellStyle name="Normal 6" xfId="20"/>
    <cellStyle name="Normal 7" xfId="21"/>
    <cellStyle name="NotA" xfId="22"/>
    <cellStyle name="Note" xfId="23" builtinId="10" customBuiltin="1"/>
    <cellStyle name="Note 2" xfId="24"/>
    <cellStyle name="Note 3" xfId="25"/>
    <cellStyle name="Percent" xfId="26" builtinId="5"/>
    <cellStyle name="Percent 2" xfId="27"/>
    <cellStyle name="Percent 3" xfId="28"/>
    <cellStyle name="T1" xfId="29"/>
    <cellStyle name="T2" xfId="30"/>
    <cellStyle name="Total" xfId="31" builtinId="25" customBuiltin="1"/>
    <cellStyle name="Total 2" xfId="32"/>
    <cellStyle name="Total 3" xfId="33"/>
    <cellStyle name="Total1" xfId="34"/>
    <cellStyle name="TXT1" xfId="35"/>
    <cellStyle name="TXT2" xfId="36"/>
    <cellStyle name="TXT3" xfId="37"/>
    <cellStyle name="TXT4" xfId="38"/>
    <cellStyle name="TXT5" xfId="39"/>
    <cellStyle name="عادي_الفصل الأول الإحصاءات الزراعية" xfId="40"/>
    <cellStyle name="عملة [0]_الفصل الأول الإحصاءات الزراعية" xfId="41"/>
    <cellStyle name="عملة_الفصل الأول الإحصاءات الزراعية" xfId="4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6"/>
      <c:hPercent val="45"/>
      <c:rotY val="44"/>
      <c:depthPercent val="100"/>
      <c:rAngAx val="1"/>
    </c:view3D>
    <c:floor>
      <c:thickness val="0"/>
      <c:spPr>
        <a:solidFill>
          <a:srgbClr val="FFFFCC"/>
        </a:solidFill>
        <a:ln w="3175">
          <a:solidFill>
            <a:srgbClr val="000000"/>
          </a:solidFill>
          <a:prstDash val="solid"/>
        </a:ln>
      </c:spPr>
    </c:floor>
    <c:sideWall>
      <c:thickness val="0"/>
      <c:spPr>
        <a:noFill/>
        <a:ln w="25400">
          <a:noFill/>
        </a:ln>
      </c:spPr>
    </c:sideWall>
    <c:backWall>
      <c:thickness val="0"/>
      <c:spPr>
        <a:noFill/>
        <a:ln w="25400">
          <a:noFill/>
        </a:ln>
      </c:spPr>
    </c:backWall>
    <c:plotArea>
      <c:layout/>
      <c:bar3DChart>
        <c:barDir val="col"/>
        <c:grouping val="clustered"/>
        <c:varyColors val="0"/>
        <c:ser>
          <c:idx val="0"/>
          <c:order val="0"/>
          <c:invertIfNegative val="0"/>
          <c:dLbls>
            <c:dLbl>
              <c:idx val="0"/>
              <c:layout>
                <c:manualLayout>
                  <c:x val="2.6089941640920013E-2"/>
                  <c:y val="-5.3097345132743362E-2"/>
                </c:manualLayout>
              </c:layout>
              <c:showLegendKey val="0"/>
              <c:showVal val="1"/>
              <c:showCatName val="0"/>
              <c:showSerName val="0"/>
              <c:showPercent val="0"/>
              <c:showBubbleSize val="0"/>
            </c:dLbl>
            <c:dLbl>
              <c:idx val="1"/>
              <c:layout>
                <c:manualLayout>
                  <c:x val="2.3343631994507379E-2"/>
                  <c:y val="-5.8997050147492625E-2"/>
                </c:manualLayout>
              </c:layout>
              <c:showLegendKey val="0"/>
              <c:showVal val="1"/>
              <c:showCatName val="0"/>
              <c:showSerName val="0"/>
              <c:showPercent val="0"/>
              <c:showBubbleSize val="0"/>
            </c:dLbl>
            <c:dLbl>
              <c:idx val="2"/>
              <c:layout>
                <c:manualLayout>
                  <c:x val="2.6089941640920013E-2"/>
                  <c:y val="-7.9646017699115043E-2"/>
                </c:manualLayout>
              </c:layout>
              <c:showLegendKey val="0"/>
              <c:showVal val="1"/>
              <c:showCatName val="0"/>
              <c:showSerName val="0"/>
              <c:showPercent val="0"/>
              <c:showBubbleSize val="0"/>
            </c:dLbl>
            <c:dLbl>
              <c:idx val="3"/>
              <c:layout>
                <c:manualLayout>
                  <c:x val="2.746309646412633E-2"/>
                  <c:y val="-5.8997050147492652E-2"/>
                </c:manualLayout>
              </c:layout>
              <c:showLegendKey val="0"/>
              <c:showVal val="1"/>
              <c:showCatName val="0"/>
              <c:showSerName val="0"/>
              <c:showPercent val="0"/>
              <c:showBubbleSize val="0"/>
            </c:dLbl>
            <c:dLbl>
              <c:idx val="4"/>
              <c:layout>
                <c:manualLayout>
                  <c:x val="3.0209406110538965E-2"/>
                  <c:y val="-6.7846607669616546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numRef>
              <c:f>'264'!$A$11:$A$15</c:f>
              <c:numCache>
                <c:formatCode>General</c:formatCode>
                <c:ptCount val="5"/>
                <c:pt idx="0">
                  <c:v>2007</c:v>
                </c:pt>
                <c:pt idx="1">
                  <c:v>2008</c:v>
                </c:pt>
                <c:pt idx="2">
                  <c:v>2009</c:v>
                </c:pt>
                <c:pt idx="3">
                  <c:v>2010</c:v>
                </c:pt>
                <c:pt idx="4">
                  <c:v>2011</c:v>
                </c:pt>
              </c:numCache>
            </c:numRef>
          </c:cat>
          <c:val>
            <c:numRef>
              <c:f>'264'!$G$11:$G$15</c:f>
              <c:numCache>
                <c:formatCode>0</c:formatCode>
                <c:ptCount val="5"/>
                <c:pt idx="0">
                  <c:v>8455</c:v>
                </c:pt>
                <c:pt idx="1">
                  <c:v>12274</c:v>
                </c:pt>
                <c:pt idx="2">
                  <c:v>9022</c:v>
                </c:pt>
                <c:pt idx="3">
                  <c:v>10387</c:v>
                </c:pt>
                <c:pt idx="4">
                  <c:v>8892</c:v>
                </c:pt>
              </c:numCache>
            </c:numRef>
          </c:val>
        </c:ser>
        <c:dLbls>
          <c:showLegendKey val="0"/>
          <c:showVal val="1"/>
          <c:showCatName val="0"/>
          <c:showSerName val="0"/>
          <c:showPercent val="0"/>
          <c:showBubbleSize val="0"/>
        </c:dLbls>
        <c:gapWidth val="75"/>
        <c:shape val="cylinder"/>
        <c:axId val="230101760"/>
        <c:axId val="230104448"/>
        <c:axId val="0"/>
      </c:bar3DChart>
      <c:catAx>
        <c:axId val="230101760"/>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horz"/>
          <a:lstStyle/>
          <a:p>
            <a:pPr rtl="0">
              <a:defRPr sz="1200" b="0" i="0" u="none" strike="noStrike" baseline="0">
                <a:solidFill>
                  <a:srgbClr val="000000"/>
                </a:solidFill>
                <a:latin typeface="Arial"/>
                <a:ea typeface="Arial"/>
                <a:cs typeface="Arial"/>
              </a:defRPr>
            </a:pPr>
            <a:endParaRPr lang="en-US"/>
          </a:p>
        </c:txPr>
        <c:crossAx val="230104448"/>
        <c:crosses val="autoZero"/>
        <c:auto val="1"/>
        <c:lblAlgn val="ctr"/>
        <c:lblOffset val="100"/>
        <c:noMultiLvlLbl val="0"/>
      </c:catAx>
      <c:valAx>
        <c:axId val="230104448"/>
        <c:scaling>
          <c:orientation val="minMax"/>
        </c:scaling>
        <c:delete val="0"/>
        <c:axPos val="l"/>
        <c:numFmt formatCode="0" sourceLinked="1"/>
        <c:majorTickMark val="none"/>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230101760"/>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6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paperSize="9" orientation="landscape" horizontalDpi="300" verticalDpi="30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4.1881891219999044E-2"/>
          <c:y val="2.2829966881639706E-2"/>
          <c:w val="0.94281967623121565"/>
          <c:h val="0.76300635753864121"/>
        </c:manualLayout>
      </c:layout>
      <c:pie3DChart>
        <c:varyColors val="1"/>
        <c:ser>
          <c:idx val="0"/>
          <c:order val="0"/>
          <c:dPt>
            <c:idx val="3"/>
            <c:bubble3D val="0"/>
            <c:explosion val="2"/>
          </c:dPt>
          <c:cat>
            <c:numRef>
              <c:f>'265'!$B$54:$B$58</c:f>
              <c:numCache>
                <c:formatCode>0.0</c:formatCode>
                <c:ptCount val="5"/>
              </c:numCache>
            </c:numRef>
          </c:cat>
          <c:val>
            <c:numRef>
              <c:f>'265'!$C$54:$C$58</c:f>
              <c:numCache>
                <c:formatCode>0</c:formatCode>
                <c:ptCount val="5"/>
              </c:numCache>
            </c:numRef>
          </c:val>
        </c:ser>
        <c:dLbls>
          <c:showLegendKey val="0"/>
          <c:showVal val="0"/>
          <c:showCatName val="0"/>
          <c:showSerName val="0"/>
          <c:showPercent val="0"/>
          <c:showBubbleSize val="0"/>
          <c:showLeaderLines val="1"/>
        </c:dLbls>
      </c:pie3DChart>
    </c:plotArea>
    <c:plotVisOnly val="1"/>
    <c:dispBlanksAs val="zero"/>
    <c:showDLblsOverMax val="0"/>
  </c:chart>
  <c:spPr>
    <a:ln>
      <a:noFill/>
    </a:ln>
  </c:spPr>
  <c:printSettings>
    <c:headerFooter alignWithMargins="0">
      <c:oddFooter>&amp;LGraph No.(38)&amp;R&amp;12شكل رقم (38)</c:oddFooter>
    </c:headerFooter>
    <c:pageMargins b="0.78740157480314954" l="0.78740157480314954" r="0.78740157480314954" t="0.78740157480314954" header="0.51181102362204722" footer="0.51181102362204722"/>
    <c:pageSetup orientation="landscape" horizontalDpi="-1" verticalDpi="300"/>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75"/>
      <c:rotY val="0"/>
      <c:rAngAx val="0"/>
      <c:perspective val="30"/>
    </c:view3D>
    <c:floor>
      <c:thickness val="0"/>
    </c:floor>
    <c:sideWall>
      <c:thickness val="0"/>
    </c:sideWall>
    <c:backWall>
      <c:thickness val="0"/>
    </c:backWall>
    <c:plotArea>
      <c:layout/>
      <c:pie3DChart>
        <c:varyColors val="1"/>
        <c:ser>
          <c:idx val="0"/>
          <c:order val="0"/>
          <c:dLbls>
            <c:dLbl>
              <c:idx val="0"/>
              <c:layout>
                <c:manualLayout>
                  <c:x val="-4.3549533052554476E-3"/>
                  <c:y val="7.4576248198475595E-2"/>
                </c:manualLayout>
              </c:layout>
              <c:tx>
                <c:rich>
                  <a:bodyPr/>
                  <a:lstStyle/>
                  <a:p>
                    <a:r>
                      <a:rPr lang="ar-QA" baseline="0">
                        <a:solidFill>
                          <a:sysClr val="windowText" lastClr="000000"/>
                        </a:solidFill>
                      </a:rPr>
                      <a:t>الفاكهه</a:t>
                    </a:r>
                  </a:p>
                  <a:p>
                    <a:r>
                      <a:rPr lang="en-US" baseline="0">
                        <a:solidFill>
                          <a:sysClr val="windowText" lastClr="000000"/>
                        </a:solidFill>
                      </a:rPr>
                      <a:t>Fruits
3%</a:t>
                    </a:r>
                    <a:endParaRPr lang="en-US" baseline="0">
                      <a:solidFill>
                        <a:schemeClr val="tx1"/>
                      </a:solidFill>
                    </a:endParaRPr>
                  </a:p>
                </c:rich>
              </c:tx>
              <c:showLegendKey val="0"/>
              <c:showVal val="0"/>
              <c:showCatName val="1"/>
              <c:showSerName val="0"/>
              <c:showPercent val="1"/>
              <c:showBubbleSize val="0"/>
            </c:dLbl>
            <c:dLbl>
              <c:idx val="1"/>
              <c:layout>
                <c:manualLayout>
                  <c:x val="-0.13629210767258743"/>
                  <c:y val="1.1943101699463587E-2"/>
                </c:manualLayout>
              </c:layout>
              <c:tx>
                <c:rich>
                  <a:bodyPr/>
                  <a:lstStyle/>
                  <a:p>
                    <a:r>
                      <a:rPr lang="ar-QA" baseline="0">
                        <a:solidFill>
                          <a:sysClr val="windowText" lastClr="000000"/>
                        </a:solidFill>
                      </a:rPr>
                      <a:t>الاعلاف الخضراء</a:t>
                    </a:r>
                  </a:p>
                  <a:p>
                    <a:r>
                      <a:rPr lang="en-US" baseline="0">
                        <a:solidFill>
                          <a:sysClr val="windowText" lastClr="000000"/>
                        </a:solidFill>
                      </a:rPr>
                      <a:t>Green fodder</a:t>
                    </a:r>
                    <a:endParaRPr lang="ar-QA" baseline="0">
                      <a:solidFill>
                        <a:sysClr val="windowText" lastClr="000000"/>
                      </a:solidFill>
                    </a:endParaRPr>
                  </a:p>
                  <a:p>
                    <a:r>
                      <a:rPr lang="en-US" baseline="0">
                        <a:solidFill>
                          <a:sysClr val="windowText" lastClr="000000"/>
                        </a:solidFill>
                      </a:rPr>
                      <a:t>44%</a:t>
                    </a:r>
                  </a:p>
                </c:rich>
              </c:tx>
              <c:showLegendKey val="0"/>
              <c:showVal val="0"/>
              <c:showCatName val="1"/>
              <c:showSerName val="0"/>
              <c:showPercent val="1"/>
              <c:showBubbleSize val="0"/>
            </c:dLbl>
            <c:dLbl>
              <c:idx val="2"/>
              <c:layout>
                <c:manualLayout>
                  <c:x val="9.0281926387108594E-2"/>
                  <c:y val="-0.21794319922316879"/>
                </c:manualLayout>
              </c:layout>
              <c:tx>
                <c:rich>
                  <a:bodyPr/>
                  <a:lstStyle/>
                  <a:p>
                    <a:r>
                      <a:rPr lang="ar-QA" baseline="0">
                        <a:solidFill>
                          <a:sysClr val="windowText" lastClr="000000"/>
                        </a:solidFill>
                      </a:rPr>
                      <a:t>الخضروات</a:t>
                    </a:r>
                  </a:p>
                  <a:p>
                    <a:r>
                      <a:rPr lang="en-US" baseline="0">
                        <a:solidFill>
                          <a:sysClr val="windowText" lastClr="000000"/>
                        </a:solidFill>
                      </a:rPr>
                      <a:t>Vegetables
22%</a:t>
                    </a:r>
                    <a:endParaRPr lang="en-US">
                      <a:solidFill>
                        <a:sysClr val="windowText" lastClr="000000"/>
                      </a:solidFill>
                    </a:endParaRPr>
                  </a:p>
                </c:rich>
              </c:tx>
              <c:showLegendKey val="0"/>
              <c:showVal val="0"/>
              <c:showCatName val="1"/>
              <c:showSerName val="0"/>
              <c:showPercent val="1"/>
              <c:showBubbleSize val="0"/>
            </c:dLbl>
            <c:dLbl>
              <c:idx val="3"/>
              <c:layout>
                <c:manualLayout>
                  <c:x val="7.3816077641457603E-2"/>
                  <c:y val="-6.3452410207954765E-2"/>
                </c:manualLayout>
              </c:layout>
              <c:tx>
                <c:rich>
                  <a:bodyPr/>
                  <a:lstStyle/>
                  <a:p>
                    <a:r>
                      <a:rPr lang="ar-QA" baseline="0">
                        <a:solidFill>
                          <a:sysClr val="windowText" lastClr="000000"/>
                        </a:solidFill>
                      </a:rPr>
                      <a:t>الحبوب </a:t>
                    </a:r>
                  </a:p>
                  <a:p>
                    <a:r>
                      <a:rPr lang="en-US" baseline="0">
                        <a:solidFill>
                          <a:sysClr val="windowText" lastClr="000000"/>
                        </a:solidFill>
                      </a:rPr>
                      <a:t>cereals
4%</a:t>
                    </a:r>
                    <a:endParaRPr lang="en-US"/>
                  </a:p>
                </c:rich>
              </c:tx>
              <c:showLegendKey val="0"/>
              <c:showVal val="0"/>
              <c:showCatName val="1"/>
              <c:showSerName val="0"/>
              <c:showPercent val="1"/>
              <c:showBubbleSize val="0"/>
            </c:dLbl>
            <c:dLbl>
              <c:idx val="4"/>
              <c:layout>
                <c:manualLayout>
                  <c:x val="0.11038117560886285"/>
                  <c:y val="0.21133290039697314"/>
                </c:manualLayout>
              </c:layout>
              <c:tx>
                <c:rich>
                  <a:bodyPr/>
                  <a:lstStyle/>
                  <a:p>
                    <a:r>
                      <a:rPr lang="ar-QA" baseline="0">
                        <a:solidFill>
                          <a:sysClr val="windowText" lastClr="000000"/>
                        </a:solidFill>
                      </a:rPr>
                      <a:t>النخيل </a:t>
                    </a:r>
                  </a:p>
                  <a:p>
                    <a:r>
                      <a:rPr lang="en-US" baseline="0">
                        <a:solidFill>
                          <a:sysClr val="windowText" lastClr="000000"/>
                        </a:solidFill>
                      </a:rPr>
                      <a:t>Data plam
27%</a:t>
                    </a:r>
                    <a:endParaRPr lang="en-US">
                      <a:solidFill>
                        <a:sysClr val="windowText" lastClr="000000"/>
                      </a:solidFill>
                    </a:endParaRPr>
                  </a:p>
                </c:rich>
              </c:tx>
              <c:showLegendKey val="0"/>
              <c:showVal val="0"/>
              <c:showCatName val="1"/>
              <c:showSerName val="0"/>
              <c:showPercent val="1"/>
              <c:showBubbleSize val="0"/>
            </c:dLbl>
            <c:showLegendKey val="0"/>
            <c:showVal val="0"/>
            <c:showCatName val="1"/>
            <c:showSerName val="0"/>
            <c:showPercent val="1"/>
            <c:showBubbleSize val="0"/>
            <c:showLeaderLines val="1"/>
          </c:dLbls>
          <c:val>
            <c:numRef>
              <c:f>Gr_54!$D$37:$D$41</c:f>
              <c:numCache>
                <c:formatCode>0.0%</c:formatCode>
                <c:ptCount val="5"/>
                <c:pt idx="0">
                  <c:v>3.1713900134952767E-2</c:v>
                </c:pt>
                <c:pt idx="1">
                  <c:v>0.43837156995051729</c:v>
                </c:pt>
                <c:pt idx="2">
                  <c:v>0.22458389563652723</c:v>
                </c:pt>
                <c:pt idx="3">
                  <c:v>3.9248762932973462E-2</c:v>
                </c:pt>
                <c:pt idx="4">
                  <c:v>0.26608187134502925</c:v>
                </c:pt>
              </c:numCache>
            </c:numRef>
          </c:val>
        </c:ser>
        <c:dLbls>
          <c:showLegendKey val="0"/>
          <c:showVal val="0"/>
          <c:showCatName val="1"/>
          <c:showSerName val="0"/>
          <c:showPercent val="1"/>
          <c:showBubbleSize val="0"/>
          <c:showLeaderLines val="1"/>
        </c:dLbls>
      </c:pie3DChart>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cat>
            <c:strRef>
              <c:f>'273-272'!$A$23:$A$28</c:f>
              <c:strCache>
                <c:ptCount val="6"/>
                <c:pt idx="0">
                  <c:v>أبقــــــــار</c:v>
                </c:pt>
                <c:pt idx="1">
                  <c:v>أغـنــــام</c:v>
                </c:pt>
                <c:pt idx="2">
                  <c:v>ماعــــــز</c:v>
                </c:pt>
                <c:pt idx="3">
                  <c:v>جمـــــال</c:v>
                </c:pt>
                <c:pt idx="4">
                  <c:v>خيـــــــــول</c:v>
                </c:pt>
                <c:pt idx="5">
                  <c:v>غـــــزلان</c:v>
                </c:pt>
              </c:strCache>
            </c:strRef>
          </c:cat>
          <c:val>
            <c:numRef>
              <c:f>'273-272'!$D$23:$D$28</c:f>
              <c:numCache>
                <c:formatCode>General</c:formatCode>
                <c:ptCount val="6"/>
                <c:pt idx="0">
                  <c:v>10063</c:v>
                </c:pt>
                <c:pt idx="1">
                  <c:v>241385</c:v>
                </c:pt>
                <c:pt idx="2">
                  <c:v>190008</c:v>
                </c:pt>
                <c:pt idx="3">
                  <c:v>61743</c:v>
                </c:pt>
                <c:pt idx="4">
                  <c:v>0</c:v>
                </c:pt>
                <c:pt idx="5">
                  <c:v>0</c:v>
                </c:pt>
              </c:numCache>
            </c:numRef>
          </c:val>
        </c:ser>
        <c:dLbls>
          <c:showLegendKey val="0"/>
          <c:showVal val="0"/>
          <c:showCatName val="0"/>
          <c:showSerName val="0"/>
          <c:showPercent val="0"/>
          <c:showBubbleSize val="0"/>
        </c:dLbls>
        <c:gapWidth val="150"/>
        <c:shape val="cylinder"/>
        <c:axId val="251683584"/>
        <c:axId val="251685120"/>
        <c:axId val="0"/>
      </c:bar3DChart>
      <c:catAx>
        <c:axId val="251683584"/>
        <c:scaling>
          <c:orientation val="minMax"/>
        </c:scaling>
        <c:delete val="0"/>
        <c:axPos val="b"/>
        <c:majorTickMark val="out"/>
        <c:minorTickMark val="none"/>
        <c:tickLblPos val="nextTo"/>
        <c:crossAx val="251685120"/>
        <c:crosses val="autoZero"/>
        <c:auto val="1"/>
        <c:lblAlgn val="ctr"/>
        <c:lblOffset val="100"/>
        <c:noMultiLvlLbl val="0"/>
      </c:catAx>
      <c:valAx>
        <c:axId val="251685120"/>
        <c:scaling>
          <c:orientation val="minMax"/>
        </c:scaling>
        <c:delete val="0"/>
        <c:axPos val="l"/>
        <c:majorGridlines/>
        <c:numFmt formatCode="General" sourceLinked="1"/>
        <c:majorTickMark val="out"/>
        <c:minorTickMark val="none"/>
        <c:tickLblPos val="nextTo"/>
        <c:crossAx val="251683584"/>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cat>
            <c:strRef>
              <c:f>'273-272'!$A$23:$A$28</c:f>
              <c:strCache>
                <c:ptCount val="6"/>
                <c:pt idx="0">
                  <c:v>أبقــــــــار</c:v>
                </c:pt>
                <c:pt idx="1">
                  <c:v>أغـنــــام</c:v>
                </c:pt>
                <c:pt idx="2">
                  <c:v>ماعــــــز</c:v>
                </c:pt>
                <c:pt idx="3">
                  <c:v>جمـــــال</c:v>
                </c:pt>
                <c:pt idx="4">
                  <c:v>خيـــــــــول</c:v>
                </c:pt>
                <c:pt idx="5">
                  <c:v>غـــــزلان</c:v>
                </c:pt>
              </c:strCache>
            </c:strRef>
          </c:cat>
          <c:val>
            <c:numRef>
              <c:f>'273-272'!$D$23:$D$28</c:f>
              <c:numCache>
                <c:formatCode>General</c:formatCode>
                <c:ptCount val="6"/>
                <c:pt idx="0">
                  <c:v>10063</c:v>
                </c:pt>
                <c:pt idx="1">
                  <c:v>241385</c:v>
                </c:pt>
                <c:pt idx="2">
                  <c:v>190008</c:v>
                </c:pt>
                <c:pt idx="3">
                  <c:v>61743</c:v>
                </c:pt>
                <c:pt idx="4">
                  <c:v>0</c:v>
                </c:pt>
                <c:pt idx="5">
                  <c:v>0</c:v>
                </c:pt>
              </c:numCache>
            </c:numRef>
          </c:val>
        </c:ser>
        <c:dLbls>
          <c:showLegendKey val="0"/>
          <c:showVal val="0"/>
          <c:showCatName val="0"/>
          <c:showSerName val="0"/>
          <c:showPercent val="0"/>
          <c:showBubbleSize val="0"/>
        </c:dLbls>
        <c:gapWidth val="75"/>
        <c:shape val="cylinder"/>
        <c:axId val="251694464"/>
        <c:axId val="251712640"/>
        <c:axId val="0"/>
      </c:bar3DChart>
      <c:catAx>
        <c:axId val="251694464"/>
        <c:scaling>
          <c:orientation val="minMax"/>
        </c:scaling>
        <c:delete val="0"/>
        <c:axPos val="b"/>
        <c:majorTickMark val="none"/>
        <c:minorTickMark val="none"/>
        <c:tickLblPos val="nextTo"/>
        <c:crossAx val="251712640"/>
        <c:crosses val="autoZero"/>
        <c:auto val="1"/>
        <c:lblAlgn val="ctr"/>
        <c:lblOffset val="100"/>
        <c:noMultiLvlLbl val="0"/>
      </c:catAx>
      <c:valAx>
        <c:axId val="251712640"/>
        <c:scaling>
          <c:orientation val="minMax"/>
        </c:scaling>
        <c:delete val="0"/>
        <c:axPos val="l"/>
        <c:majorGridlines/>
        <c:numFmt formatCode="General" sourceLinked="1"/>
        <c:majorTickMark val="none"/>
        <c:minorTickMark val="none"/>
        <c:tickLblPos val="nextTo"/>
        <c:spPr>
          <a:ln w="9525">
            <a:noFill/>
          </a:ln>
        </c:spPr>
        <c:crossAx val="251694464"/>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4.png"/></Relationships>
</file>

<file path=xl/drawings/_rels/drawing15.xml.rels><?xml version="1.0" encoding="UTF-8" standalone="yes"?>
<Relationships xmlns="http://schemas.openxmlformats.org/package/2006/relationships"><Relationship Id="rId1" Type="http://schemas.openxmlformats.org/officeDocument/2006/relationships/image" Target="../media/image5.png"/></Relationships>
</file>

<file path=xl/drawings/_rels/drawing16.xml.rels><?xml version="1.0" encoding="UTF-8" standalone="yes"?>
<Relationships xmlns="http://schemas.openxmlformats.org/package/2006/relationships"><Relationship Id="rId1" Type="http://schemas.openxmlformats.org/officeDocument/2006/relationships/image" Target="../media/image5.png"/></Relationships>
</file>

<file path=xl/drawings/_rels/drawing1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22.xml.rels><?xml version="1.0" encoding="UTF-8" standalone="yes"?>
<Relationships xmlns="http://schemas.openxmlformats.org/package/2006/relationships"><Relationship Id="rId1" Type="http://schemas.openxmlformats.org/officeDocument/2006/relationships/image" Target="../media/image4.png"/></Relationships>
</file>

<file path=xl/drawings/_rels/drawing23.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66675</xdr:rowOff>
    </xdr:from>
    <xdr:to>
      <xdr:col>0</xdr:col>
      <xdr:colOff>4924425</xdr:colOff>
      <xdr:row>4</xdr:row>
      <xdr:rowOff>104774</xdr:rowOff>
    </xdr:to>
    <xdr:sp macro="" textlink="">
      <xdr:nvSpPr>
        <xdr:cNvPr id="3" name="Text Box 2"/>
        <xdr:cNvSpPr txBox="1">
          <a:spLocks noChangeArrowheads="1"/>
        </xdr:cNvSpPr>
      </xdr:nvSpPr>
      <xdr:spPr bwMode="auto">
        <a:xfrm>
          <a:off x="155533725" y="66675"/>
          <a:ext cx="4848225" cy="2752724"/>
        </a:xfrm>
        <a:prstGeom prst="rect">
          <a:avLst/>
        </a:prstGeom>
        <a:solidFill>
          <a:srgbClr val="FFFFFF"/>
        </a:solidFill>
        <a:ln w="9525">
          <a:noFill/>
          <a:miter lim="800000"/>
          <a:headEnd/>
          <a:tailEnd/>
        </a:ln>
      </xdr:spPr>
      <xdr:txBody>
        <a:bodyPr rot="0" vert="horz" wrap="square" lIns="91440" tIns="45720" rIns="91440" bIns="45720" anchor="ctr" anchorCtr="0">
          <a:noAutofit/>
        </a:bodyPr>
        <a:lstStyle/>
        <a:p>
          <a:pPr algn="ctr">
            <a:lnSpc>
              <a:spcPct val="100000"/>
            </a:lnSpc>
            <a:spcBef>
              <a:spcPts val="0"/>
            </a:spcBef>
            <a:spcAft>
              <a:spcPts val="0"/>
            </a:spcAft>
            <a:tabLst>
              <a:tab pos="1838325" algn="l"/>
              <a:tab pos="2743200" algn="ctr"/>
            </a:tabLst>
          </a:pPr>
          <a:r>
            <a:rPr lang="en-US" sz="4400" b="1">
              <a:solidFill>
                <a:srgbClr val="0000FF"/>
              </a:solidFill>
              <a:effectLst/>
              <a:latin typeface="AGA Arabesque Desktop" pitchFamily="2" charset="2"/>
              <a:ea typeface="Calibri"/>
              <a:cs typeface="Arial"/>
            </a:rPr>
            <a:t>@_</a:t>
          </a:r>
          <a:endParaRPr lang="en-US" sz="4000" b="1">
            <a:solidFill>
              <a:srgbClr val="0000FF"/>
            </a:solidFill>
            <a:effectLst/>
            <a:latin typeface="AGA Arabesque Desktop" pitchFamily="2" charset="2"/>
            <a:ea typeface="Calibri"/>
            <a:cs typeface="Arial"/>
          </a:endParaRPr>
        </a:p>
        <a:p>
          <a:pPr algn="ctr">
            <a:lnSpc>
              <a:spcPct val="100000"/>
            </a:lnSpc>
            <a:spcBef>
              <a:spcPts val="0"/>
            </a:spcBef>
            <a:spcAft>
              <a:spcPts val="0"/>
            </a:spcAft>
            <a:tabLst>
              <a:tab pos="1838325" algn="l"/>
              <a:tab pos="2743200" algn="ctr"/>
            </a:tabLst>
          </a:pPr>
          <a:r>
            <a:rPr lang="ar-QA" sz="2800" b="1">
              <a:solidFill>
                <a:srgbClr val="0000FF"/>
              </a:solidFill>
              <a:effectLst/>
              <a:latin typeface="+mn-lt"/>
              <a:ea typeface="Calibri"/>
              <a:cs typeface="+mn-cs"/>
            </a:rPr>
            <a:t>الاحصاءات الاقتصادية</a:t>
          </a:r>
          <a:endParaRPr lang="en-US" sz="2800" b="1">
            <a:solidFill>
              <a:srgbClr val="0000FF"/>
            </a:solidFill>
            <a:effectLst/>
            <a:latin typeface="+mn-lt"/>
            <a:ea typeface="Calibri"/>
            <a:cs typeface="+mn-cs"/>
          </a:endParaRPr>
        </a:p>
        <a:p>
          <a:pPr algn="ctr">
            <a:lnSpc>
              <a:spcPct val="100000"/>
            </a:lnSpc>
            <a:spcBef>
              <a:spcPts val="0"/>
            </a:spcBef>
            <a:spcAft>
              <a:spcPts val="0"/>
            </a:spcAft>
          </a:pPr>
          <a:endParaRPr lang="ar-QA" sz="1800" b="1">
            <a:solidFill>
              <a:srgbClr val="0000FF"/>
            </a:solidFill>
            <a:effectLst/>
            <a:latin typeface="Arial Rounded MT Bold" pitchFamily="34" charset="0"/>
            <a:ea typeface="+mn-ea"/>
            <a:cs typeface="+mn-cs"/>
          </a:endParaRP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SECOND SECTION</a:t>
          </a: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ECONOMIC  STATISTICS</a:t>
          </a:r>
          <a:endParaRPr lang="en-US" sz="1800">
            <a:solidFill>
              <a:srgbClr val="0000FF"/>
            </a:solidFill>
            <a:effectLst/>
            <a:latin typeface="Arial Rounded MT Bold" pitchFamily="34" charset="0"/>
            <a:ea typeface="+mn-ea"/>
            <a:cs typeface="+mn-cs"/>
          </a:endParaRPr>
        </a:p>
      </xdr:txBody>
    </xdr:sp>
    <xdr:clientData/>
  </xdr:twoCellAnchor>
  <xdr:twoCellAnchor editAs="oneCell">
    <xdr:from>
      <xdr:col>0</xdr:col>
      <xdr:colOff>0</xdr:colOff>
      <xdr:row>0</xdr:row>
      <xdr:rowOff>0</xdr:rowOff>
    </xdr:from>
    <xdr:to>
      <xdr:col>0</xdr:col>
      <xdr:colOff>4772025</xdr:colOff>
      <xdr:row>4</xdr:row>
      <xdr:rowOff>47625</xdr:rowOff>
    </xdr:to>
    <xdr:pic>
      <xdr:nvPicPr>
        <xdr:cNvPr id="326868" name="Picture 5" descr="ORNA430.WMF"/>
        <xdr:cNvPicPr>
          <a:picLocks noChangeAspect="1"/>
        </xdr:cNvPicPr>
      </xdr:nvPicPr>
      <xdr:blipFill>
        <a:blip xmlns:r="http://schemas.openxmlformats.org/officeDocument/2006/relationships" r:embed="rId1"/>
        <a:srcRect/>
        <a:stretch>
          <a:fillRect/>
        </a:stretch>
      </xdr:blipFill>
      <xdr:spPr bwMode="auto">
        <a:xfrm rot="-5400000">
          <a:off x="9988091213" y="-1004888"/>
          <a:ext cx="2762250" cy="4772025"/>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66675</xdr:colOff>
      <xdr:row>0</xdr:row>
      <xdr:rowOff>19050</xdr:rowOff>
    </xdr:from>
    <xdr:to>
      <xdr:col>1</xdr:col>
      <xdr:colOff>85725</xdr:colOff>
      <xdr:row>2</xdr:row>
      <xdr:rowOff>123825</xdr:rowOff>
    </xdr:to>
    <xdr:pic>
      <xdr:nvPicPr>
        <xdr:cNvPr id="14592" name="Picture 8" descr="logo"/>
        <xdr:cNvPicPr>
          <a:picLocks noChangeAspect="1" noChangeArrowheads="1"/>
        </xdr:cNvPicPr>
      </xdr:nvPicPr>
      <xdr:blipFill>
        <a:blip xmlns:r="http://schemas.openxmlformats.org/officeDocument/2006/relationships" r:embed="rId1" cstate="print"/>
        <a:srcRect/>
        <a:stretch>
          <a:fillRect/>
        </a:stretch>
      </xdr:blipFill>
      <xdr:spPr bwMode="auto">
        <a:xfrm>
          <a:off x="181556025" y="19050"/>
          <a:ext cx="333375" cy="542925"/>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38100</xdr:colOff>
      <xdr:row>0</xdr:row>
      <xdr:rowOff>57150</xdr:rowOff>
    </xdr:from>
    <xdr:to>
      <xdr:col>1</xdr:col>
      <xdr:colOff>57150</xdr:colOff>
      <xdr:row>2</xdr:row>
      <xdr:rowOff>85725</xdr:rowOff>
    </xdr:to>
    <xdr:pic>
      <xdr:nvPicPr>
        <xdr:cNvPr id="15616" name="Picture 8" descr="logo"/>
        <xdr:cNvPicPr>
          <a:picLocks noChangeAspect="1" noChangeArrowheads="1"/>
        </xdr:cNvPicPr>
      </xdr:nvPicPr>
      <xdr:blipFill>
        <a:blip xmlns:r="http://schemas.openxmlformats.org/officeDocument/2006/relationships" r:embed="rId1" cstate="print"/>
        <a:srcRect/>
        <a:stretch>
          <a:fillRect/>
        </a:stretch>
      </xdr:blipFill>
      <xdr:spPr bwMode="auto">
        <a:xfrm>
          <a:off x="182356125" y="57150"/>
          <a:ext cx="333375" cy="542925"/>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57150</xdr:colOff>
      <xdr:row>0</xdr:row>
      <xdr:rowOff>19050</xdr:rowOff>
    </xdr:from>
    <xdr:to>
      <xdr:col>0</xdr:col>
      <xdr:colOff>390525</xdr:colOff>
      <xdr:row>0</xdr:row>
      <xdr:rowOff>561975</xdr:rowOff>
    </xdr:to>
    <xdr:pic>
      <xdr:nvPicPr>
        <xdr:cNvPr id="16641" name="Picture 8" descr="logo"/>
        <xdr:cNvPicPr>
          <a:picLocks noChangeAspect="1" noChangeArrowheads="1"/>
        </xdr:cNvPicPr>
      </xdr:nvPicPr>
      <xdr:blipFill>
        <a:blip xmlns:r="http://schemas.openxmlformats.org/officeDocument/2006/relationships" r:embed="rId1" cstate="print"/>
        <a:srcRect/>
        <a:stretch>
          <a:fillRect/>
        </a:stretch>
      </xdr:blipFill>
      <xdr:spPr bwMode="auto">
        <a:xfrm>
          <a:off x="182822850" y="19050"/>
          <a:ext cx="333375" cy="542925"/>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114300</xdr:colOff>
      <xdr:row>0</xdr:row>
      <xdr:rowOff>104775</xdr:rowOff>
    </xdr:from>
    <xdr:to>
      <xdr:col>0</xdr:col>
      <xdr:colOff>447675</xdr:colOff>
      <xdr:row>1</xdr:row>
      <xdr:rowOff>76200</xdr:rowOff>
    </xdr:to>
    <xdr:pic>
      <xdr:nvPicPr>
        <xdr:cNvPr id="17665" name="Picture 8" descr="logo"/>
        <xdr:cNvPicPr>
          <a:picLocks noChangeAspect="1" noChangeArrowheads="1"/>
        </xdr:cNvPicPr>
      </xdr:nvPicPr>
      <xdr:blipFill>
        <a:blip xmlns:r="http://schemas.openxmlformats.org/officeDocument/2006/relationships" r:embed="rId1" cstate="print"/>
        <a:srcRect/>
        <a:stretch>
          <a:fillRect/>
        </a:stretch>
      </xdr:blipFill>
      <xdr:spPr bwMode="auto">
        <a:xfrm>
          <a:off x="183137175" y="104775"/>
          <a:ext cx="333375" cy="542925"/>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57150</xdr:colOff>
      <xdr:row>0</xdr:row>
      <xdr:rowOff>19050</xdr:rowOff>
    </xdr:from>
    <xdr:to>
      <xdr:col>0</xdr:col>
      <xdr:colOff>390525</xdr:colOff>
      <xdr:row>0</xdr:row>
      <xdr:rowOff>561975</xdr:rowOff>
    </xdr:to>
    <xdr:pic>
      <xdr:nvPicPr>
        <xdr:cNvPr id="44441" name="Picture 8" descr="logo"/>
        <xdr:cNvPicPr>
          <a:picLocks noChangeAspect="1" noChangeArrowheads="1"/>
        </xdr:cNvPicPr>
      </xdr:nvPicPr>
      <xdr:blipFill>
        <a:blip xmlns:r="http://schemas.openxmlformats.org/officeDocument/2006/relationships" r:embed="rId1" cstate="print"/>
        <a:srcRect/>
        <a:stretch>
          <a:fillRect/>
        </a:stretch>
      </xdr:blipFill>
      <xdr:spPr bwMode="auto">
        <a:xfrm>
          <a:off x="183822975" y="19050"/>
          <a:ext cx="333375" cy="542925"/>
        </a:xfrm>
        <a:prstGeom prst="rect">
          <a:avLst/>
        </a:prstGeom>
        <a:noFill/>
        <a:ln w="9525">
          <a:noFill/>
          <a:miter lim="800000"/>
          <a:headEnd/>
          <a:tailEnd/>
        </a:ln>
      </xdr:spPr>
    </xdr:pic>
    <xdr:clientData/>
  </xdr:twoCellAnchor>
  <xdr:twoCellAnchor>
    <xdr:from>
      <xdr:col>0</xdr:col>
      <xdr:colOff>57150</xdr:colOff>
      <xdr:row>5</xdr:row>
      <xdr:rowOff>95250</xdr:rowOff>
    </xdr:from>
    <xdr:to>
      <xdr:col>9</xdr:col>
      <xdr:colOff>771525</xdr:colOff>
      <xdr:row>25</xdr:row>
      <xdr:rowOff>85725</xdr:rowOff>
    </xdr:to>
    <xdr:graphicFrame macro="">
      <xdr:nvGraphicFramePr>
        <xdr:cNvPr id="4444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74</xdr:col>
      <xdr:colOff>585354</xdr:colOff>
      <xdr:row>23</xdr:row>
      <xdr:rowOff>29812</xdr:rowOff>
    </xdr:from>
    <xdr:to>
      <xdr:col>81</xdr:col>
      <xdr:colOff>135082</xdr:colOff>
      <xdr:row>32</xdr:row>
      <xdr:rowOff>39213</xdr:rowOff>
    </xdr:to>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oneCellAnchor>
    <xdr:from>
      <xdr:col>0</xdr:col>
      <xdr:colOff>57150</xdr:colOff>
      <xdr:row>0</xdr:row>
      <xdr:rowOff>19050</xdr:rowOff>
    </xdr:from>
    <xdr:ext cx="333375" cy="542925"/>
    <xdr:pic>
      <xdr:nvPicPr>
        <xdr:cNvPr id="2"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2489475" y="19050"/>
          <a:ext cx="3333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16.xml><?xml version="1.0" encoding="utf-8"?>
<xdr:wsDr xmlns:xdr="http://schemas.openxmlformats.org/drawingml/2006/spreadsheetDrawing" xmlns:a="http://schemas.openxmlformats.org/drawingml/2006/main">
  <xdr:oneCellAnchor>
    <xdr:from>
      <xdr:col>0</xdr:col>
      <xdr:colOff>57150</xdr:colOff>
      <xdr:row>0</xdr:row>
      <xdr:rowOff>19050</xdr:rowOff>
    </xdr:from>
    <xdr:ext cx="333375" cy="542925"/>
    <xdr:pic>
      <xdr:nvPicPr>
        <xdr:cNvPr id="2"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2489475" y="19050"/>
          <a:ext cx="3333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17.xml><?xml version="1.0" encoding="utf-8"?>
<xdr:wsDr xmlns:xdr="http://schemas.openxmlformats.org/drawingml/2006/spreadsheetDrawing" xmlns:a="http://schemas.openxmlformats.org/drawingml/2006/main">
  <xdr:twoCellAnchor editAs="oneCell">
    <xdr:from>
      <xdr:col>0</xdr:col>
      <xdr:colOff>76200</xdr:colOff>
      <xdr:row>0</xdr:row>
      <xdr:rowOff>104775</xdr:rowOff>
    </xdr:from>
    <xdr:to>
      <xdr:col>1</xdr:col>
      <xdr:colOff>161925</xdr:colOff>
      <xdr:row>2</xdr:row>
      <xdr:rowOff>66675</xdr:rowOff>
    </xdr:to>
    <xdr:pic>
      <xdr:nvPicPr>
        <xdr:cNvPr id="27904" name="Picture 8" descr="logo"/>
        <xdr:cNvPicPr>
          <a:picLocks noChangeAspect="1" noChangeArrowheads="1"/>
        </xdr:cNvPicPr>
      </xdr:nvPicPr>
      <xdr:blipFill>
        <a:blip xmlns:r="http://schemas.openxmlformats.org/officeDocument/2006/relationships" r:embed="rId1" cstate="print"/>
        <a:srcRect/>
        <a:stretch>
          <a:fillRect/>
        </a:stretch>
      </xdr:blipFill>
      <xdr:spPr bwMode="auto">
        <a:xfrm>
          <a:off x="182203725" y="104775"/>
          <a:ext cx="333375" cy="542925"/>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85725</xdr:colOff>
      <xdr:row>2</xdr:row>
      <xdr:rowOff>38100</xdr:rowOff>
    </xdr:to>
    <xdr:pic>
      <xdr:nvPicPr>
        <xdr:cNvPr id="26880" name="Picture 8" descr="logo"/>
        <xdr:cNvPicPr>
          <a:picLocks noChangeAspect="1" noChangeArrowheads="1"/>
        </xdr:cNvPicPr>
      </xdr:nvPicPr>
      <xdr:blipFill>
        <a:blip xmlns:r="http://schemas.openxmlformats.org/officeDocument/2006/relationships" r:embed="rId1" cstate="print"/>
        <a:srcRect/>
        <a:stretch>
          <a:fillRect/>
        </a:stretch>
      </xdr:blipFill>
      <xdr:spPr bwMode="auto">
        <a:xfrm>
          <a:off x="182546625" y="0"/>
          <a:ext cx="333375" cy="542925"/>
        </a:xfrm>
        <a:prstGeom prst="rect">
          <a:avLst/>
        </a:prstGeom>
        <a:noFill/>
        <a:ln w="9525">
          <a:noFill/>
          <a:miter lim="800000"/>
          <a:headEnd/>
          <a:tailEnd/>
        </a:ln>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57150</xdr:colOff>
      <xdr:row>0</xdr:row>
      <xdr:rowOff>19050</xdr:rowOff>
    </xdr:from>
    <xdr:to>
      <xdr:col>1</xdr:col>
      <xdr:colOff>142875</xdr:colOff>
      <xdr:row>0</xdr:row>
      <xdr:rowOff>561975</xdr:rowOff>
    </xdr:to>
    <xdr:pic>
      <xdr:nvPicPr>
        <xdr:cNvPr id="29953" name="Picture 8" descr="logo"/>
        <xdr:cNvPicPr>
          <a:picLocks noChangeAspect="1" noChangeArrowheads="1"/>
        </xdr:cNvPicPr>
      </xdr:nvPicPr>
      <xdr:blipFill>
        <a:blip xmlns:r="http://schemas.openxmlformats.org/officeDocument/2006/relationships" r:embed="rId1" cstate="print"/>
        <a:srcRect/>
        <a:stretch>
          <a:fillRect/>
        </a:stretch>
      </xdr:blipFill>
      <xdr:spPr bwMode="auto">
        <a:xfrm>
          <a:off x="182622825" y="19050"/>
          <a:ext cx="333375" cy="5429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0</xdr:row>
      <xdr:rowOff>66675</xdr:rowOff>
    </xdr:from>
    <xdr:to>
      <xdr:col>0</xdr:col>
      <xdr:colOff>4924425</xdr:colOff>
      <xdr:row>4</xdr:row>
      <xdr:rowOff>104774</xdr:rowOff>
    </xdr:to>
    <xdr:sp macro="" textlink="">
      <xdr:nvSpPr>
        <xdr:cNvPr id="2" name="Text Box 2"/>
        <xdr:cNvSpPr txBox="1">
          <a:spLocks noChangeArrowheads="1"/>
        </xdr:cNvSpPr>
      </xdr:nvSpPr>
      <xdr:spPr bwMode="auto">
        <a:xfrm>
          <a:off x="155448000" y="66675"/>
          <a:ext cx="4705350" cy="2724149"/>
        </a:xfrm>
        <a:prstGeom prst="rect">
          <a:avLst/>
        </a:prstGeom>
        <a:solidFill>
          <a:srgbClr val="FFFFFF"/>
        </a:solidFill>
        <a:ln w="9525">
          <a:noFill/>
          <a:miter lim="800000"/>
          <a:headEnd/>
          <a:tailEnd/>
        </a:ln>
      </xdr:spPr>
      <xdr:txBody>
        <a:bodyPr rot="0" vert="horz" wrap="square" lIns="91440" tIns="45720" rIns="91440" bIns="45720" anchor="ctr" anchorCtr="0">
          <a:noAutofit/>
        </a:bodyPr>
        <a:lstStyle/>
        <a:p>
          <a:pPr algn="ctr">
            <a:lnSpc>
              <a:spcPct val="100000"/>
            </a:lnSpc>
            <a:spcBef>
              <a:spcPts val="0"/>
            </a:spcBef>
            <a:spcAft>
              <a:spcPts val="0"/>
            </a:spcAft>
            <a:tabLst>
              <a:tab pos="1838325" algn="l"/>
              <a:tab pos="2743200" algn="ctr"/>
            </a:tabLst>
          </a:pPr>
          <a:r>
            <a:rPr lang="en-US" sz="4400" b="1">
              <a:solidFill>
                <a:srgbClr val="0000FF"/>
              </a:solidFill>
              <a:effectLst/>
              <a:latin typeface="AGA Arabesque Desktop" pitchFamily="2" charset="2"/>
              <a:ea typeface="Calibri"/>
              <a:cs typeface="+mn-cs"/>
            </a:rPr>
            <a:t>!+</a:t>
          </a:r>
          <a:endParaRPr lang="en-US" sz="4400">
            <a:effectLst/>
            <a:latin typeface="AGA Arabesque Desktop" pitchFamily="2" charset="2"/>
            <a:ea typeface="Calibri"/>
            <a:cs typeface="+mn-cs"/>
          </a:endParaRPr>
        </a:p>
        <a:p>
          <a:pPr algn="ctr">
            <a:lnSpc>
              <a:spcPct val="100000"/>
            </a:lnSpc>
            <a:spcBef>
              <a:spcPts val="0"/>
            </a:spcBef>
            <a:spcAft>
              <a:spcPts val="0"/>
            </a:spcAft>
          </a:pPr>
          <a:r>
            <a:rPr lang="ar-QA" sz="2800" b="1">
              <a:solidFill>
                <a:srgbClr val="0000FF"/>
              </a:solidFill>
              <a:effectLst/>
              <a:latin typeface="+mn-lt"/>
              <a:ea typeface="Calibri"/>
              <a:cs typeface="+mn-cs"/>
            </a:rPr>
            <a:t>الاحصاءات الزراعية</a:t>
          </a:r>
          <a:endParaRPr lang="en-US" sz="2800" b="1">
            <a:solidFill>
              <a:srgbClr val="0000FF"/>
            </a:solidFill>
            <a:effectLst/>
            <a:latin typeface="+mn-lt"/>
            <a:ea typeface="Calibri"/>
            <a:cs typeface="+mn-cs"/>
          </a:endParaRPr>
        </a:p>
        <a:p>
          <a:pPr algn="ctr">
            <a:lnSpc>
              <a:spcPct val="100000"/>
            </a:lnSpc>
            <a:spcBef>
              <a:spcPts val="0"/>
            </a:spcBef>
            <a:spcAft>
              <a:spcPts val="0"/>
            </a:spcAft>
          </a:pPr>
          <a:endParaRPr lang="ar-QA" sz="1800" b="1">
            <a:solidFill>
              <a:srgbClr val="0000FF"/>
            </a:solidFill>
            <a:effectLst/>
            <a:latin typeface="Arial Rounded MT Bold" pitchFamily="34" charset="0"/>
            <a:ea typeface="+mn-ea"/>
            <a:cs typeface="+mn-cs"/>
          </a:endParaRP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CHAPTER I</a:t>
          </a: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AGRICULTURAL STATISTICS</a:t>
          </a:r>
          <a:endParaRPr lang="en-US" sz="1800">
            <a:solidFill>
              <a:srgbClr val="0000FF"/>
            </a:solidFill>
            <a:effectLst/>
            <a:latin typeface="Arial Rounded MT Bold" pitchFamily="34" charset="0"/>
            <a:ea typeface="+mn-ea"/>
            <a:cs typeface="+mn-cs"/>
          </a:endParaRPr>
        </a:p>
      </xdr:txBody>
    </xdr:sp>
    <xdr:clientData/>
  </xdr:twoCellAnchor>
  <xdr:twoCellAnchor editAs="oneCell">
    <xdr:from>
      <xdr:col>0</xdr:col>
      <xdr:colOff>0</xdr:colOff>
      <xdr:row>0</xdr:row>
      <xdr:rowOff>0</xdr:rowOff>
    </xdr:from>
    <xdr:to>
      <xdr:col>0</xdr:col>
      <xdr:colOff>4772025</xdr:colOff>
      <xdr:row>4</xdr:row>
      <xdr:rowOff>47625</xdr:rowOff>
    </xdr:to>
    <xdr:pic>
      <xdr:nvPicPr>
        <xdr:cNvPr id="374980" name="Picture 5" descr="ORNA430.WMF"/>
        <xdr:cNvPicPr>
          <a:picLocks noChangeAspect="1"/>
        </xdr:cNvPicPr>
      </xdr:nvPicPr>
      <xdr:blipFill>
        <a:blip xmlns:r="http://schemas.openxmlformats.org/officeDocument/2006/relationships" r:embed="rId1"/>
        <a:srcRect/>
        <a:stretch>
          <a:fillRect/>
        </a:stretch>
      </xdr:blipFill>
      <xdr:spPr bwMode="auto">
        <a:xfrm rot="-5400000">
          <a:off x="9988091213" y="-1004888"/>
          <a:ext cx="2762250" cy="4772025"/>
        </a:xfrm>
        <a:prstGeom prst="rect">
          <a:avLst/>
        </a:prstGeom>
        <a:noFill/>
        <a:ln w="9525">
          <a:noFill/>
          <a:miter lim="800000"/>
          <a:headEnd/>
          <a:tailEnd/>
        </a:ln>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57150</xdr:colOff>
      <xdr:row>0</xdr:row>
      <xdr:rowOff>19050</xdr:rowOff>
    </xdr:from>
    <xdr:to>
      <xdr:col>1</xdr:col>
      <xdr:colOff>142875</xdr:colOff>
      <xdr:row>0</xdr:row>
      <xdr:rowOff>561975</xdr:rowOff>
    </xdr:to>
    <xdr:pic>
      <xdr:nvPicPr>
        <xdr:cNvPr id="19712" name="Picture 8" descr="logo"/>
        <xdr:cNvPicPr>
          <a:picLocks noChangeAspect="1" noChangeArrowheads="1"/>
        </xdr:cNvPicPr>
      </xdr:nvPicPr>
      <xdr:blipFill>
        <a:blip xmlns:r="http://schemas.openxmlformats.org/officeDocument/2006/relationships" r:embed="rId1" cstate="print"/>
        <a:srcRect/>
        <a:stretch>
          <a:fillRect/>
        </a:stretch>
      </xdr:blipFill>
      <xdr:spPr bwMode="auto">
        <a:xfrm>
          <a:off x="183403875" y="19050"/>
          <a:ext cx="333375" cy="542925"/>
        </a:xfrm>
        <a:prstGeom prst="rect">
          <a:avLst/>
        </a:prstGeom>
        <a:noFill/>
        <a:ln w="9525">
          <a:noFill/>
          <a:miter lim="800000"/>
          <a:headEnd/>
          <a:tailEnd/>
        </a:ln>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57150</xdr:colOff>
      <xdr:row>0</xdr:row>
      <xdr:rowOff>19050</xdr:rowOff>
    </xdr:from>
    <xdr:to>
      <xdr:col>0</xdr:col>
      <xdr:colOff>390525</xdr:colOff>
      <xdr:row>0</xdr:row>
      <xdr:rowOff>561975</xdr:rowOff>
    </xdr:to>
    <xdr:pic>
      <xdr:nvPicPr>
        <xdr:cNvPr id="20739" name="Picture 8" descr="logo"/>
        <xdr:cNvPicPr>
          <a:picLocks noChangeAspect="1" noChangeArrowheads="1"/>
        </xdr:cNvPicPr>
      </xdr:nvPicPr>
      <xdr:blipFill>
        <a:blip xmlns:r="http://schemas.openxmlformats.org/officeDocument/2006/relationships" r:embed="rId1" cstate="print"/>
        <a:srcRect/>
        <a:stretch>
          <a:fillRect/>
        </a:stretch>
      </xdr:blipFill>
      <xdr:spPr bwMode="auto">
        <a:xfrm>
          <a:off x="184175400" y="19050"/>
          <a:ext cx="333375" cy="542925"/>
        </a:xfrm>
        <a:prstGeom prst="rect">
          <a:avLst/>
        </a:prstGeom>
        <a:noFill/>
        <a:ln w="9525">
          <a:noFill/>
          <a:miter lim="800000"/>
          <a:headEnd/>
          <a:tailEnd/>
        </a:ln>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57150</xdr:colOff>
      <xdr:row>0</xdr:row>
      <xdr:rowOff>19050</xdr:rowOff>
    </xdr:from>
    <xdr:to>
      <xdr:col>1</xdr:col>
      <xdr:colOff>76200</xdr:colOff>
      <xdr:row>0</xdr:row>
      <xdr:rowOff>561975</xdr:rowOff>
    </xdr:to>
    <xdr:pic>
      <xdr:nvPicPr>
        <xdr:cNvPr id="21760" name="Picture 8" descr="logo"/>
        <xdr:cNvPicPr>
          <a:picLocks noChangeAspect="1" noChangeArrowheads="1"/>
        </xdr:cNvPicPr>
      </xdr:nvPicPr>
      <xdr:blipFill>
        <a:blip xmlns:r="http://schemas.openxmlformats.org/officeDocument/2006/relationships" r:embed="rId1" cstate="print"/>
        <a:srcRect/>
        <a:stretch>
          <a:fillRect/>
        </a:stretch>
      </xdr:blipFill>
      <xdr:spPr bwMode="auto">
        <a:xfrm>
          <a:off x="184175400" y="19050"/>
          <a:ext cx="333375" cy="542925"/>
        </a:xfrm>
        <a:prstGeom prst="rect">
          <a:avLst/>
        </a:prstGeom>
        <a:noFill/>
        <a:ln w="9525">
          <a:noFill/>
          <a:miter lim="800000"/>
          <a:headEnd/>
          <a:tailEnd/>
        </a:ln>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57150</xdr:colOff>
      <xdr:row>0</xdr:row>
      <xdr:rowOff>19050</xdr:rowOff>
    </xdr:from>
    <xdr:to>
      <xdr:col>0</xdr:col>
      <xdr:colOff>390525</xdr:colOff>
      <xdr:row>0</xdr:row>
      <xdr:rowOff>561975</xdr:rowOff>
    </xdr:to>
    <xdr:pic>
      <xdr:nvPicPr>
        <xdr:cNvPr id="39151" name="Picture 8" descr="logo"/>
        <xdr:cNvPicPr>
          <a:picLocks noChangeAspect="1" noChangeArrowheads="1"/>
        </xdr:cNvPicPr>
      </xdr:nvPicPr>
      <xdr:blipFill>
        <a:blip xmlns:r="http://schemas.openxmlformats.org/officeDocument/2006/relationships" r:embed="rId1" cstate="print"/>
        <a:srcRect/>
        <a:stretch>
          <a:fillRect/>
        </a:stretch>
      </xdr:blipFill>
      <xdr:spPr bwMode="auto">
        <a:xfrm>
          <a:off x="184042050" y="19050"/>
          <a:ext cx="333375" cy="5429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1276350</xdr:colOff>
      <xdr:row>0</xdr:row>
      <xdr:rowOff>9525</xdr:rowOff>
    </xdr:from>
    <xdr:to>
      <xdr:col>11</xdr:col>
      <xdr:colOff>9525</xdr:colOff>
      <xdr:row>0</xdr:row>
      <xdr:rowOff>180975</xdr:rowOff>
    </xdr:to>
    <xdr:pic>
      <xdr:nvPicPr>
        <xdr:cNvPr id="38403" name="Picture 8" descr="logo"/>
        <xdr:cNvPicPr>
          <a:picLocks noChangeAspect="1" noChangeArrowheads="1"/>
        </xdr:cNvPicPr>
      </xdr:nvPicPr>
      <xdr:blipFill>
        <a:blip xmlns:r="http://schemas.openxmlformats.org/officeDocument/2006/relationships" r:embed="rId1" cstate="print"/>
        <a:srcRect/>
        <a:stretch>
          <a:fillRect/>
        </a:stretch>
      </xdr:blipFill>
      <xdr:spPr bwMode="auto">
        <a:xfrm>
          <a:off x="175012350" y="9525"/>
          <a:ext cx="9525" cy="171450"/>
        </a:xfrm>
        <a:prstGeom prst="rect">
          <a:avLst/>
        </a:prstGeom>
        <a:noFill/>
        <a:ln w="9525">
          <a:noFill/>
          <a:miter lim="800000"/>
          <a:headEnd/>
          <a:tailEnd/>
        </a:ln>
      </xdr:spPr>
    </xdr:pic>
    <xdr:clientData/>
  </xdr:twoCellAnchor>
  <xdr:twoCellAnchor editAs="oneCell">
    <xdr:from>
      <xdr:col>0</xdr:col>
      <xdr:colOff>28575</xdr:colOff>
      <xdr:row>0</xdr:row>
      <xdr:rowOff>0</xdr:rowOff>
    </xdr:from>
    <xdr:to>
      <xdr:col>0</xdr:col>
      <xdr:colOff>390525</xdr:colOff>
      <xdr:row>0</xdr:row>
      <xdr:rowOff>542925</xdr:rowOff>
    </xdr:to>
    <xdr:pic>
      <xdr:nvPicPr>
        <xdr:cNvPr id="38404" name="Picture 8" descr="logo"/>
        <xdr:cNvPicPr>
          <a:picLocks noChangeAspect="1" noChangeArrowheads="1"/>
        </xdr:cNvPicPr>
      </xdr:nvPicPr>
      <xdr:blipFill>
        <a:blip xmlns:r="http://schemas.openxmlformats.org/officeDocument/2006/relationships" r:embed="rId2" cstate="print"/>
        <a:srcRect/>
        <a:stretch>
          <a:fillRect/>
        </a:stretch>
      </xdr:blipFill>
      <xdr:spPr bwMode="auto">
        <a:xfrm>
          <a:off x="186356625" y="0"/>
          <a:ext cx="361950" cy="54292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390525</xdr:colOff>
      <xdr:row>10</xdr:row>
      <xdr:rowOff>0</xdr:rowOff>
    </xdr:from>
    <xdr:to>
      <xdr:col>6</xdr:col>
      <xdr:colOff>542925</xdr:colOff>
      <xdr:row>10</xdr:row>
      <xdr:rowOff>0</xdr:rowOff>
    </xdr:to>
    <xdr:sp macro="" textlink="">
      <xdr:nvSpPr>
        <xdr:cNvPr id="1025" name="نص 1"/>
        <xdr:cNvSpPr txBox="1">
          <a:spLocks noChangeArrowheads="1"/>
        </xdr:cNvSpPr>
      </xdr:nvSpPr>
      <xdr:spPr bwMode="auto">
        <a:xfrm>
          <a:off x="178955700" y="2828925"/>
          <a:ext cx="152400" cy="0"/>
        </a:xfrm>
        <a:prstGeom prst="rect">
          <a:avLst/>
        </a:prstGeom>
        <a:solidFill>
          <a:srgbClr val="FFFFFF"/>
        </a:solidFill>
        <a:ln w="1">
          <a:noFill/>
          <a:miter lim="800000"/>
          <a:headEnd/>
          <a:tailEnd/>
        </a:ln>
      </xdr:spPr>
      <xdr:txBody>
        <a:bodyPr vertOverflow="clip" wrap="square" lIns="0" tIns="22860" rIns="27432" bIns="0" anchor="t" upright="1"/>
        <a:lstStyle/>
        <a:p>
          <a:pPr algn="r" rtl="0">
            <a:defRPr sz="1000"/>
          </a:pPr>
          <a:r>
            <a:rPr lang="en-US" sz="1000" b="0" i="0" strike="noStrike" baseline="30000">
              <a:solidFill>
                <a:srgbClr val="000000"/>
              </a:solidFill>
              <a:latin typeface="Arial"/>
              <a:cs typeface="Arial"/>
            </a:rPr>
            <a:t>(1)</a:t>
          </a:r>
        </a:p>
      </xdr:txBody>
    </xdr:sp>
    <xdr:clientData/>
  </xdr:twoCellAnchor>
  <xdr:twoCellAnchor>
    <xdr:from>
      <xdr:col>6</xdr:col>
      <xdr:colOff>390525</xdr:colOff>
      <xdr:row>10</xdr:row>
      <xdr:rowOff>0</xdr:rowOff>
    </xdr:from>
    <xdr:to>
      <xdr:col>6</xdr:col>
      <xdr:colOff>542925</xdr:colOff>
      <xdr:row>10</xdr:row>
      <xdr:rowOff>0</xdr:rowOff>
    </xdr:to>
    <xdr:sp macro="" textlink="">
      <xdr:nvSpPr>
        <xdr:cNvPr id="1128" name="نص 1"/>
        <xdr:cNvSpPr txBox="1">
          <a:spLocks noChangeArrowheads="1"/>
        </xdr:cNvSpPr>
      </xdr:nvSpPr>
      <xdr:spPr bwMode="auto">
        <a:xfrm>
          <a:off x="178955700" y="2828925"/>
          <a:ext cx="152400" cy="0"/>
        </a:xfrm>
        <a:prstGeom prst="rect">
          <a:avLst/>
        </a:prstGeom>
        <a:solidFill>
          <a:srgbClr val="FFFFFF"/>
        </a:solidFill>
        <a:ln w="1">
          <a:noFill/>
          <a:miter lim="800000"/>
          <a:headEnd/>
          <a:tailEnd/>
        </a:ln>
      </xdr:spPr>
      <xdr:txBody>
        <a:bodyPr vertOverflow="clip" wrap="square" lIns="0" tIns="22860" rIns="27432" bIns="0" anchor="t" upright="1"/>
        <a:lstStyle/>
        <a:p>
          <a:pPr algn="r" rtl="0">
            <a:defRPr sz="1000"/>
          </a:pPr>
          <a:r>
            <a:rPr lang="en-US" sz="1000" b="0" i="0" strike="noStrike" baseline="30000">
              <a:solidFill>
                <a:srgbClr val="000000"/>
              </a:solidFill>
              <a:latin typeface="Arial"/>
              <a:cs typeface="Arial"/>
            </a:rPr>
            <a:t>(1)</a:t>
          </a:r>
        </a:p>
      </xdr:txBody>
    </xdr:sp>
    <xdr:clientData/>
  </xdr:twoCellAnchor>
  <xdr:twoCellAnchor>
    <xdr:from>
      <xdr:col>6</xdr:col>
      <xdr:colOff>390525</xdr:colOff>
      <xdr:row>10</xdr:row>
      <xdr:rowOff>0</xdr:rowOff>
    </xdr:from>
    <xdr:to>
      <xdr:col>6</xdr:col>
      <xdr:colOff>542925</xdr:colOff>
      <xdr:row>10</xdr:row>
      <xdr:rowOff>0</xdr:rowOff>
    </xdr:to>
    <xdr:sp macro="" textlink="">
      <xdr:nvSpPr>
        <xdr:cNvPr id="1129" name="نص 1"/>
        <xdr:cNvSpPr txBox="1">
          <a:spLocks noChangeArrowheads="1"/>
        </xdr:cNvSpPr>
      </xdr:nvSpPr>
      <xdr:spPr bwMode="auto">
        <a:xfrm>
          <a:off x="178955700" y="2828925"/>
          <a:ext cx="152400" cy="0"/>
        </a:xfrm>
        <a:prstGeom prst="rect">
          <a:avLst/>
        </a:prstGeom>
        <a:solidFill>
          <a:srgbClr val="FFFFFF"/>
        </a:solidFill>
        <a:ln w="1">
          <a:noFill/>
          <a:miter lim="800000"/>
          <a:headEnd/>
          <a:tailEnd/>
        </a:ln>
      </xdr:spPr>
      <xdr:txBody>
        <a:bodyPr vertOverflow="clip" wrap="square" lIns="0" tIns="22860" rIns="27432" bIns="0" anchor="t" upright="1"/>
        <a:lstStyle/>
        <a:p>
          <a:pPr algn="r" rtl="0">
            <a:defRPr sz="1000"/>
          </a:pPr>
          <a:r>
            <a:rPr lang="en-US" sz="1000" b="0" i="0" strike="noStrike" baseline="30000">
              <a:solidFill>
                <a:srgbClr val="000000"/>
              </a:solidFill>
              <a:latin typeface="Arial"/>
              <a:cs typeface="Arial"/>
            </a:rPr>
            <a:t>(1)</a:t>
          </a:r>
        </a:p>
      </xdr:txBody>
    </xdr:sp>
    <xdr:clientData/>
  </xdr:twoCellAnchor>
  <xdr:twoCellAnchor>
    <xdr:from>
      <xdr:col>6</xdr:col>
      <xdr:colOff>390525</xdr:colOff>
      <xdr:row>10</xdr:row>
      <xdr:rowOff>0</xdr:rowOff>
    </xdr:from>
    <xdr:to>
      <xdr:col>6</xdr:col>
      <xdr:colOff>542925</xdr:colOff>
      <xdr:row>10</xdr:row>
      <xdr:rowOff>0</xdr:rowOff>
    </xdr:to>
    <xdr:sp macro="" textlink="">
      <xdr:nvSpPr>
        <xdr:cNvPr id="1130" name="نص 1"/>
        <xdr:cNvSpPr txBox="1">
          <a:spLocks noChangeArrowheads="1"/>
        </xdr:cNvSpPr>
      </xdr:nvSpPr>
      <xdr:spPr bwMode="auto">
        <a:xfrm>
          <a:off x="178955700" y="2828925"/>
          <a:ext cx="152400" cy="0"/>
        </a:xfrm>
        <a:prstGeom prst="rect">
          <a:avLst/>
        </a:prstGeom>
        <a:solidFill>
          <a:srgbClr val="FFFFFF"/>
        </a:solidFill>
        <a:ln w="1">
          <a:noFill/>
          <a:miter lim="800000"/>
          <a:headEnd/>
          <a:tailEnd/>
        </a:ln>
      </xdr:spPr>
      <xdr:txBody>
        <a:bodyPr vertOverflow="clip" wrap="square" lIns="0" tIns="22860" rIns="27432" bIns="0" anchor="t" upright="1"/>
        <a:lstStyle/>
        <a:p>
          <a:pPr algn="r" rtl="0">
            <a:defRPr sz="1000"/>
          </a:pPr>
          <a:r>
            <a:rPr lang="en-US" sz="1000" b="0" i="0" strike="noStrike" baseline="30000">
              <a:solidFill>
                <a:srgbClr val="000000"/>
              </a:solidFill>
              <a:latin typeface="Arial"/>
              <a:cs typeface="Arial"/>
            </a:rPr>
            <a:t>(1)</a:t>
          </a:r>
        </a:p>
      </xdr:txBody>
    </xdr:sp>
    <xdr:clientData/>
  </xdr:twoCellAnchor>
  <xdr:twoCellAnchor editAs="oneCell">
    <xdr:from>
      <xdr:col>0</xdr:col>
      <xdr:colOff>57150</xdr:colOff>
      <xdr:row>0</xdr:row>
      <xdr:rowOff>19050</xdr:rowOff>
    </xdr:from>
    <xdr:to>
      <xdr:col>0</xdr:col>
      <xdr:colOff>390525</xdr:colOff>
      <xdr:row>0</xdr:row>
      <xdr:rowOff>561975</xdr:rowOff>
    </xdr:to>
    <xdr:pic>
      <xdr:nvPicPr>
        <xdr:cNvPr id="635978" name="Picture 8" descr="logo"/>
        <xdr:cNvPicPr>
          <a:picLocks noChangeAspect="1" noChangeArrowheads="1"/>
        </xdr:cNvPicPr>
      </xdr:nvPicPr>
      <xdr:blipFill>
        <a:blip xmlns:r="http://schemas.openxmlformats.org/officeDocument/2006/relationships" r:embed="rId1" cstate="print"/>
        <a:srcRect/>
        <a:stretch>
          <a:fillRect/>
        </a:stretch>
      </xdr:blipFill>
      <xdr:spPr bwMode="auto">
        <a:xfrm>
          <a:off x="183946800" y="19050"/>
          <a:ext cx="333375" cy="5429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390525</xdr:colOff>
      <xdr:row>5</xdr:row>
      <xdr:rowOff>0</xdr:rowOff>
    </xdr:from>
    <xdr:to>
      <xdr:col>6</xdr:col>
      <xdr:colOff>542925</xdr:colOff>
      <xdr:row>5</xdr:row>
      <xdr:rowOff>0</xdr:rowOff>
    </xdr:to>
    <xdr:sp macro="" textlink="">
      <xdr:nvSpPr>
        <xdr:cNvPr id="1025" name="نص 1"/>
        <xdr:cNvSpPr txBox="1">
          <a:spLocks noChangeArrowheads="1"/>
        </xdr:cNvSpPr>
      </xdr:nvSpPr>
      <xdr:spPr bwMode="auto">
        <a:xfrm>
          <a:off x="178955700" y="2828925"/>
          <a:ext cx="152400" cy="0"/>
        </a:xfrm>
        <a:prstGeom prst="rect">
          <a:avLst/>
        </a:prstGeom>
        <a:solidFill>
          <a:srgbClr val="FFFFFF"/>
        </a:solidFill>
        <a:ln w="1">
          <a:noFill/>
          <a:miter lim="800000"/>
          <a:headEnd/>
          <a:tailEnd/>
        </a:ln>
      </xdr:spPr>
      <xdr:txBody>
        <a:bodyPr vertOverflow="clip" wrap="square" lIns="0" tIns="22860" rIns="27432" bIns="0" anchor="t" upright="1"/>
        <a:lstStyle/>
        <a:p>
          <a:pPr algn="r" rtl="0">
            <a:defRPr sz="1000"/>
          </a:pPr>
          <a:r>
            <a:rPr lang="en-US" sz="1000" b="0" i="0" strike="noStrike" baseline="30000">
              <a:solidFill>
                <a:srgbClr val="000000"/>
              </a:solidFill>
              <a:latin typeface="Arial"/>
              <a:cs typeface="Arial"/>
            </a:rPr>
            <a:t>(1)</a:t>
          </a:r>
        </a:p>
      </xdr:txBody>
    </xdr:sp>
    <xdr:clientData/>
  </xdr:twoCellAnchor>
  <xdr:twoCellAnchor>
    <xdr:from>
      <xdr:col>6</xdr:col>
      <xdr:colOff>390525</xdr:colOff>
      <xdr:row>5</xdr:row>
      <xdr:rowOff>0</xdr:rowOff>
    </xdr:from>
    <xdr:to>
      <xdr:col>6</xdr:col>
      <xdr:colOff>542925</xdr:colOff>
      <xdr:row>5</xdr:row>
      <xdr:rowOff>0</xdr:rowOff>
    </xdr:to>
    <xdr:sp macro="" textlink="">
      <xdr:nvSpPr>
        <xdr:cNvPr id="1128" name="نص 1"/>
        <xdr:cNvSpPr txBox="1">
          <a:spLocks noChangeArrowheads="1"/>
        </xdr:cNvSpPr>
      </xdr:nvSpPr>
      <xdr:spPr bwMode="auto">
        <a:xfrm>
          <a:off x="178955700" y="2828925"/>
          <a:ext cx="152400" cy="0"/>
        </a:xfrm>
        <a:prstGeom prst="rect">
          <a:avLst/>
        </a:prstGeom>
        <a:solidFill>
          <a:srgbClr val="FFFFFF"/>
        </a:solidFill>
        <a:ln w="1">
          <a:noFill/>
          <a:miter lim="800000"/>
          <a:headEnd/>
          <a:tailEnd/>
        </a:ln>
      </xdr:spPr>
      <xdr:txBody>
        <a:bodyPr vertOverflow="clip" wrap="square" lIns="0" tIns="22860" rIns="27432" bIns="0" anchor="t" upright="1"/>
        <a:lstStyle/>
        <a:p>
          <a:pPr algn="r" rtl="0">
            <a:defRPr sz="1000"/>
          </a:pPr>
          <a:r>
            <a:rPr lang="en-US" sz="1000" b="0" i="0" strike="noStrike" baseline="30000">
              <a:solidFill>
                <a:srgbClr val="000000"/>
              </a:solidFill>
              <a:latin typeface="Arial"/>
              <a:cs typeface="Arial"/>
            </a:rPr>
            <a:t>(1)</a:t>
          </a:r>
        </a:p>
      </xdr:txBody>
    </xdr:sp>
    <xdr:clientData/>
  </xdr:twoCellAnchor>
  <xdr:twoCellAnchor>
    <xdr:from>
      <xdr:col>6</xdr:col>
      <xdr:colOff>390525</xdr:colOff>
      <xdr:row>5</xdr:row>
      <xdr:rowOff>0</xdr:rowOff>
    </xdr:from>
    <xdr:to>
      <xdr:col>6</xdr:col>
      <xdr:colOff>542925</xdr:colOff>
      <xdr:row>5</xdr:row>
      <xdr:rowOff>0</xdr:rowOff>
    </xdr:to>
    <xdr:sp macro="" textlink="">
      <xdr:nvSpPr>
        <xdr:cNvPr id="1129" name="نص 1"/>
        <xdr:cNvSpPr txBox="1">
          <a:spLocks noChangeArrowheads="1"/>
        </xdr:cNvSpPr>
      </xdr:nvSpPr>
      <xdr:spPr bwMode="auto">
        <a:xfrm>
          <a:off x="178955700" y="2828925"/>
          <a:ext cx="152400" cy="0"/>
        </a:xfrm>
        <a:prstGeom prst="rect">
          <a:avLst/>
        </a:prstGeom>
        <a:solidFill>
          <a:srgbClr val="FFFFFF"/>
        </a:solidFill>
        <a:ln w="1">
          <a:noFill/>
          <a:miter lim="800000"/>
          <a:headEnd/>
          <a:tailEnd/>
        </a:ln>
      </xdr:spPr>
      <xdr:txBody>
        <a:bodyPr vertOverflow="clip" wrap="square" lIns="0" tIns="22860" rIns="27432" bIns="0" anchor="t" upright="1"/>
        <a:lstStyle/>
        <a:p>
          <a:pPr algn="r" rtl="0">
            <a:defRPr sz="1000"/>
          </a:pPr>
          <a:r>
            <a:rPr lang="en-US" sz="1000" b="0" i="0" strike="noStrike" baseline="30000">
              <a:solidFill>
                <a:srgbClr val="000000"/>
              </a:solidFill>
              <a:latin typeface="Arial"/>
              <a:cs typeface="Arial"/>
            </a:rPr>
            <a:t>(1)</a:t>
          </a:r>
        </a:p>
      </xdr:txBody>
    </xdr:sp>
    <xdr:clientData/>
  </xdr:twoCellAnchor>
  <xdr:twoCellAnchor>
    <xdr:from>
      <xdr:col>6</xdr:col>
      <xdr:colOff>390525</xdr:colOff>
      <xdr:row>5</xdr:row>
      <xdr:rowOff>0</xdr:rowOff>
    </xdr:from>
    <xdr:to>
      <xdr:col>6</xdr:col>
      <xdr:colOff>542925</xdr:colOff>
      <xdr:row>5</xdr:row>
      <xdr:rowOff>0</xdr:rowOff>
    </xdr:to>
    <xdr:sp macro="" textlink="">
      <xdr:nvSpPr>
        <xdr:cNvPr id="1130" name="نص 1"/>
        <xdr:cNvSpPr txBox="1">
          <a:spLocks noChangeArrowheads="1"/>
        </xdr:cNvSpPr>
      </xdr:nvSpPr>
      <xdr:spPr bwMode="auto">
        <a:xfrm>
          <a:off x="178955700" y="2828925"/>
          <a:ext cx="152400" cy="0"/>
        </a:xfrm>
        <a:prstGeom prst="rect">
          <a:avLst/>
        </a:prstGeom>
        <a:solidFill>
          <a:srgbClr val="FFFFFF"/>
        </a:solidFill>
        <a:ln w="1">
          <a:noFill/>
          <a:miter lim="800000"/>
          <a:headEnd/>
          <a:tailEnd/>
        </a:ln>
      </xdr:spPr>
      <xdr:txBody>
        <a:bodyPr vertOverflow="clip" wrap="square" lIns="0" tIns="22860" rIns="27432" bIns="0" anchor="t" upright="1"/>
        <a:lstStyle/>
        <a:p>
          <a:pPr algn="r" rtl="0">
            <a:defRPr sz="1000"/>
          </a:pPr>
          <a:r>
            <a:rPr lang="en-US" sz="1000" b="0" i="0" strike="noStrike" baseline="30000">
              <a:solidFill>
                <a:srgbClr val="000000"/>
              </a:solidFill>
              <a:latin typeface="Arial"/>
              <a:cs typeface="Arial"/>
            </a:rPr>
            <a:t>(1)</a:t>
          </a:r>
        </a:p>
      </xdr:txBody>
    </xdr:sp>
    <xdr:clientData/>
  </xdr:twoCellAnchor>
  <xdr:twoCellAnchor editAs="oneCell">
    <xdr:from>
      <xdr:col>0</xdr:col>
      <xdr:colOff>57150</xdr:colOff>
      <xdr:row>0</xdr:row>
      <xdr:rowOff>19050</xdr:rowOff>
    </xdr:from>
    <xdr:to>
      <xdr:col>0</xdr:col>
      <xdr:colOff>390525</xdr:colOff>
      <xdr:row>0</xdr:row>
      <xdr:rowOff>561975</xdr:rowOff>
    </xdr:to>
    <xdr:pic>
      <xdr:nvPicPr>
        <xdr:cNvPr id="637030" name="Picture 8" descr="logo"/>
        <xdr:cNvPicPr>
          <a:picLocks noChangeAspect="1" noChangeArrowheads="1"/>
        </xdr:cNvPicPr>
      </xdr:nvPicPr>
      <xdr:blipFill>
        <a:blip xmlns:r="http://schemas.openxmlformats.org/officeDocument/2006/relationships" r:embed="rId1" cstate="print"/>
        <a:srcRect/>
        <a:stretch>
          <a:fillRect/>
        </a:stretch>
      </xdr:blipFill>
      <xdr:spPr bwMode="auto">
        <a:xfrm>
          <a:off x="183946800" y="19050"/>
          <a:ext cx="333375" cy="542925"/>
        </a:xfrm>
        <a:prstGeom prst="rect">
          <a:avLst/>
        </a:prstGeom>
        <a:noFill/>
        <a:ln w="9525">
          <a:noFill/>
          <a:miter lim="800000"/>
          <a:headEnd/>
          <a:tailEnd/>
        </a:ln>
      </xdr:spPr>
    </xdr:pic>
    <xdr:clientData/>
  </xdr:twoCellAnchor>
  <xdr:twoCellAnchor>
    <xdr:from>
      <xdr:col>0</xdr:col>
      <xdr:colOff>9525</xdr:colOff>
      <xdr:row>5</xdr:row>
      <xdr:rowOff>19050</xdr:rowOff>
    </xdr:from>
    <xdr:to>
      <xdr:col>10</xdr:col>
      <xdr:colOff>1390650</xdr:colOff>
      <xdr:row>31</xdr:row>
      <xdr:rowOff>114300</xdr:rowOff>
    </xdr:to>
    <xdr:graphicFrame macro="">
      <xdr:nvGraphicFramePr>
        <xdr:cNvPr id="637031"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771526</xdr:colOff>
      <xdr:row>4</xdr:row>
      <xdr:rowOff>257175</xdr:rowOff>
    </xdr:from>
    <xdr:to>
      <xdr:col>10</xdr:col>
      <xdr:colOff>1371601</xdr:colOff>
      <xdr:row>7</xdr:row>
      <xdr:rowOff>104775</xdr:rowOff>
    </xdr:to>
    <xdr:sp macro="" textlink="">
      <xdr:nvSpPr>
        <xdr:cNvPr id="43015" name="Text Box 7"/>
        <xdr:cNvSpPr txBox="1">
          <a:spLocks noChangeArrowheads="1"/>
        </xdr:cNvSpPr>
      </xdr:nvSpPr>
      <xdr:spPr bwMode="auto">
        <a:xfrm>
          <a:off x="175098074" y="1657350"/>
          <a:ext cx="1381125" cy="447675"/>
        </a:xfrm>
        <a:prstGeom prst="rect">
          <a:avLst/>
        </a:prstGeom>
        <a:noFill/>
        <a:ln w="9525">
          <a:noFill/>
          <a:miter lim="800000"/>
          <a:headEnd/>
          <a:tailEnd/>
        </a:ln>
      </xdr:spPr>
      <xdr:txBody>
        <a:bodyPr vertOverflow="clip" wrap="square" lIns="36576" tIns="27432" rIns="36576" bIns="0" anchor="t" upright="1"/>
        <a:lstStyle/>
        <a:p>
          <a:pPr algn="ctr" rtl="0">
            <a:defRPr sz="1000"/>
          </a:pPr>
          <a:r>
            <a:rPr lang="ar-QA" sz="1400" b="1" i="0" strike="noStrike">
              <a:solidFill>
                <a:srgbClr val="000000"/>
              </a:solidFill>
              <a:latin typeface="Arial"/>
              <a:cs typeface="Arial"/>
            </a:rPr>
            <a:t>(الوحدة : هكتار)</a:t>
          </a:r>
        </a:p>
        <a:p>
          <a:pPr algn="ctr" rtl="0">
            <a:defRPr sz="1000"/>
          </a:pPr>
          <a:r>
            <a:rPr lang="ar-QA" sz="1000" b="1" i="0" strike="noStrike">
              <a:solidFill>
                <a:srgbClr val="000000"/>
              </a:solidFill>
              <a:latin typeface="Arial"/>
              <a:cs typeface="Arial"/>
            </a:rPr>
            <a:t>)</a:t>
          </a:r>
          <a:r>
            <a:rPr lang="en-US" sz="1000" b="1" i="0" strike="noStrike">
              <a:solidFill>
                <a:srgbClr val="000000"/>
              </a:solidFill>
              <a:latin typeface="Arial"/>
              <a:cs typeface="Arial"/>
            </a:rPr>
            <a:t>Unit :Hectare)</a:t>
          </a:r>
          <a:endParaRPr lang="en-US" sz="1400" b="1" i="0" strike="noStrike">
            <a:solidFill>
              <a:srgbClr val="000000"/>
            </a:solidFill>
            <a:latin typeface="Arial"/>
            <a:cs typeface="Arial"/>
          </a:endParaRPr>
        </a:p>
        <a:p>
          <a:pPr algn="ctr" rtl="0">
            <a:defRPr sz="1000"/>
          </a:pPr>
          <a:endParaRPr lang="en-US" sz="1400" b="1" i="0" strike="noStrike">
            <a:solidFill>
              <a:srgbClr val="000000"/>
            </a:solidFill>
            <a:latin typeface="Arial"/>
            <a:cs typeface="Arial"/>
          </a:endParaRPr>
        </a:p>
      </xdr:txBody>
    </xdr:sp>
    <xdr:clientData/>
  </xdr:twoCellAnchor>
  <xdr:oneCellAnchor>
    <xdr:from>
      <xdr:col>8</xdr:col>
      <xdr:colOff>62919</xdr:colOff>
      <xdr:row>35</xdr:row>
      <xdr:rowOff>95250</xdr:rowOff>
    </xdr:from>
    <xdr:ext cx="880056" cy="436786"/>
    <xdr:sp macro="" textlink="">
      <xdr:nvSpPr>
        <xdr:cNvPr id="2" name="TextBox 1"/>
        <xdr:cNvSpPr txBox="1"/>
      </xdr:nvSpPr>
      <xdr:spPr>
        <a:xfrm>
          <a:off x="11698528800" y="6677025"/>
          <a:ext cx="880056"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indent="0" algn="r" defTabSz="914400" rtl="1" eaLnBrk="1" fontAlgn="auto" latinLnBrk="0" hangingPunct="1">
            <a:lnSpc>
              <a:spcPct val="100000"/>
            </a:lnSpc>
            <a:spcBef>
              <a:spcPts val="0"/>
            </a:spcBef>
            <a:spcAft>
              <a:spcPts val="0"/>
            </a:spcAft>
            <a:buClrTx/>
            <a:buSzTx/>
            <a:buFontTx/>
            <a:buNone/>
            <a:tabLst/>
            <a:defRPr/>
          </a:pPr>
          <a:endParaRPr lang="en-US">
            <a:effectLst/>
          </a:endParaRPr>
        </a:p>
        <a:p>
          <a:pPr algn="r" rtl="1"/>
          <a:endParaRPr lang="en-US" sz="1100"/>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0</xdr:col>
      <xdr:colOff>19050</xdr:colOff>
      <xdr:row>0</xdr:row>
      <xdr:rowOff>0</xdr:rowOff>
    </xdr:from>
    <xdr:to>
      <xdr:col>1</xdr:col>
      <xdr:colOff>38100</xdr:colOff>
      <xdr:row>2</xdr:row>
      <xdr:rowOff>85725</xdr:rowOff>
    </xdr:to>
    <xdr:pic>
      <xdr:nvPicPr>
        <xdr:cNvPr id="9472" name="Picture 8" descr="logo"/>
        <xdr:cNvPicPr>
          <a:picLocks noChangeAspect="1" noChangeArrowheads="1"/>
        </xdr:cNvPicPr>
      </xdr:nvPicPr>
      <xdr:blipFill>
        <a:blip xmlns:r="http://schemas.openxmlformats.org/officeDocument/2006/relationships" r:embed="rId1" cstate="print"/>
        <a:srcRect/>
        <a:stretch>
          <a:fillRect/>
        </a:stretch>
      </xdr:blipFill>
      <xdr:spPr bwMode="auto">
        <a:xfrm>
          <a:off x="182375175" y="0"/>
          <a:ext cx="333375" cy="5429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540809</xdr:colOff>
      <xdr:row>0</xdr:row>
      <xdr:rowOff>195792</xdr:rowOff>
    </xdr:from>
    <xdr:to>
      <xdr:col>1</xdr:col>
      <xdr:colOff>228601</xdr:colOff>
      <xdr:row>1</xdr:row>
      <xdr:rowOff>167217</xdr:rowOff>
    </xdr:to>
    <xdr:pic>
      <xdr:nvPicPr>
        <xdr:cNvPr id="41369" name="Picture 8" descr="logo"/>
        <xdr:cNvPicPr>
          <a:picLocks noChangeAspect="1" noChangeArrowheads="1"/>
        </xdr:cNvPicPr>
      </xdr:nvPicPr>
      <xdr:blipFill>
        <a:blip xmlns:r="http://schemas.openxmlformats.org/officeDocument/2006/relationships" r:embed="rId1" cstate="print"/>
        <a:srcRect/>
        <a:stretch>
          <a:fillRect/>
        </a:stretch>
      </xdr:blipFill>
      <xdr:spPr bwMode="auto">
        <a:xfrm>
          <a:off x="11789255483" y="195792"/>
          <a:ext cx="333375" cy="542925"/>
        </a:xfrm>
        <a:prstGeom prst="rect">
          <a:avLst/>
        </a:prstGeom>
        <a:noFill/>
        <a:ln w="9525">
          <a:noFill/>
          <a:miter lim="800000"/>
          <a:headEnd/>
          <a:tailEnd/>
        </a:ln>
      </xdr:spPr>
    </xdr:pic>
    <xdr:clientData/>
  </xdr:twoCellAnchor>
  <xdr:twoCellAnchor>
    <xdr:from>
      <xdr:col>0</xdr:col>
      <xdr:colOff>28574</xdr:colOff>
      <xdr:row>5</xdr:row>
      <xdr:rowOff>63501</xdr:rowOff>
    </xdr:from>
    <xdr:to>
      <xdr:col>11</xdr:col>
      <xdr:colOff>582083</xdr:colOff>
      <xdr:row>28</xdr:row>
      <xdr:rowOff>0</xdr:rowOff>
    </xdr:to>
    <xdr:graphicFrame macro="">
      <xdr:nvGraphicFramePr>
        <xdr:cNvPr id="4137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412750</xdr:colOff>
      <xdr:row>7</xdr:row>
      <xdr:rowOff>120651</xdr:rowOff>
    </xdr:from>
    <xdr:to>
      <xdr:col>11</xdr:col>
      <xdr:colOff>137583</xdr:colOff>
      <xdr:row>24</xdr:row>
      <xdr:rowOff>158750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0.01241</cdr:x>
      <cdr:y>0.9019</cdr:y>
    </cdr:from>
    <cdr:to>
      <cdr:x>0.17478</cdr:x>
      <cdr:y>0.96229</cdr:y>
    </cdr:to>
    <cdr:sp macro="" textlink="">
      <cdr:nvSpPr>
        <cdr:cNvPr id="41985" name="Text Box 1"/>
        <cdr:cNvSpPr txBox="1">
          <a:spLocks xmlns:a="http://schemas.openxmlformats.org/drawingml/2006/main" noChangeArrowheads="1"/>
        </cdr:cNvSpPr>
      </cdr:nvSpPr>
      <cdr:spPr bwMode="auto">
        <a:xfrm xmlns:a="http://schemas.openxmlformats.org/drawingml/2006/main">
          <a:off x="94109" y="3865770"/>
          <a:ext cx="1230901" cy="25884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7432" rIns="36576" bIns="0" anchor="t" upright="1"/>
        <a:lstStyle xmlns:a="http://schemas.openxmlformats.org/drawingml/2006/main"/>
        <a:p xmlns:a="http://schemas.openxmlformats.org/drawingml/2006/main">
          <a:pPr algn="ctr" rtl="0">
            <a:defRPr sz="1000"/>
          </a:pPr>
          <a:r>
            <a:rPr lang="en-US" sz="1000" b="1" i="0" strike="noStrike">
              <a:solidFill>
                <a:srgbClr val="000000"/>
              </a:solidFill>
              <a:latin typeface="Arial"/>
              <a:cs typeface="Arial"/>
            </a:rPr>
            <a:t>(Unit :Hectare)</a:t>
          </a:r>
          <a:r>
            <a:rPr lang="en-US" sz="1400" b="1" i="0" strike="noStrike">
              <a:solidFill>
                <a:srgbClr val="000000"/>
              </a:solidFill>
              <a:latin typeface="Arial"/>
              <a:cs typeface="Arial"/>
            </a:rPr>
            <a:t>   </a:t>
          </a:r>
          <a:endParaRPr lang="ar-QA" sz="1400" b="1" i="0" strike="noStrike">
            <a:solidFill>
              <a:srgbClr val="000000"/>
            </a:solidFill>
            <a:latin typeface="Arial"/>
            <a:cs typeface="Arial"/>
          </a:endParaRPr>
        </a:p>
      </cdr:txBody>
    </cdr:sp>
  </cdr:relSizeAnchor>
  <cdr:relSizeAnchor xmlns:cdr="http://schemas.openxmlformats.org/drawingml/2006/chartDrawing">
    <cdr:from>
      <cdr:x>0.79533</cdr:x>
      <cdr:y>0.895</cdr:y>
    </cdr:from>
    <cdr:to>
      <cdr:x>0.9942</cdr:x>
      <cdr:y>0.95931</cdr:y>
    </cdr:to>
    <cdr:sp macro="" textlink="">
      <cdr:nvSpPr>
        <cdr:cNvPr id="4" name="Text Box 1"/>
        <cdr:cNvSpPr txBox="1">
          <a:spLocks xmlns:a="http://schemas.openxmlformats.org/drawingml/2006/main" noChangeArrowheads="1"/>
        </cdr:cNvSpPr>
      </cdr:nvSpPr>
      <cdr:spPr bwMode="auto">
        <a:xfrm xmlns:a="http://schemas.openxmlformats.org/drawingml/2006/main">
          <a:off x="6029274" y="3836188"/>
          <a:ext cx="1507568" cy="27565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36576" tIns="27432" rIns="36576"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en-US" sz="1400" b="1" i="0" strike="noStrike">
              <a:solidFill>
                <a:srgbClr val="000000"/>
              </a:solidFill>
              <a:latin typeface="Arial"/>
              <a:cs typeface="Arial"/>
            </a:rPr>
            <a:t>(</a:t>
          </a:r>
          <a:r>
            <a:rPr lang="ar-QA" sz="1400" b="1" i="0" strike="noStrike">
              <a:solidFill>
                <a:srgbClr val="000000"/>
              </a:solidFill>
              <a:latin typeface="Arial"/>
              <a:cs typeface="Arial"/>
            </a:rPr>
            <a:t>الوحدة </a:t>
          </a:r>
          <a:r>
            <a:rPr lang="en-US" sz="1400" b="1" i="0" strike="noStrike">
              <a:solidFill>
                <a:srgbClr val="000000"/>
              </a:solidFill>
              <a:latin typeface="Arial"/>
              <a:cs typeface="Arial"/>
            </a:rPr>
            <a:t>:</a:t>
          </a:r>
          <a:r>
            <a:rPr lang="ar-QA" sz="1400" b="1" i="0" strike="noStrike">
              <a:solidFill>
                <a:srgbClr val="000000"/>
              </a:solidFill>
              <a:latin typeface="Arial"/>
              <a:cs typeface="Arial"/>
            </a:rPr>
            <a:t> هكتار</a:t>
          </a:r>
          <a:r>
            <a:rPr lang="en-US" sz="1400" b="1" i="0" strike="noStrike">
              <a:solidFill>
                <a:srgbClr val="000000"/>
              </a:solidFill>
              <a:latin typeface="Arial"/>
              <a:cs typeface="Arial"/>
            </a:rPr>
            <a:t>)</a:t>
          </a:r>
          <a:endParaRPr lang="ar-QA" sz="1400" b="1" i="0" strike="noStrike">
            <a:solidFill>
              <a:srgbClr val="000000"/>
            </a:solidFill>
            <a:latin typeface="Arial"/>
            <a:cs typeface="Arial"/>
          </a:endParaRPr>
        </a:p>
      </cdr:txBody>
    </cdr:sp>
  </cdr:relSizeAnchor>
</c:userShapes>
</file>

<file path=xl/drawings/drawing9.xml><?xml version="1.0" encoding="utf-8"?>
<xdr:wsDr xmlns:xdr="http://schemas.openxmlformats.org/drawingml/2006/spreadsheetDrawing" xmlns:a="http://schemas.openxmlformats.org/drawingml/2006/main">
  <xdr:twoCellAnchor editAs="oneCell">
    <xdr:from>
      <xdr:col>0</xdr:col>
      <xdr:colOff>57150</xdr:colOff>
      <xdr:row>0</xdr:row>
      <xdr:rowOff>19050</xdr:rowOff>
    </xdr:from>
    <xdr:to>
      <xdr:col>1</xdr:col>
      <xdr:colOff>209550</xdr:colOff>
      <xdr:row>0</xdr:row>
      <xdr:rowOff>561975</xdr:rowOff>
    </xdr:to>
    <xdr:pic>
      <xdr:nvPicPr>
        <xdr:cNvPr id="13568" name="Picture 8" descr="logo"/>
        <xdr:cNvPicPr>
          <a:picLocks noChangeAspect="1" noChangeArrowheads="1"/>
        </xdr:cNvPicPr>
      </xdr:nvPicPr>
      <xdr:blipFill>
        <a:blip xmlns:r="http://schemas.openxmlformats.org/officeDocument/2006/relationships" r:embed="rId1" cstate="print"/>
        <a:srcRect/>
        <a:stretch>
          <a:fillRect/>
        </a:stretch>
      </xdr:blipFill>
      <xdr:spPr bwMode="auto">
        <a:xfrm>
          <a:off x="184032525" y="19050"/>
          <a:ext cx="333375" cy="54292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wadha\&#1575;&#1604;&#1586;&#1585;&#1575;&#1593;&#1577;\work%20sheet%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4"/>
      <sheetName val="Sheet2"/>
      <sheetName val="Sheet3"/>
    </sheetNames>
    <sheetDataSet>
      <sheetData sheetId="0" refreshError="1">
        <row r="9">
          <cell r="B9">
            <v>31571</v>
          </cell>
        </row>
        <row r="10">
          <cell r="B10">
            <v>2376</v>
          </cell>
        </row>
        <row r="11">
          <cell r="B11">
            <v>36</v>
          </cell>
        </row>
        <row r="13">
          <cell r="B13">
            <v>472</v>
          </cell>
        </row>
        <row r="14">
          <cell r="B14">
            <v>1868</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5"/>
  <sheetViews>
    <sheetView showGridLines="0" rightToLeft="1" view="pageBreakPreview" zoomScaleSheetLayoutView="100" workbookViewId="0">
      <selection activeCell="A12" sqref="A12"/>
    </sheetView>
  </sheetViews>
  <sheetFormatPr defaultRowHeight="12.75"/>
  <cols>
    <col min="1" max="1" width="71.7109375" style="23" customWidth="1"/>
    <col min="2" max="16384" width="9.140625" style="23"/>
  </cols>
  <sheetData>
    <row r="1" spans="1:1" ht="21" customHeight="1"/>
    <row r="2" spans="1:1" s="71" customFormat="1" ht="69" customHeight="1">
      <c r="A2" s="70"/>
    </row>
    <row r="3" spans="1:1" s="178" customFormat="1" ht="48.75" customHeight="1">
      <c r="A3" s="177"/>
    </row>
    <row r="4" spans="1:1" s="71" customFormat="1" ht="75" customHeight="1">
      <c r="A4" s="72"/>
    </row>
    <row r="5" spans="1:1" s="24" customFormat="1" ht="6" customHeight="1">
      <c r="A5" s="25"/>
    </row>
  </sheetData>
  <printOptions horizontalCentered="1" verticalCentered="1"/>
  <pageMargins left="0.39370078740157483" right="0.39370078740157483" top="0.39370078740157483" bottom="0.39370078740157483" header="0.51181102362204722" footer="0.51181102362204722"/>
  <pageSetup paperSize="9" orientation="portrait"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autoPageBreaks="0"/>
  </sheetPr>
  <dimension ref="A1:BX46"/>
  <sheetViews>
    <sheetView showGridLines="0" rightToLeft="1" view="pageBreakPreview" topLeftCell="A22" zoomScaleSheetLayoutView="100" workbookViewId="0">
      <selection activeCell="E50" sqref="E50"/>
    </sheetView>
  </sheetViews>
  <sheetFormatPr defaultColWidth="10.7109375" defaultRowHeight="14.25"/>
  <cols>
    <col min="1" max="1" width="4.7109375" style="240" customWidth="1"/>
    <col min="2" max="2" width="20.7109375" style="240" customWidth="1"/>
    <col min="3" max="4" width="8.5703125" style="246" customWidth="1"/>
    <col min="5" max="7" width="8.85546875" style="246" customWidth="1"/>
    <col min="8" max="8" width="20.7109375" style="240" customWidth="1"/>
    <col min="9" max="9" width="4.28515625" style="240" customWidth="1"/>
    <col min="10" max="76" width="10.7109375" style="69"/>
    <col min="77" max="16384" width="10.7109375" style="5"/>
  </cols>
  <sheetData>
    <row r="1" spans="1:76" s="224" customFormat="1" ht="20.25" customHeight="1">
      <c r="A1" s="435"/>
      <c r="B1" s="436"/>
      <c r="C1" s="436"/>
      <c r="D1" s="436"/>
      <c r="E1" s="436"/>
      <c r="F1" s="436"/>
      <c r="G1" s="436"/>
      <c r="H1" s="436"/>
      <c r="I1" s="436"/>
      <c r="J1" s="277"/>
      <c r="K1" s="277"/>
      <c r="L1" s="278"/>
      <c r="M1" s="278"/>
      <c r="N1" s="278"/>
      <c r="O1" s="278"/>
      <c r="P1" s="278"/>
      <c r="Q1" s="278"/>
      <c r="R1" s="278"/>
      <c r="S1" s="278"/>
      <c r="T1" s="278"/>
      <c r="U1" s="278"/>
      <c r="V1" s="278"/>
      <c r="W1" s="278"/>
      <c r="X1" s="278"/>
      <c r="Y1" s="278"/>
      <c r="Z1" s="278"/>
      <c r="AA1" s="278"/>
      <c r="AB1" s="278"/>
      <c r="AC1" s="278"/>
      <c r="AD1" s="278"/>
      <c r="AE1" s="278"/>
      <c r="AF1" s="278"/>
      <c r="AG1" s="278"/>
      <c r="AH1" s="278"/>
      <c r="AI1" s="278"/>
      <c r="AJ1" s="278"/>
      <c r="AK1" s="278"/>
      <c r="AL1" s="278"/>
      <c r="AM1" s="278"/>
      <c r="AN1" s="278"/>
      <c r="AO1" s="278"/>
      <c r="AP1" s="278"/>
      <c r="AQ1" s="278"/>
      <c r="AR1" s="278"/>
      <c r="AS1" s="278"/>
      <c r="AT1" s="278"/>
      <c r="AU1" s="278"/>
      <c r="AV1" s="278"/>
      <c r="AW1" s="278"/>
      <c r="AX1" s="278"/>
      <c r="AY1" s="278"/>
      <c r="AZ1" s="278"/>
      <c r="BA1" s="278"/>
      <c r="BB1" s="278"/>
      <c r="BC1" s="278"/>
      <c r="BD1" s="278"/>
      <c r="BE1" s="278"/>
      <c r="BF1" s="278"/>
      <c r="BG1" s="278"/>
      <c r="BH1" s="278"/>
      <c r="BI1" s="278"/>
      <c r="BJ1" s="278"/>
      <c r="BK1" s="278"/>
      <c r="BL1" s="278"/>
      <c r="BM1" s="278"/>
      <c r="BN1" s="278"/>
      <c r="BO1" s="278"/>
      <c r="BP1" s="278"/>
      <c r="BQ1" s="278"/>
      <c r="BR1" s="278"/>
      <c r="BS1" s="278"/>
      <c r="BT1" s="278"/>
      <c r="BU1" s="278"/>
      <c r="BV1" s="278"/>
      <c r="BW1" s="278"/>
      <c r="BX1" s="278"/>
    </row>
    <row r="2" spans="1:76" ht="20.25">
      <c r="A2" s="51" t="s">
        <v>107</v>
      </c>
      <c r="B2" s="37"/>
      <c r="C2" s="209"/>
      <c r="D2" s="209"/>
      <c r="E2" s="209"/>
      <c r="F2" s="209"/>
      <c r="G2" s="209"/>
      <c r="H2" s="37"/>
      <c r="I2" s="43"/>
    </row>
    <row r="3" spans="1:76" ht="18">
      <c r="A3" s="490" t="s">
        <v>542</v>
      </c>
      <c r="B3" s="490"/>
      <c r="C3" s="490"/>
      <c r="D3" s="490"/>
      <c r="E3" s="490"/>
      <c r="F3" s="490"/>
      <c r="G3" s="490"/>
      <c r="H3" s="490"/>
      <c r="I3" s="490"/>
    </row>
    <row r="4" spans="1:76" ht="15.75">
      <c r="A4" s="34" t="s">
        <v>108</v>
      </c>
      <c r="B4" s="37"/>
      <c r="C4" s="209"/>
      <c r="D4" s="209"/>
      <c r="E4" s="209"/>
      <c r="F4" s="209"/>
      <c r="G4" s="209"/>
      <c r="H4" s="37"/>
      <c r="I4" s="43"/>
    </row>
    <row r="5" spans="1:76" ht="15.75">
      <c r="A5" s="492" t="s">
        <v>542</v>
      </c>
      <c r="B5" s="492"/>
      <c r="C5" s="492"/>
      <c r="D5" s="492"/>
      <c r="E5" s="492"/>
      <c r="F5" s="492"/>
      <c r="G5" s="492"/>
      <c r="H5" s="492"/>
      <c r="I5" s="492"/>
    </row>
    <row r="6" spans="1:76" s="2" customFormat="1" ht="20.100000000000001" customHeight="1">
      <c r="A6" s="22" t="s">
        <v>516</v>
      </c>
      <c r="B6" s="41"/>
      <c r="C6" s="44"/>
      <c r="D6" s="44"/>
      <c r="E6" s="44"/>
      <c r="F6" s="44"/>
      <c r="G6" s="44"/>
      <c r="H6" s="41"/>
      <c r="I6" s="73" t="s">
        <v>515</v>
      </c>
      <c r="J6" s="66"/>
      <c r="K6" s="66"/>
      <c r="L6" s="66"/>
      <c r="M6" s="66"/>
      <c r="N6" s="66"/>
      <c r="O6" s="66"/>
      <c r="P6" s="66"/>
      <c r="Q6" s="66"/>
      <c r="R6" s="66"/>
      <c r="S6" s="66"/>
      <c r="T6" s="66"/>
      <c r="U6" s="66"/>
      <c r="V6" s="66"/>
      <c r="W6" s="66"/>
      <c r="X6" s="66"/>
      <c r="Y6" s="66"/>
      <c r="Z6" s="66"/>
      <c r="AA6" s="66"/>
      <c r="AB6" s="66"/>
      <c r="AC6" s="66"/>
      <c r="AD6" s="66"/>
      <c r="AE6" s="66"/>
      <c r="AF6" s="66"/>
      <c r="AG6" s="66"/>
      <c r="AH6" s="66"/>
      <c r="AI6" s="66"/>
      <c r="AJ6" s="66"/>
      <c r="AK6" s="66"/>
      <c r="AL6" s="66"/>
      <c r="AM6" s="66"/>
      <c r="AN6" s="66"/>
      <c r="AO6" s="66"/>
      <c r="AP6" s="66"/>
      <c r="AQ6" s="66"/>
      <c r="AR6" s="66"/>
      <c r="AS6" s="66"/>
      <c r="AT6" s="66"/>
      <c r="AU6" s="66"/>
      <c r="AV6" s="66"/>
      <c r="AW6" s="66"/>
      <c r="AX6" s="66"/>
      <c r="AY6" s="66"/>
      <c r="AZ6" s="66"/>
      <c r="BA6" s="66"/>
      <c r="BB6" s="66"/>
      <c r="BC6" s="66"/>
      <c r="BD6" s="66"/>
      <c r="BE6" s="66"/>
      <c r="BF6" s="66"/>
      <c r="BG6" s="66"/>
      <c r="BH6" s="66"/>
      <c r="BI6" s="66"/>
      <c r="BJ6" s="66"/>
      <c r="BK6" s="66"/>
      <c r="BL6" s="66"/>
      <c r="BM6" s="66"/>
      <c r="BN6" s="66"/>
      <c r="BO6" s="66"/>
      <c r="BP6" s="66"/>
      <c r="BQ6" s="66"/>
      <c r="BR6" s="66"/>
      <c r="BS6" s="66"/>
      <c r="BT6" s="66"/>
      <c r="BU6" s="66"/>
      <c r="BV6" s="66"/>
      <c r="BW6" s="66"/>
      <c r="BX6" s="66"/>
    </row>
    <row r="7" spans="1:76" s="3" customFormat="1" ht="17.25" customHeight="1" thickBot="1">
      <c r="A7" s="508" t="s">
        <v>293</v>
      </c>
      <c r="B7" s="508"/>
      <c r="C7" s="511">
        <v>2007</v>
      </c>
      <c r="D7" s="511">
        <v>2008</v>
      </c>
      <c r="E7" s="511">
        <v>2009</v>
      </c>
      <c r="F7" s="505">
        <v>2010</v>
      </c>
      <c r="G7" s="505">
        <v>2011</v>
      </c>
      <c r="H7" s="514" t="s">
        <v>406</v>
      </c>
      <c r="I7" s="514"/>
      <c r="J7" s="67"/>
      <c r="K7" s="67"/>
      <c r="L7" s="67"/>
      <c r="M7" s="67"/>
      <c r="N7" s="67"/>
      <c r="O7" s="67"/>
      <c r="P7" s="67"/>
      <c r="Q7" s="67"/>
      <c r="R7" s="67"/>
      <c r="S7" s="67"/>
      <c r="T7" s="67"/>
      <c r="U7" s="67"/>
      <c r="V7" s="67"/>
      <c r="W7" s="67"/>
      <c r="X7" s="67"/>
      <c r="Y7" s="67"/>
      <c r="Z7" s="67"/>
      <c r="AA7" s="67"/>
      <c r="AB7" s="67"/>
      <c r="AC7" s="67"/>
      <c r="AD7" s="67"/>
      <c r="AE7" s="67"/>
      <c r="AF7" s="67"/>
      <c r="AG7" s="67"/>
      <c r="AH7" s="67"/>
      <c r="AI7" s="67"/>
      <c r="AJ7" s="67"/>
      <c r="AK7" s="67"/>
      <c r="AL7" s="67"/>
      <c r="AM7" s="67"/>
      <c r="AN7" s="67"/>
      <c r="AO7" s="67"/>
      <c r="AP7" s="67"/>
      <c r="AQ7" s="67"/>
      <c r="AR7" s="67"/>
      <c r="AS7" s="67"/>
      <c r="AT7" s="67"/>
      <c r="AU7" s="67"/>
      <c r="AV7" s="67"/>
      <c r="AW7" s="67"/>
      <c r="AX7" s="67"/>
      <c r="AY7" s="67"/>
      <c r="AZ7" s="67"/>
      <c r="BA7" s="67"/>
      <c r="BB7" s="67"/>
      <c r="BC7" s="67"/>
      <c r="BD7" s="67"/>
      <c r="BE7" s="67"/>
      <c r="BF7" s="67"/>
      <c r="BG7" s="67"/>
      <c r="BH7" s="67"/>
      <c r="BI7" s="67"/>
      <c r="BJ7" s="67"/>
      <c r="BK7" s="67"/>
      <c r="BL7" s="67"/>
      <c r="BM7" s="67"/>
      <c r="BN7" s="67"/>
      <c r="BO7" s="67"/>
      <c r="BP7" s="67"/>
      <c r="BQ7" s="67"/>
      <c r="BR7" s="67"/>
      <c r="BS7" s="67"/>
      <c r="BT7" s="67"/>
      <c r="BU7" s="67"/>
      <c r="BV7" s="67"/>
      <c r="BW7" s="67"/>
      <c r="BX7" s="67"/>
    </row>
    <row r="8" spans="1:76" s="3" customFormat="1" ht="17.25" customHeight="1" thickBot="1">
      <c r="A8" s="509"/>
      <c r="B8" s="509"/>
      <c r="C8" s="512"/>
      <c r="D8" s="512"/>
      <c r="E8" s="512"/>
      <c r="F8" s="506"/>
      <c r="G8" s="506"/>
      <c r="H8" s="515"/>
      <c r="I8" s="515"/>
      <c r="J8" s="67"/>
      <c r="K8" s="67"/>
      <c r="L8" s="67"/>
      <c r="M8" s="67"/>
      <c r="N8" s="67"/>
      <c r="O8" s="67"/>
      <c r="P8" s="67"/>
      <c r="Q8" s="67"/>
      <c r="R8" s="67"/>
      <c r="S8" s="67"/>
      <c r="T8" s="67"/>
      <c r="U8" s="67"/>
      <c r="V8" s="67"/>
      <c r="W8" s="67"/>
      <c r="X8" s="67"/>
      <c r="Y8" s="67"/>
      <c r="Z8" s="67"/>
      <c r="AA8" s="67"/>
      <c r="AB8" s="67"/>
      <c r="AC8" s="67"/>
      <c r="AD8" s="67"/>
      <c r="AE8" s="67"/>
      <c r="AF8" s="67"/>
      <c r="AG8" s="67"/>
      <c r="AH8" s="67"/>
      <c r="AI8" s="67"/>
      <c r="AJ8" s="67"/>
      <c r="AK8" s="67"/>
      <c r="AL8" s="67"/>
      <c r="AM8" s="67"/>
      <c r="AN8" s="67"/>
      <c r="AO8" s="67"/>
      <c r="AP8" s="67"/>
      <c r="AQ8" s="67"/>
      <c r="AR8" s="67"/>
      <c r="AS8" s="67"/>
      <c r="AT8" s="67"/>
      <c r="AU8" s="67"/>
      <c r="AV8" s="67"/>
      <c r="AW8" s="67"/>
      <c r="AX8" s="67"/>
      <c r="AY8" s="67"/>
      <c r="AZ8" s="67"/>
      <c r="BA8" s="67"/>
      <c r="BB8" s="67"/>
      <c r="BC8" s="67"/>
      <c r="BD8" s="67"/>
      <c r="BE8" s="67"/>
      <c r="BF8" s="67"/>
      <c r="BG8" s="67"/>
      <c r="BH8" s="67"/>
      <c r="BI8" s="67"/>
      <c r="BJ8" s="67"/>
      <c r="BK8" s="67"/>
      <c r="BL8" s="67"/>
      <c r="BM8" s="67"/>
      <c r="BN8" s="67"/>
      <c r="BO8" s="67"/>
      <c r="BP8" s="67"/>
      <c r="BQ8" s="67"/>
      <c r="BR8" s="67"/>
      <c r="BS8" s="67"/>
      <c r="BT8" s="67"/>
      <c r="BU8" s="67"/>
      <c r="BV8" s="67"/>
      <c r="BW8" s="67"/>
      <c r="BX8" s="67"/>
    </row>
    <row r="9" spans="1:76" s="4" customFormat="1" ht="18.75" customHeight="1">
      <c r="A9" s="510"/>
      <c r="B9" s="510"/>
      <c r="C9" s="513"/>
      <c r="D9" s="513"/>
      <c r="E9" s="513"/>
      <c r="F9" s="507"/>
      <c r="G9" s="507"/>
      <c r="H9" s="516"/>
      <c r="I9" s="516"/>
      <c r="J9" s="68"/>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c r="BC9" s="68"/>
      <c r="BD9" s="68"/>
      <c r="BE9" s="68"/>
      <c r="BF9" s="68"/>
      <c r="BG9" s="68"/>
      <c r="BH9" s="68"/>
      <c r="BI9" s="68"/>
      <c r="BJ9" s="68"/>
      <c r="BK9" s="68"/>
      <c r="BL9" s="68"/>
      <c r="BM9" s="68"/>
      <c r="BN9" s="68"/>
      <c r="BO9" s="68"/>
      <c r="BP9" s="68"/>
      <c r="BQ9" s="68"/>
      <c r="BR9" s="68"/>
      <c r="BS9" s="68"/>
      <c r="BT9" s="68"/>
      <c r="BU9" s="68"/>
      <c r="BV9" s="68"/>
      <c r="BW9" s="68"/>
      <c r="BX9" s="68"/>
    </row>
    <row r="10" spans="1:76" s="276" customFormat="1" ht="21.2" customHeight="1" thickBot="1">
      <c r="A10" s="459" t="s">
        <v>14</v>
      </c>
      <c r="B10" s="459"/>
      <c r="C10" s="128">
        <f>C11+C12+C13+C14</f>
        <v>2052</v>
      </c>
      <c r="D10" s="128">
        <f>D11+D12+D13+D14</f>
        <v>1262</v>
      </c>
      <c r="E10" s="128">
        <v>1754</v>
      </c>
      <c r="F10" s="128">
        <v>2665</v>
      </c>
      <c r="G10" s="128">
        <v>1700</v>
      </c>
      <c r="H10" s="468" t="s">
        <v>15</v>
      </c>
      <c r="I10" s="468"/>
      <c r="J10" s="279"/>
      <c r="K10" s="280"/>
      <c r="L10" s="279"/>
      <c r="M10" s="279"/>
      <c r="N10" s="279"/>
      <c r="O10" s="279"/>
      <c r="P10" s="279"/>
      <c r="Q10" s="279"/>
      <c r="R10" s="279"/>
      <c r="S10" s="279"/>
      <c r="T10" s="279"/>
      <c r="U10" s="279"/>
      <c r="V10" s="279"/>
      <c r="W10" s="279"/>
      <c r="X10" s="279"/>
      <c r="Y10" s="279"/>
      <c r="Z10" s="279"/>
      <c r="AA10" s="279"/>
      <c r="AB10" s="279"/>
      <c r="AC10" s="279"/>
      <c r="AD10" s="279"/>
      <c r="AE10" s="279"/>
      <c r="AF10" s="279"/>
      <c r="AG10" s="279"/>
      <c r="AH10" s="279"/>
      <c r="AI10" s="279"/>
      <c r="AJ10" s="279"/>
      <c r="AK10" s="279"/>
      <c r="AL10" s="279"/>
      <c r="AM10" s="279"/>
      <c r="AN10" s="279"/>
      <c r="AO10" s="279"/>
      <c r="AP10" s="279"/>
      <c r="AQ10" s="279"/>
      <c r="AR10" s="279"/>
      <c r="AS10" s="279"/>
      <c r="AT10" s="279"/>
      <c r="AU10" s="279"/>
      <c r="AV10" s="279"/>
      <c r="AW10" s="279"/>
      <c r="AX10" s="279"/>
      <c r="AY10" s="279"/>
      <c r="AZ10" s="279"/>
      <c r="BA10" s="279"/>
      <c r="BB10" s="279"/>
      <c r="BC10" s="279"/>
      <c r="BD10" s="279"/>
      <c r="BE10" s="279"/>
      <c r="BF10" s="279"/>
      <c r="BG10" s="279"/>
      <c r="BH10" s="279"/>
      <c r="BI10" s="279"/>
      <c r="BJ10" s="279"/>
      <c r="BK10" s="279"/>
      <c r="BL10" s="279"/>
      <c r="BM10" s="279"/>
      <c r="BN10" s="279"/>
      <c r="BO10" s="279"/>
      <c r="BP10" s="279"/>
      <c r="BQ10" s="279"/>
      <c r="BR10" s="279"/>
      <c r="BS10" s="279"/>
      <c r="BT10" s="279"/>
      <c r="BU10" s="279"/>
      <c r="BV10" s="279"/>
      <c r="BW10" s="279"/>
      <c r="BX10" s="279"/>
    </row>
    <row r="11" spans="1:76" ht="18.75" customHeight="1" thickTop="1" thickBot="1">
      <c r="A11" s="103"/>
      <c r="B11" s="160" t="s">
        <v>16</v>
      </c>
      <c r="C11" s="163">
        <v>32</v>
      </c>
      <c r="D11" s="138">
        <v>19</v>
      </c>
      <c r="E11" s="138">
        <v>49</v>
      </c>
      <c r="F11" s="138">
        <v>36</v>
      </c>
      <c r="G11" s="138">
        <v>26</v>
      </c>
      <c r="H11" s="105" t="s">
        <v>17</v>
      </c>
      <c r="I11" s="105"/>
    </row>
    <row r="12" spans="1:76" ht="18.75" customHeight="1" thickTop="1" thickBot="1">
      <c r="A12" s="100"/>
      <c r="B12" s="159" t="s">
        <v>18</v>
      </c>
      <c r="C12" s="161">
        <v>745</v>
      </c>
      <c r="D12" s="140">
        <v>461</v>
      </c>
      <c r="E12" s="140">
        <v>733</v>
      </c>
      <c r="F12" s="140">
        <v>709</v>
      </c>
      <c r="G12" s="140">
        <v>535</v>
      </c>
      <c r="H12" s="102" t="s">
        <v>19</v>
      </c>
      <c r="I12" s="102"/>
    </row>
    <row r="13" spans="1:76" ht="18.75" customHeight="1" thickTop="1" thickBot="1">
      <c r="A13" s="103"/>
      <c r="B13" s="160" t="s">
        <v>20</v>
      </c>
      <c r="C13" s="163">
        <v>1273</v>
      </c>
      <c r="D13" s="138">
        <v>781</v>
      </c>
      <c r="E13" s="138">
        <v>876</v>
      </c>
      <c r="F13" s="138">
        <v>1868</v>
      </c>
      <c r="G13" s="138">
        <v>1130</v>
      </c>
      <c r="H13" s="105" t="s">
        <v>21</v>
      </c>
      <c r="I13" s="105"/>
    </row>
    <row r="14" spans="1:76" thickTop="1" thickBot="1">
      <c r="A14" s="100"/>
      <c r="B14" s="159" t="s">
        <v>182</v>
      </c>
      <c r="C14" s="161">
        <v>2</v>
      </c>
      <c r="D14" s="140">
        <v>1</v>
      </c>
      <c r="E14" s="140">
        <v>96</v>
      </c>
      <c r="F14" s="140">
        <v>52</v>
      </c>
      <c r="G14" s="140">
        <v>9</v>
      </c>
      <c r="H14" s="102" t="s">
        <v>187</v>
      </c>
      <c r="I14" s="102"/>
    </row>
    <row r="15" spans="1:76" s="276" customFormat="1" ht="21.2" customHeight="1" thickTop="1" thickBot="1">
      <c r="A15" s="465" t="s">
        <v>252</v>
      </c>
      <c r="B15" s="465"/>
      <c r="C15" s="281">
        <f>SUM(C16:C39)</f>
        <v>53351</v>
      </c>
      <c r="D15" s="281">
        <f>SUM(D16:D39)</f>
        <v>105306</v>
      </c>
      <c r="E15" s="281">
        <f>SUM(E16:E39)</f>
        <v>44746</v>
      </c>
      <c r="F15" s="281">
        <v>40741</v>
      </c>
      <c r="G15" s="256">
        <v>33528</v>
      </c>
      <c r="H15" s="462" t="s">
        <v>253</v>
      </c>
      <c r="I15" s="462"/>
      <c r="J15" s="279"/>
      <c r="K15" s="282"/>
      <c r="L15" s="279"/>
      <c r="M15" s="279"/>
      <c r="N15" s="279"/>
      <c r="O15" s="279"/>
      <c r="P15" s="279"/>
      <c r="Q15" s="279"/>
      <c r="R15" s="279"/>
      <c r="S15" s="279"/>
      <c r="T15" s="279"/>
      <c r="U15" s="279"/>
      <c r="V15" s="279"/>
      <c r="W15" s="279"/>
      <c r="X15" s="279"/>
      <c r="Y15" s="279"/>
      <c r="Z15" s="279"/>
      <c r="AA15" s="279"/>
      <c r="AB15" s="279"/>
      <c r="AC15" s="279"/>
      <c r="AD15" s="279"/>
      <c r="AE15" s="279"/>
      <c r="AF15" s="279"/>
      <c r="AG15" s="279"/>
      <c r="AH15" s="279"/>
      <c r="AI15" s="279"/>
      <c r="AJ15" s="279"/>
      <c r="AK15" s="279"/>
      <c r="AL15" s="279"/>
      <c r="AM15" s="279"/>
      <c r="AN15" s="279"/>
      <c r="AO15" s="279"/>
      <c r="AP15" s="279"/>
      <c r="AQ15" s="279"/>
      <c r="AR15" s="279"/>
      <c r="AS15" s="279"/>
      <c r="AT15" s="279"/>
      <c r="AU15" s="279"/>
      <c r="AV15" s="279"/>
      <c r="AW15" s="279"/>
      <c r="AX15" s="279"/>
      <c r="AY15" s="279"/>
      <c r="AZ15" s="279"/>
      <c r="BA15" s="279"/>
      <c r="BB15" s="279"/>
      <c r="BC15" s="279"/>
      <c r="BD15" s="279"/>
      <c r="BE15" s="279"/>
      <c r="BF15" s="279"/>
      <c r="BG15" s="279"/>
      <c r="BH15" s="279"/>
      <c r="BI15" s="279"/>
      <c r="BJ15" s="279"/>
      <c r="BK15" s="279"/>
      <c r="BL15" s="279"/>
      <c r="BM15" s="279"/>
      <c r="BN15" s="279"/>
      <c r="BO15" s="279"/>
      <c r="BP15" s="279"/>
      <c r="BQ15" s="279"/>
      <c r="BR15" s="279"/>
      <c r="BS15" s="279"/>
      <c r="BT15" s="279"/>
      <c r="BU15" s="279"/>
      <c r="BV15" s="279"/>
      <c r="BW15" s="279"/>
      <c r="BX15" s="279"/>
    </row>
    <row r="16" spans="1:76" s="283" customFormat="1" thickTop="1" thickBot="1">
      <c r="A16" s="100"/>
      <c r="B16" s="159" t="s">
        <v>23</v>
      </c>
      <c r="C16" s="161">
        <v>11868</v>
      </c>
      <c r="D16" s="140">
        <v>23700</v>
      </c>
      <c r="E16" s="140">
        <v>11823</v>
      </c>
      <c r="F16" s="140">
        <v>10959</v>
      </c>
      <c r="G16" s="255">
        <v>8640</v>
      </c>
      <c r="H16" s="102" t="s">
        <v>24</v>
      </c>
      <c r="I16" s="102"/>
      <c r="J16" s="69"/>
      <c r="K16" s="360"/>
      <c r="L16" s="69"/>
      <c r="M16" s="69"/>
      <c r="N16" s="69"/>
      <c r="O16" s="69"/>
      <c r="P16" s="69"/>
      <c r="Q16" s="69"/>
      <c r="R16" s="69"/>
      <c r="S16" s="69"/>
      <c r="T16" s="69"/>
      <c r="U16" s="69"/>
      <c r="V16" s="69"/>
      <c r="W16" s="69"/>
      <c r="X16" s="69"/>
      <c r="Y16" s="69"/>
      <c r="Z16" s="69"/>
      <c r="AA16" s="69"/>
      <c r="AB16" s="69"/>
      <c r="AC16" s="69"/>
      <c r="AD16" s="69"/>
      <c r="AE16" s="69"/>
      <c r="AF16" s="69"/>
      <c r="AG16" s="69"/>
      <c r="AH16" s="69"/>
      <c r="AI16" s="69"/>
      <c r="AJ16" s="69"/>
      <c r="AK16" s="69"/>
      <c r="AL16" s="69"/>
      <c r="AM16" s="69"/>
      <c r="AN16" s="69"/>
      <c r="AO16" s="69"/>
      <c r="AP16" s="69"/>
      <c r="AQ16" s="69"/>
      <c r="AR16" s="69"/>
      <c r="AS16" s="69"/>
      <c r="AT16" s="69"/>
      <c r="AU16" s="69"/>
      <c r="AV16" s="69"/>
      <c r="AW16" s="69"/>
      <c r="AX16" s="69"/>
      <c r="AY16" s="69"/>
      <c r="AZ16" s="69"/>
      <c r="BA16" s="69"/>
      <c r="BB16" s="69"/>
      <c r="BC16" s="69"/>
      <c r="BD16" s="69"/>
      <c r="BE16" s="69"/>
      <c r="BF16" s="69"/>
      <c r="BG16" s="69"/>
      <c r="BH16" s="69"/>
      <c r="BI16" s="69"/>
      <c r="BJ16" s="69"/>
      <c r="BK16" s="69"/>
      <c r="BL16" s="69"/>
      <c r="BM16" s="69"/>
      <c r="BN16" s="69"/>
      <c r="BO16" s="69"/>
      <c r="BP16" s="69"/>
      <c r="BQ16" s="69"/>
      <c r="BR16" s="69"/>
      <c r="BS16" s="69"/>
      <c r="BT16" s="69"/>
      <c r="BU16" s="69"/>
      <c r="BV16" s="69"/>
      <c r="BW16" s="69"/>
      <c r="BX16" s="69"/>
    </row>
    <row r="17" spans="1:76" s="283" customFormat="1" thickTop="1" thickBot="1">
      <c r="A17" s="103"/>
      <c r="B17" s="160" t="s">
        <v>25</v>
      </c>
      <c r="C17" s="163">
        <v>1514</v>
      </c>
      <c r="D17" s="138">
        <v>3042</v>
      </c>
      <c r="E17" s="138">
        <v>683</v>
      </c>
      <c r="F17" s="138">
        <v>744</v>
      </c>
      <c r="G17" s="252">
        <v>751</v>
      </c>
      <c r="H17" s="105" t="s">
        <v>26</v>
      </c>
      <c r="I17" s="105"/>
      <c r="J17" s="69"/>
      <c r="K17" s="361"/>
      <c r="L17" s="69"/>
      <c r="M17" s="69"/>
      <c r="N17" s="69"/>
      <c r="O17" s="69"/>
      <c r="P17" s="69"/>
      <c r="Q17" s="69"/>
      <c r="R17" s="69"/>
      <c r="S17" s="69"/>
      <c r="T17" s="69"/>
      <c r="U17" s="69"/>
      <c r="V17" s="69"/>
      <c r="W17" s="69"/>
      <c r="X17" s="69"/>
      <c r="Y17" s="69"/>
      <c r="Z17" s="69"/>
      <c r="AA17" s="69"/>
      <c r="AB17" s="69"/>
      <c r="AC17" s="69"/>
      <c r="AD17" s="69"/>
      <c r="AE17" s="69"/>
      <c r="AF17" s="69"/>
      <c r="AG17" s="69"/>
      <c r="AH17" s="69"/>
      <c r="AI17" s="69"/>
      <c r="AJ17" s="69"/>
      <c r="AK17" s="69"/>
      <c r="AL17" s="69"/>
      <c r="AM17" s="69"/>
      <c r="AN17" s="69"/>
      <c r="AO17" s="69"/>
      <c r="AP17" s="69"/>
      <c r="AQ17" s="69"/>
      <c r="AR17" s="69"/>
      <c r="AS17" s="69"/>
      <c r="AT17" s="69"/>
      <c r="AU17" s="69"/>
      <c r="AV17" s="69"/>
      <c r="AW17" s="69"/>
      <c r="AX17" s="69"/>
      <c r="AY17" s="69"/>
      <c r="AZ17" s="69"/>
      <c r="BA17" s="69"/>
      <c r="BB17" s="69"/>
      <c r="BC17" s="69"/>
      <c r="BD17" s="69"/>
      <c r="BE17" s="69"/>
      <c r="BF17" s="69"/>
      <c r="BG17" s="69"/>
      <c r="BH17" s="69"/>
      <c r="BI17" s="69"/>
      <c r="BJ17" s="69"/>
      <c r="BK17" s="69"/>
      <c r="BL17" s="69"/>
      <c r="BM17" s="69"/>
      <c r="BN17" s="69"/>
      <c r="BO17" s="69"/>
      <c r="BP17" s="69"/>
      <c r="BQ17" s="69"/>
      <c r="BR17" s="69"/>
      <c r="BS17" s="69"/>
      <c r="BT17" s="69"/>
      <c r="BU17" s="69"/>
      <c r="BV17" s="69"/>
      <c r="BW17" s="69"/>
      <c r="BX17" s="69"/>
    </row>
    <row r="18" spans="1:76" thickTop="1" thickBot="1">
      <c r="A18" s="100"/>
      <c r="B18" s="159" t="s">
        <v>27</v>
      </c>
      <c r="C18" s="161">
        <v>748</v>
      </c>
      <c r="D18" s="140">
        <v>1607</v>
      </c>
      <c r="E18" s="140">
        <v>128</v>
      </c>
      <c r="F18" s="140">
        <v>206</v>
      </c>
      <c r="G18" s="255">
        <v>124</v>
      </c>
      <c r="H18" s="102" t="s">
        <v>28</v>
      </c>
      <c r="I18" s="102"/>
      <c r="K18" s="362"/>
    </row>
    <row r="19" spans="1:76" s="283" customFormat="1" thickTop="1" thickBot="1">
      <c r="A19" s="103"/>
      <c r="B19" s="160" t="s">
        <v>29</v>
      </c>
      <c r="C19" s="163">
        <v>8594</v>
      </c>
      <c r="D19" s="138">
        <v>10737</v>
      </c>
      <c r="E19" s="138">
        <v>6416</v>
      </c>
      <c r="F19" s="138">
        <v>311</v>
      </c>
      <c r="G19" s="252">
        <v>729</v>
      </c>
      <c r="H19" s="105" t="s">
        <v>30</v>
      </c>
      <c r="I19" s="105"/>
      <c r="J19" s="69"/>
      <c r="K19" s="361"/>
      <c r="L19" s="69"/>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c r="BB19" s="69"/>
      <c r="BC19" s="69"/>
      <c r="BD19" s="69"/>
      <c r="BE19" s="69"/>
      <c r="BF19" s="69"/>
      <c r="BG19" s="69"/>
      <c r="BH19" s="69"/>
      <c r="BI19" s="69"/>
      <c r="BJ19" s="69"/>
      <c r="BK19" s="69"/>
      <c r="BL19" s="69"/>
      <c r="BM19" s="69"/>
      <c r="BN19" s="69"/>
      <c r="BO19" s="69"/>
      <c r="BP19" s="69"/>
      <c r="BQ19" s="69"/>
      <c r="BR19" s="69"/>
      <c r="BS19" s="69"/>
      <c r="BT19" s="69"/>
      <c r="BU19" s="69"/>
      <c r="BV19" s="69"/>
      <c r="BW19" s="69"/>
      <c r="BX19" s="69"/>
    </row>
    <row r="20" spans="1:76" thickTop="1" thickBot="1">
      <c r="A20" s="100"/>
      <c r="B20" s="159" t="s">
        <v>31</v>
      </c>
      <c r="C20" s="161">
        <v>4322</v>
      </c>
      <c r="D20" s="140">
        <v>7760</v>
      </c>
      <c r="E20" s="140">
        <v>4480</v>
      </c>
      <c r="F20" s="140">
        <v>4528</v>
      </c>
      <c r="G20" s="255">
        <v>4717</v>
      </c>
      <c r="H20" s="102" t="s">
        <v>32</v>
      </c>
      <c r="I20" s="102"/>
      <c r="K20" s="362"/>
    </row>
    <row r="21" spans="1:76" thickTop="1" thickBot="1">
      <c r="A21" s="103"/>
      <c r="B21" s="160" t="s">
        <v>33</v>
      </c>
      <c r="C21" s="163">
        <v>2364</v>
      </c>
      <c r="D21" s="138">
        <v>4990</v>
      </c>
      <c r="E21" s="138">
        <v>2878</v>
      </c>
      <c r="F21" s="138">
        <v>4098</v>
      </c>
      <c r="G21" s="252">
        <v>2852</v>
      </c>
      <c r="H21" s="105" t="s">
        <v>34</v>
      </c>
      <c r="I21" s="105"/>
      <c r="K21" s="361"/>
    </row>
    <row r="22" spans="1:76" thickTop="1" thickBot="1">
      <c r="A22" s="100"/>
      <c r="B22" s="159" t="s">
        <v>35</v>
      </c>
      <c r="C22" s="161">
        <v>1670</v>
      </c>
      <c r="D22" s="140">
        <v>3564</v>
      </c>
      <c r="E22" s="140">
        <v>448</v>
      </c>
      <c r="F22" s="140">
        <v>537</v>
      </c>
      <c r="G22" s="255">
        <v>370</v>
      </c>
      <c r="H22" s="102" t="s">
        <v>36</v>
      </c>
      <c r="I22" s="102"/>
      <c r="K22" s="362"/>
    </row>
    <row r="23" spans="1:76" thickTop="1" thickBot="1">
      <c r="A23" s="103"/>
      <c r="B23" s="160" t="s">
        <v>37</v>
      </c>
      <c r="C23" s="163">
        <v>841</v>
      </c>
      <c r="D23" s="138">
        <v>1768</v>
      </c>
      <c r="E23" s="138">
        <v>112</v>
      </c>
      <c r="F23" s="138">
        <v>113</v>
      </c>
      <c r="G23" s="252">
        <v>84</v>
      </c>
      <c r="H23" s="105" t="s">
        <v>38</v>
      </c>
      <c r="I23" s="105"/>
      <c r="K23" s="361"/>
    </row>
    <row r="24" spans="1:76" thickTop="1" thickBot="1">
      <c r="A24" s="100"/>
      <c r="B24" s="159" t="s">
        <v>39</v>
      </c>
      <c r="C24" s="161">
        <v>2905</v>
      </c>
      <c r="D24" s="140">
        <v>7848</v>
      </c>
      <c r="E24" s="140">
        <v>4498</v>
      </c>
      <c r="F24" s="140">
        <v>4678</v>
      </c>
      <c r="G24" s="255">
        <v>3608</v>
      </c>
      <c r="H24" s="102" t="s">
        <v>40</v>
      </c>
      <c r="I24" s="102"/>
      <c r="K24" s="362"/>
    </row>
    <row r="25" spans="1:76" thickTop="1" thickBot="1">
      <c r="A25" s="103"/>
      <c r="B25" s="160" t="s">
        <v>41</v>
      </c>
      <c r="C25" s="163">
        <v>1490</v>
      </c>
      <c r="D25" s="138">
        <v>3169</v>
      </c>
      <c r="E25" s="138">
        <v>351</v>
      </c>
      <c r="F25" s="138">
        <v>523</v>
      </c>
      <c r="G25" s="252">
        <v>399</v>
      </c>
      <c r="H25" s="105" t="s">
        <v>42</v>
      </c>
      <c r="I25" s="105"/>
      <c r="K25" s="361"/>
    </row>
    <row r="26" spans="1:76" thickTop="1" thickBot="1">
      <c r="A26" s="100"/>
      <c r="B26" s="159" t="s">
        <v>43</v>
      </c>
      <c r="C26" s="161">
        <v>2604</v>
      </c>
      <c r="D26" s="140">
        <v>5573</v>
      </c>
      <c r="E26" s="140">
        <v>2622</v>
      </c>
      <c r="F26" s="140">
        <v>2597</v>
      </c>
      <c r="G26" s="255">
        <v>1749</v>
      </c>
      <c r="H26" s="102" t="s">
        <v>44</v>
      </c>
      <c r="I26" s="102"/>
      <c r="K26" s="362"/>
    </row>
    <row r="27" spans="1:76" thickTop="1" thickBot="1">
      <c r="A27" s="103"/>
      <c r="B27" s="160" t="s">
        <v>45</v>
      </c>
      <c r="C27" s="163">
        <v>2002</v>
      </c>
      <c r="D27" s="138">
        <v>4982</v>
      </c>
      <c r="E27" s="138">
        <v>1638</v>
      </c>
      <c r="F27" s="138">
        <v>2066</v>
      </c>
      <c r="G27" s="252">
        <v>1376</v>
      </c>
      <c r="H27" s="105" t="s">
        <v>46</v>
      </c>
      <c r="I27" s="105"/>
      <c r="K27" s="361"/>
    </row>
    <row r="28" spans="1:76" s="283" customFormat="1" thickTop="1" thickBot="1">
      <c r="A28" s="100"/>
      <c r="B28" s="159" t="s">
        <v>47</v>
      </c>
      <c r="C28" s="161">
        <v>1026</v>
      </c>
      <c r="D28" s="140">
        <v>2047</v>
      </c>
      <c r="E28" s="140">
        <v>771</v>
      </c>
      <c r="F28" s="140">
        <v>655</v>
      </c>
      <c r="G28" s="255">
        <v>598</v>
      </c>
      <c r="H28" s="102" t="s">
        <v>48</v>
      </c>
      <c r="I28" s="102"/>
      <c r="J28" s="69"/>
      <c r="K28" s="362"/>
      <c r="L28" s="69"/>
      <c r="M28" s="69"/>
      <c r="N28" s="69"/>
      <c r="O28" s="69"/>
      <c r="P28" s="69"/>
      <c r="Q28" s="69"/>
      <c r="R28" s="69"/>
      <c r="S28" s="69"/>
      <c r="T28" s="69"/>
      <c r="U28" s="69"/>
      <c r="V28" s="69"/>
      <c r="W28" s="69"/>
      <c r="X28" s="69"/>
      <c r="Y28" s="69"/>
      <c r="Z28" s="69"/>
      <c r="AA28" s="69"/>
      <c r="AB28" s="69"/>
      <c r="AC28" s="69"/>
      <c r="AD28" s="69"/>
      <c r="AE28" s="69"/>
      <c r="AF28" s="69"/>
      <c r="AG28" s="69"/>
      <c r="AH28" s="69"/>
      <c r="AI28" s="69"/>
      <c r="AJ28" s="69"/>
      <c r="AK28" s="69"/>
      <c r="AL28" s="69"/>
      <c r="AM28" s="69"/>
      <c r="AN28" s="69"/>
      <c r="AO28" s="69"/>
      <c r="AP28" s="69"/>
      <c r="AQ28" s="69"/>
      <c r="AR28" s="69"/>
      <c r="AS28" s="69"/>
      <c r="AT28" s="69"/>
      <c r="AU28" s="69"/>
      <c r="AV28" s="69"/>
      <c r="AW28" s="69"/>
      <c r="AX28" s="69"/>
      <c r="AY28" s="69"/>
      <c r="AZ28" s="69"/>
      <c r="BA28" s="69"/>
      <c r="BB28" s="69"/>
      <c r="BC28" s="69"/>
      <c r="BD28" s="69"/>
      <c r="BE28" s="69"/>
      <c r="BF28" s="69"/>
      <c r="BG28" s="69"/>
      <c r="BH28" s="69"/>
      <c r="BI28" s="69"/>
      <c r="BJ28" s="69"/>
      <c r="BK28" s="69"/>
      <c r="BL28" s="69"/>
      <c r="BM28" s="69"/>
      <c r="BN28" s="69"/>
      <c r="BO28" s="69"/>
      <c r="BP28" s="69"/>
      <c r="BQ28" s="69"/>
      <c r="BR28" s="69"/>
      <c r="BS28" s="69"/>
      <c r="BT28" s="69"/>
      <c r="BU28" s="69"/>
      <c r="BV28" s="69"/>
      <c r="BW28" s="69"/>
      <c r="BX28" s="69"/>
    </row>
    <row r="29" spans="1:76" thickTop="1" thickBot="1">
      <c r="A29" s="103"/>
      <c r="B29" s="160" t="s">
        <v>49</v>
      </c>
      <c r="C29" s="163">
        <v>5122</v>
      </c>
      <c r="D29" s="138">
        <v>11016</v>
      </c>
      <c r="E29" s="138">
        <v>2728</v>
      </c>
      <c r="F29" s="138">
        <v>2777</v>
      </c>
      <c r="G29" s="252">
        <v>2223</v>
      </c>
      <c r="H29" s="105" t="s">
        <v>50</v>
      </c>
      <c r="I29" s="105"/>
      <c r="K29" s="361"/>
    </row>
    <row r="30" spans="1:76" thickTop="1" thickBot="1">
      <c r="A30" s="100"/>
      <c r="B30" s="159" t="s">
        <v>51</v>
      </c>
      <c r="C30" s="161">
        <v>482</v>
      </c>
      <c r="D30" s="140">
        <v>1075</v>
      </c>
      <c r="E30" s="140">
        <v>312</v>
      </c>
      <c r="F30" s="140">
        <v>314</v>
      </c>
      <c r="G30" s="358">
        <v>248</v>
      </c>
      <c r="H30" s="102" t="s">
        <v>52</v>
      </c>
      <c r="I30" s="102"/>
      <c r="K30" s="362"/>
    </row>
    <row r="31" spans="1:76" thickTop="1" thickBot="1">
      <c r="A31" s="103"/>
      <c r="B31" s="160" t="s">
        <v>53</v>
      </c>
      <c r="C31" s="163">
        <v>723</v>
      </c>
      <c r="D31" s="138">
        <v>1593</v>
      </c>
      <c r="E31" s="138">
        <v>281</v>
      </c>
      <c r="F31" s="356">
        <v>456</v>
      </c>
      <c r="G31" s="359">
        <v>426</v>
      </c>
      <c r="H31" s="357" t="s">
        <v>54</v>
      </c>
      <c r="I31" s="105"/>
      <c r="K31" s="361"/>
    </row>
    <row r="32" spans="1:76" thickTop="1" thickBot="1">
      <c r="A32" s="100"/>
      <c r="B32" s="159" t="s">
        <v>55</v>
      </c>
      <c r="C32" s="161">
        <v>479</v>
      </c>
      <c r="D32" s="140">
        <v>1060</v>
      </c>
      <c r="E32" s="140">
        <v>234</v>
      </c>
      <c r="F32" s="140">
        <v>280</v>
      </c>
      <c r="G32" s="265">
        <v>198</v>
      </c>
      <c r="H32" s="102" t="s">
        <v>56</v>
      </c>
      <c r="I32" s="102"/>
      <c r="K32" s="359"/>
    </row>
    <row r="33" spans="1:76" thickTop="1" thickBot="1">
      <c r="A33" s="103"/>
      <c r="B33" s="160" t="s">
        <v>57</v>
      </c>
      <c r="C33" s="163">
        <v>557</v>
      </c>
      <c r="D33" s="138">
        <v>913</v>
      </c>
      <c r="E33" s="138">
        <v>402</v>
      </c>
      <c r="F33" s="138">
        <v>74</v>
      </c>
      <c r="G33" s="252">
        <v>148</v>
      </c>
      <c r="H33" s="105" t="s">
        <v>58</v>
      </c>
      <c r="I33" s="105"/>
      <c r="K33" s="361"/>
    </row>
    <row r="34" spans="1:76" s="283" customFormat="1" thickTop="1" thickBot="1">
      <c r="A34" s="100"/>
      <c r="B34" s="159" t="s">
        <v>59</v>
      </c>
      <c r="C34" s="161">
        <v>550</v>
      </c>
      <c r="D34" s="140">
        <v>1091</v>
      </c>
      <c r="E34" s="140">
        <v>320</v>
      </c>
      <c r="F34" s="140">
        <v>351</v>
      </c>
      <c r="G34" s="255">
        <v>300</v>
      </c>
      <c r="H34" s="102" t="s">
        <v>60</v>
      </c>
      <c r="I34" s="102"/>
      <c r="J34" s="69"/>
      <c r="K34" s="362"/>
      <c r="L34" s="69"/>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69"/>
      <c r="AO34" s="69"/>
      <c r="AP34" s="69"/>
      <c r="AQ34" s="69"/>
      <c r="AR34" s="69"/>
      <c r="AS34" s="69"/>
      <c r="AT34" s="69"/>
      <c r="AU34" s="69"/>
      <c r="AV34" s="69"/>
      <c r="AW34" s="69"/>
      <c r="AX34" s="69"/>
      <c r="AY34" s="69"/>
      <c r="AZ34" s="69"/>
      <c r="BA34" s="69"/>
      <c r="BB34" s="69"/>
      <c r="BC34" s="69"/>
      <c r="BD34" s="69"/>
      <c r="BE34" s="69"/>
      <c r="BF34" s="69"/>
      <c r="BG34" s="69"/>
      <c r="BH34" s="69"/>
      <c r="BI34" s="69"/>
      <c r="BJ34" s="69"/>
      <c r="BK34" s="69"/>
      <c r="BL34" s="69"/>
      <c r="BM34" s="69"/>
      <c r="BN34" s="69"/>
      <c r="BO34" s="69"/>
      <c r="BP34" s="69"/>
      <c r="BQ34" s="69"/>
      <c r="BR34" s="69"/>
      <c r="BS34" s="69"/>
      <c r="BT34" s="69"/>
      <c r="BU34" s="69"/>
      <c r="BV34" s="69"/>
      <c r="BW34" s="69"/>
      <c r="BX34" s="69"/>
    </row>
    <row r="35" spans="1:76" s="283" customFormat="1" thickTop="1" thickBot="1">
      <c r="A35" s="103"/>
      <c r="B35" s="160" t="s">
        <v>61</v>
      </c>
      <c r="C35" s="163">
        <v>155</v>
      </c>
      <c r="D35" s="138">
        <v>325</v>
      </c>
      <c r="E35" s="138">
        <v>58</v>
      </c>
      <c r="F35" s="138">
        <v>41</v>
      </c>
      <c r="G35" s="252">
        <v>49</v>
      </c>
      <c r="H35" s="105" t="s">
        <v>62</v>
      </c>
      <c r="I35" s="105"/>
      <c r="J35" s="69"/>
      <c r="K35" s="361"/>
      <c r="L35" s="69"/>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69"/>
      <c r="AN35" s="69"/>
      <c r="AO35" s="69"/>
      <c r="AP35" s="69"/>
      <c r="AQ35" s="69"/>
      <c r="AR35" s="69"/>
      <c r="AS35" s="69"/>
      <c r="AT35" s="69"/>
      <c r="AU35" s="69"/>
      <c r="AV35" s="69"/>
      <c r="AW35" s="69"/>
      <c r="AX35" s="69"/>
      <c r="AY35" s="69"/>
      <c r="AZ35" s="69"/>
      <c r="BA35" s="69"/>
      <c r="BB35" s="69"/>
      <c r="BC35" s="69"/>
      <c r="BD35" s="69"/>
      <c r="BE35" s="69"/>
      <c r="BF35" s="69"/>
      <c r="BG35" s="69"/>
      <c r="BH35" s="69"/>
      <c r="BI35" s="69"/>
      <c r="BJ35" s="69"/>
      <c r="BK35" s="69"/>
      <c r="BL35" s="69"/>
      <c r="BM35" s="69"/>
      <c r="BN35" s="69"/>
      <c r="BO35" s="69"/>
      <c r="BP35" s="69"/>
      <c r="BQ35" s="69"/>
      <c r="BR35" s="69"/>
      <c r="BS35" s="69"/>
      <c r="BT35" s="69"/>
      <c r="BU35" s="69"/>
      <c r="BV35" s="69"/>
      <c r="BW35" s="69"/>
      <c r="BX35" s="69"/>
    </row>
    <row r="36" spans="1:76" thickTop="1" thickBot="1">
      <c r="A36" s="100"/>
      <c r="B36" s="159" t="s">
        <v>63</v>
      </c>
      <c r="C36" s="161">
        <v>480</v>
      </c>
      <c r="D36" s="140">
        <v>1078</v>
      </c>
      <c r="E36" s="140">
        <v>370</v>
      </c>
      <c r="F36" s="140">
        <v>300</v>
      </c>
      <c r="G36" s="255">
        <v>236</v>
      </c>
      <c r="H36" s="102" t="s">
        <v>64</v>
      </c>
      <c r="I36" s="102"/>
      <c r="K36" s="362"/>
    </row>
    <row r="37" spans="1:76" thickTop="1" thickBot="1">
      <c r="A37" s="103"/>
      <c r="B37" s="160" t="s">
        <v>99</v>
      </c>
      <c r="C37" s="163">
        <v>158</v>
      </c>
      <c r="D37" s="138">
        <v>337</v>
      </c>
      <c r="E37" s="138">
        <v>63</v>
      </c>
      <c r="F37" s="138">
        <v>110</v>
      </c>
      <c r="G37" s="252">
        <v>102</v>
      </c>
      <c r="H37" s="105" t="s">
        <v>66</v>
      </c>
      <c r="I37" s="105"/>
      <c r="K37" s="361"/>
    </row>
    <row r="38" spans="1:76" thickTop="1" thickBot="1">
      <c r="A38" s="100"/>
      <c r="B38" s="159" t="s">
        <v>67</v>
      </c>
      <c r="C38" s="161">
        <v>44</v>
      </c>
      <c r="D38" s="140">
        <v>98</v>
      </c>
      <c r="E38" s="140">
        <v>33</v>
      </c>
      <c r="F38" s="140">
        <v>46</v>
      </c>
      <c r="G38" s="255">
        <v>18</v>
      </c>
      <c r="H38" s="102" t="s">
        <v>68</v>
      </c>
      <c r="I38" s="102"/>
      <c r="K38" s="362"/>
    </row>
    <row r="39" spans="1:76" thickTop="1" thickBot="1">
      <c r="A39" s="103"/>
      <c r="B39" s="160" t="s">
        <v>69</v>
      </c>
      <c r="C39" s="163">
        <v>2653</v>
      </c>
      <c r="D39" s="138">
        <v>5933</v>
      </c>
      <c r="E39" s="138">
        <v>3097</v>
      </c>
      <c r="F39" s="138">
        <v>3977</v>
      </c>
      <c r="G39" s="252">
        <v>3583</v>
      </c>
      <c r="H39" s="105" t="s">
        <v>100</v>
      </c>
      <c r="I39" s="105"/>
      <c r="K39" s="361"/>
    </row>
    <row r="40" spans="1:76" s="283" customFormat="1" ht="18" customHeight="1" thickTop="1" thickBot="1">
      <c r="A40" s="472" t="s">
        <v>101</v>
      </c>
      <c r="B40" s="472"/>
      <c r="C40" s="122">
        <f>C41+C42</f>
        <v>22526</v>
      </c>
      <c r="D40" s="122">
        <f>D41+D42</f>
        <v>22457</v>
      </c>
      <c r="E40" s="122">
        <f>E41+E42</f>
        <v>21495</v>
      </c>
      <c r="F40" s="122">
        <v>22258</v>
      </c>
      <c r="G40" s="268">
        <v>21554</v>
      </c>
      <c r="H40" s="471" t="s">
        <v>102</v>
      </c>
      <c r="I40" s="471"/>
      <c r="J40" s="69"/>
      <c r="K40" s="362"/>
      <c r="L40" s="69"/>
      <c r="M40" s="69"/>
      <c r="N40" s="69"/>
      <c r="O40" s="69"/>
      <c r="P40" s="69"/>
      <c r="Q40" s="69"/>
      <c r="R40" s="69"/>
      <c r="S40" s="69"/>
      <c r="T40" s="69"/>
      <c r="U40" s="69"/>
      <c r="V40" s="69"/>
      <c r="W40" s="69"/>
      <c r="X40" s="69"/>
      <c r="Y40" s="69"/>
      <c r="Z40" s="69"/>
      <c r="AA40" s="69"/>
      <c r="AB40" s="69"/>
      <c r="AC40" s="69"/>
      <c r="AD40" s="69"/>
      <c r="AE40" s="69"/>
      <c r="AF40" s="69"/>
      <c r="AG40" s="69"/>
      <c r="AH40" s="69"/>
      <c r="AI40" s="69"/>
      <c r="AJ40" s="69"/>
      <c r="AK40" s="69"/>
      <c r="AL40" s="69"/>
      <c r="AM40" s="69"/>
      <c r="AN40" s="69"/>
      <c r="AO40" s="69"/>
      <c r="AP40" s="69"/>
      <c r="AQ40" s="69"/>
      <c r="AR40" s="69"/>
      <c r="AS40" s="69"/>
      <c r="AT40" s="69"/>
      <c r="AU40" s="69"/>
      <c r="AV40" s="69"/>
      <c r="AW40" s="69"/>
      <c r="AX40" s="69"/>
      <c r="AY40" s="69"/>
      <c r="AZ40" s="69"/>
      <c r="BA40" s="69"/>
      <c r="BB40" s="69"/>
      <c r="BC40" s="69"/>
      <c r="BD40" s="69"/>
      <c r="BE40" s="69"/>
      <c r="BF40" s="69"/>
      <c r="BG40" s="69"/>
      <c r="BH40" s="69"/>
      <c r="BI40" s="69"/>
      <c r="BJ40" s="69"/>
      <c r="BK40" s="69"/>
      <c r="BL40" s="69"/>
      <c r="BM40" s="69"/>
      <c r="BN40" s="69"/>
      <c r="BO40" s="69"/>
      <c r="BP40" s="69"/>
      <c r="BQ40" s="69"/>
      <c r="BR40" s="69"/>
      <c r="BS40" s="69"/>
      <c r="BT40" s="69"/>
      <c r="BU40" s="69"/>
      <c r="BV40" s="69"/>
      <c r="BW40" s="69"/>
      <c r="BX40" s="69"/>
    </row>
    <row r="41" spans="1:76" s="276" customFormat="1" ht="16.5" thickTop="1" thickBot="1">
      <c r="A41" s="103"/>
      <c r="B41" s="160" t="s">
        <v>103</v>
      </c>
      <c r="C41" s="163">
        <v>962</v>
      </c>
      <c r="D41" s="138">
        <v>962</v>
      </c>
      <c r="E41" s="138">
        <v>680</v>
      </c>
      <c r="F41" s="284">
        <v>777</v>
      </c>
      <c r="G41" s="269">
        <v>858</v>
      </c>
      <c r="H41" s="105" t="s">
        <v>6</v>
      </c>
      <c r="I41" s="105"/>
      <c r="J41" s="279"/>
      <c r="K41" s="279"/>
      <c r="L41" s="279"/>
      <c r="M41" s="279"/>
      <c r="N41" s="279"/>
      <c r="O41" s="279"/>
      <c r="P41" s="279"/>
      <c r="Q41" s="279"/>
      <c r="R41" s="279"/>
      <c r="S41" s="279"/>
      <c r="T41" s="279"/>
      <c r="U41" s="279"/>
      <c r="V41" s="279"/>
      <c r="W41" s="279"/>
      <c r="X41" s="279"/>
      <c r="Y41" s="279"/>
      <c r="Z41" s="279"/>
      <c r="AA41" s="279"/>
      <c r="AB41" s="279"/>
      <c r="AC41" s="279"/>
      <c r="AD41" s="279"/>
      <c r="AE41" s="279"/>
      <c r="AF41" s="279"/>
      <c r="AG41" s="279"/>
      <c r="AH41" s="279"/>
      <c r="AI41" s="279"/>
      <c r="AJ41" s="279"/>
      <c r="AK41" s="279"/>
      <c r="AL41" s="279"/>
      <c r="AM41" s="279"/>
      <c r="AN41" s="279"/>
      <c r="AO41" s="279"/>
      <c r="AP41" s="279"/>
      <c r="AQ41" s="279"/>
      <c r="AR41" s="279"/>
      <c r="AS41" s="279"/>
      <c r="AT41" s="279"/>
      <c r="AU41" s="279"/>
      <c r="AV41" s="279"/>
      <c r="AW41" s="279"/>
      <c r="AX41" s="279"/>
      <c r="AY41" s="279"/>
      <c r="AZ41" s="279"/>
      <c r="BA41" s="279"/>
      <c r="BB41" s="279"/>
      <c r="BC41" s="279"/>
      <c r="BD41" s="279"/>
      <c r="BE41" s="279"/>
      <c r="BF41" s="279"/>
      <c r="BG41" s="279"/>
      <c r="BH41" s="279"/>
      <c r="BI41" s="279"/>
      <c r="BJ41" s="279"/>
      <c r="BK41" s="279"/>
      <c r="BL41" s="279"/>
      <c r="BM41" s="279"/>
      <c r="BN41" s="279"/>
      <c r="BO41" s="279"/>
      <c r="BP41" s="279"/>
      <c r="BQ41" s="279"/>
      <c r="BR41" s="279"/>
      <c r="BS41" s="279"/>
      <c r="BT41" s="279"/>
      <c r="BU41" s="279"/>
      <c r="BV41" s="279"/>
      <c r="BW41" s="279"/>
      <c r="BX41" s="279"/>
    </row>
    <row r="42" spans="1:76" thickTop="1" thickBot="1">
      <c r="A42" s="100"/>
      <c r="B42" s="159" t="s">
        <v>211</v>
      </c>
      <c r="C42" s="161">
        <v>21564</v>
      </c>
      <c r="D42" s="140">
        <v>21495</v>
      </c>
      <c r="E42" s="140">
        <v>20815</v>
      </c>
      <c r="F42" s="140">
        <v>21491</v>
      </c>
      <c r="G42" s="255">
        <v>20696</v>
      </c>
      <c r="H42" s="102" t="s">
        <v>7</v>
      </c>
      <c r="I42" s="102"/>
    </row>
    <row r="43" spans="1:76" ht="18" customHeight="1" thickTop="1">
      <c r="A43" s="502" t="s">
        <v>210</v>
      </c>
      <c r="B43" s="502"/>
      <c r="C43" s="285">
        <v>284190</v>
      </c>
      <c r="D43" s="285">
        <v>340735</v>
      </c>
      <c r="E43" s="285">
        <v>331101</v>
      </c>
      <c r="F43" s="285">
        <v>392423</v>
      </c>
      <c r="G43" s="270">
        <v>318266</v>
      </c>
      <c r="H43" s="504" t="s">
        <v>209</v>
      </c>
      <c r="I43" s="504" t="s">
        <v>501</v>
      </c>
    </row>
    <row r="44" spans="1:76" s="355" customFormat="1" ht="21.2" customHeight="1">
      <c r="A44" s="500" t="s">
        <v>10</v>
      </c>
      <c r="B44" s="500"/>
      <c r="C44" s="400">
        <f>C10+C15+C40+C43</f>
        <v>362119</v>
      </c>
      <c r="D44" s="400">
        <f>D10+D15+D40+D43</f>
        <v>469760</v>
      </c>
      <c r="E44" s="400">
        <f>E10+E15+E40+E43</f>
        <v>399096</v>
      </c>
      <c r="F44" s="400">
        <f>F10+F15+F40+F43</f>
        <v>458087</v>
      </c>
      <c r="G44" s="400">
        <f>G10+G15+G40+G43</f>
        <v>375048</v>
      </c>
      <c r="H44" s="501" t="s">
        <v>11</v>
      </c>
      <c r="I44" s="501"/>
      <c r="J44" s="363"/>
    </row>
    <row r="45" spans="1:76" ht="3.75" customHeight="1">
      <c r="A45" s="287"/>
      <c r="B45" s="287"/>
      <c r="C45" s="287"/>
      <c r="D45" s="287"/>
      <c r="E45" s="287"/>
      <c r="F45" s="287"/>
      <c r="G45" s="287"/>
      <c r="H45" s="287"/>
      <c r="I45" s="287"/>
    </row>
    <row r="46" spans="1:76" ht="11.1" customHeight="1">
      <c r="A46" s="288" t="s">
        <v>248</v>
      </c>
      <c r="B46" s="289"/>
      <c r="C46" s="239"/>
      <c r="D46" s="5"/>
      <c r="E46" s="5"/>
      <c r="F46" s="5"/>
      <c r="G46" s="5"/>
      <c r="H46" s="276"/>
      <c r="I46" s="290" t="s">
        <v>249</v>
      </c>
    </row>
  </sheetData>
  <mergeCells count="20">
    <mergeCell ref="F7:F9"/>
    <mergeCell ref="A7:B9"/>
    <mergeCell ref="H10:I10"/>
    <mergeCell ref="A1:I1"/>
    <mergeCell ref="G7:G9"/>
    <mergeCell ref="C7:C9"/>
    <mergeCell ref="D7:D9"/>
    <mergeCell ref="E7:E9"/>
    <mergeCell ref="H7:I9"/>
    <mergeCell ref="A3:I3"/>
    <mergeCell ref="A5:I5"/>
    <mergeCell ref="H43:I43"/>
    <mergeCell ref="A10:B10"/>
    <mergeCell ref="A44:B44"/>
    <mergeCell ref="H44:I44"/>
    <mergeCell ref="A43:B43"/>
    <mergeCell ref="A40:B40"/>
    <mergeCell ref="H40:I40"/>
    <mergeCell ref="H15:I15"/>
    <mergeCell ref="A15:B15"/>
  </mergeCells>
  <phoneticPr fontId="0" type="noConversion"/>
  <printOptions horizontalCentered="1" verticalCentered="1"/>
  <pageMargins left="0" right="0" top="0" bottom="0" header="0.51181102362204722" footer="0.51181102362204722"/>
  <pageSetup paperSize="9"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G27"/>
  <sheetViews>
    <sheetView showGridLines="0" rightToLeft="1" view="pageBreakPreview" topLeftCell="A13" zoomScaleSheetLayoutView="100" workbookViewId="0">
      <selection activeCell="D39" sqref="D39"/>
    </sheetView>
  </sheetViews>
  <sheetFormatPr defaultColWidth="10.7109375" defaultRowHeight="14.25"/>
  <cols>
    <col min="1" max="1" width="20.7109375" style="240" customWidth="1"/>
    <col min="2" max="6" width="7.7109375" style="246" customWidth="1"/>
    <col min="7" max="7" width="20.7109375" style="240" customWidth="1"/>
    <col min="8" max="16384" width="10.7109375" style="5"/>
  </cols>
  <sheetData>
    <row r="1" spans="1:7" s="224" customFormat="1" ht="45" customHeight="1">
      <c r="A1" s="435"/>
      <c r="B1" s="436"/>
      <c r="C1" s="436"/>
      <c r="D1" s="436"/>
      <c r="E1" s="436"/>
      <c r="F1" s="436"/>
      <c r="G1" s="436"/>
    </row>
    <row r="2" spans="1:7" s="110" customFormat="1" ht="20.25">
      <c r="A2" s="51" t="s">
        <v>110</v>
      </c>
      <c r="B2" s="189"/>
      <c r="C2" s="189"/>
      <c r="D2" s="189"/>
      <c r="E2" s="189"/>
      <c r="F2" s="189"/>
      <c r="G2" s="189"/>
    </row>
    <row r="3" spans="1:7" ht="18">
      <c r="A3" s="490" t="s">
        <v>542</v>
      </c>
      <c r="B3" s="490"/>
      <c r="C3" s="490"/>
      <c r="D3" s="490"/>
      <c r="E3" s="490"/>
      <c r="F3" s="490"/>
      <c r="G3" s="490"/>
    </row>
    <row r="4" spans="1:7" ht="15.75">
      <c r="A4" s="34" t="s">
        <v>111</v>
      </c>
      <c r="B4" s="209"/>
      <c r="C4" s="209"/>
      <c r="D4" s="209"/>
      <c r="E4" s="209"/>
      <c r="F4" s="209"/>
      <c r="G4" s="37"/>
    </row>
    <row r="5" spans="1:7" ht="15.75">
      <c r="A5" s="492" t="s">
        <v>542</v>
      </c>
      <c r="B5" s="492"/>
      <c r="C5" s="492"/>
      <c r="D5" s="492"/>
      <c r="E5" s="492"/>
      <c r="F5" s="492"/>
      <c r="G5" s="492"/>
    </row>
    <row r="6" spans="1:7" s="2" customFormat="1" ht="20.100000000000001" customHeight="1">
      <c r="A6" s="22" t="s">
        <v>517</v>
      </c>
      <c r="B6" s="44"/>
      <c r="C6" s="44"/>
      <c r="D6" s="44"/>
      <c r="E6" s="44"/>
      <c r="F6" s="44"/>
      <c r="G6" s="73" t="s">
        <v>518</v>
      </c>
    </row>
    <row r="7" spans="1:7" s="3" customFormat="1" ht="17.25" customHeight="1" thickBot="1">
      <c r="A7" s="466" t="s">
        <v>358</v>
      </c>
      <c r="B7" s="511">
        <v>2007</v>
      </c>
      <c r="C7" s="511">
        <v>2008</v>
      </c>
      <c r="D7" s="339"/>
      <c r="E7" s="505">
        <v>2010</v>
      </c>
      <c r="F7" s="505">
        <v>2011</v>
      </c>
      <c r="G7" s="463" t="s">
        <v>357</v>
      </c>
    </row>
    <row r="8" spans="1:7" s="3" customFormat="1" ht="17.25" customHeight="1" thickTop="1" thickBot="1">
      <c r="A8" s="517"/>
      <c r="B8" s="512"/>
      <c r="C8" s="512"/>
      <c r="D8" s="340">
        <v>2009</v>
      </c>
      <c r="E8" s="506"/>
      <c r="F8" s="506"/>
      <c r="G8" s="518"/>
    </row>
    <row r="9" spans="1:7" s="4" customFormat="1" ht="17.25" customHeight="1" thickTop="1">
      <c r="A9" s="467"/>
      <c r="B9" s="513"/>
      <c r="C9" s="513"/>
      <c r="D9" s="341"/>
      <c r="E9" s="507"/>
      <c r="F9" s="507"/>
      <c r="G9" s="464"/>
    </row>
    <row r="10" spans="1:7" ht="33.950000000000003" customHeight="1" thickBot="1">
      <c r="A10" s="144" t="s">
        <v>213</v>
      </c>
      <c r="B10" s="146">
        <v>2298</v>
      </c>
      <c r="C10" s="145">
        <v>2628</v>
      </c>
      <c r="D10" s="145">
        <v>2939</v>
      </c>
      <c r="E10" s="146">
        <v>3065</v>
      </c>
      <c r="F10" s="146">
        <v>3649</v>
      </c>
      <c r="G10" s="145" t="s">
        <v>294</v>
      </c>
    </row>
    <row r="11" spans="1:7" ht="36" customHeight="1" thickTop="1" thickBot="1">
      <c r="A11" s="137" t="s">
        <v>114</v>
      </c>
      <c r="B11" s="138">
        <v>4703</v>
      </c>
      <c r="C11" s="139">
        <v>8718</v>
      </c>
      <c r="D11" s="139">
        <v>7515</v>
      </c>
      <c r="E11" s="138">
        <v>8054</v>
      </c>
      <c r="F11" s="138">
        <v>8576</v>
      </c>
      <c r="G11" s="139" t="s">
        <v>378</v>
      </c>
    </row>
    <row r="12" spans="1:7" ht="36" customHeight="1" thickTop="1">
      <c r="A12" s="172" t="s">
        <v>116</v>
      </c>
      <c r="B12" s="197">
        <v>15183</v>
      </c>
      <c r="C12" s="174">
        <v>17688</v>
      </c>
      <c r="D12" s="174">
        <v>14066</v>
      </c>
      <c r="E12" s="174">
        <v>13760</v>
      </c>
      <c r="F12" s="174">
        <v>12995</v>
      </c>
      <c r="G12" s="174" t="s">
        <v>117</v>
      </c>
    </row>
    <row r="13" spans="1:7" ht="9.75" customHeight="1">
      <c r="A13" s="287"/>
      <c r="B13" s="287"/>
      <c r="C13" s="287"/>
      <c r="D13" s="287"/>
      <c r="E13" s="287"/>
      <c r="F13" s="287"/>
      <c r="G13" s="287"/>
    </row>
    <row r="15" spans="1:7" ht="20.25">
      <c r="A15" s="51" t="s">
        <v>212</v>
      </c>
      <c r="B15" s="209"/>
      <c r="C15" s="209"/>
      <c r="D15" s="209"/>
      <c r="E15" s="209"/>
      <c r="F15" s="209"/>
      <c r="G15" s="37"/>
    </row>
    <row r="16" spans="1:7" ht="18">
      <c r="A16" s="490" t="s">
        <v>542</v>
      </c>
      <c r="B16" s="490"/>
      <c r="C16" s="490"/>
      <c r="D16" s="490"/>
      <c r="E16" s="490"/>
      <c r="F16" s="490"/>
      <c r="G16" s="490"/>
    </row>
    <row r="17" spans="1:7" ht="15.75">
      <c r="A17" s="34" t="s">
        <v>118</v>
      </c>
      <c r="B17" s="209"/>
      <c r="C17" s="209"/>
      <c r="D17" s="209"/>
      <c r="E17" s="209"/>
      <c r="F17" s="209"/>
      <c r="G17" s="37"/>
    </row>
    <row r="18" spans="1:7" ht="15.75">
      <c r="A18" s="492" t="s">
        <v>542</v>
      </c>
      <c r="B18" s="492"/>
      <c r="C18" s="492"/>
      <c r="D18" s="492"/>
      <c r="E18" s="492"/>
      <c r="F18" s="492"/>
      <c r="G18" s="492"/>
    </row>
    <row r="19" spans="1:7" s="2" customFormat="1" ht="20.100000000000001" customHeight="1">
      <c r="A19" s="22" t="s">
        <v>519</v>
      </c>
      <c r="B19" s="44"/>
      <c r="C19" s="44"/>
      <c r="D19" s="44"/>
      <c r="E19" s="44"/>
      <c r="F19" s="44"/>
      <c r="G19" s="73" t="s">
        <v>520</v>
      </c>
    </row>
    <row r="20" spans="1:7" s="3" customFormat="1" ht="17.25" customHeight="1" thickBot="1">
      <c r="A20" s="466" t="s">
        <v>356</v>
      </c>
      <c r="B20" s="511">
        <v>2007</v>
      </c>
      <c r="C20" s="511">
        <v>2008</v>
      </c>
      <c r="D20" s="339"/>
      <c r="E20" s="505">
        <v>2010</v>
      </c>
      <c r="F20" s="505">
        <v>2011</v>
      </c>
      <c r="G20" s="463" t="s">
        <v>355</v>
      </c>
    </row>
    <row r="21" spans="1:7" s="3" customFormat="1" ht="17.25" customHeight="1" thickTop="1" thickBot="1">
      <c r="A21" s="517"/>
      <c r="B21" s="512"/>
      <c r="C21" s="512"/>
      <c r="D21" s="340">
        <v>2009</v>
      </c>
      <c r="E21" s="506"/>
      <c r="F21" s="506"/>
      <c r="G21" s="518"/>
    </row>
    <row r="22" spans="1:7" s="4" customFormat="1" ht="17.25" customHeight="1" thickTop="1">
      <c r="A22" s="467"/>
      <c r="B22" s="513"/>
      <c r="C22" s="513"/>
      <c r="D22" s="341"/>
      <c r="E22" s="507"/>
      <c r="F22" s="507"/>
      <c r="G22" s="464"/>
    </row>
    <row r="23" spans="1:7" ht="33.950000000000003" customHeight="1" thickBot="1">
      <c r="A23" s="144" t="s">
        <v>392</v>
      </c>
      <c r="B23" s="128">
        <f>B24+B25</f>
        <v>7001</v>
      </c>
      <c r="C23" s="128">
        <f>C24+C25</f>
        <v>11346</v>
      </c>
      <c r="D23" s="128">
        <f>D24+D25</f>
        <v>10454</v>
      </c>
      <c r="E23" s="128">
        <v>11119</v>
      </c>
      <c r="F23" s="128">
        <v>12225</v>
      </c>
      <c r="G23" s="145" t="s">
        <v>376</v>
      </c>
    </row>
    <row r="24" spans="1:7" ht="36" customHeight="1" thickTop="1" thickBot="1">
      <c r="A24" s="137" t="s">
        <v>393</v>
      </c>
      <c r="B24" s="138">
        <v>2298</v>
      </c>
      <c r="C24" s="138">
        <v>2628</v>
      </c>
      <c r="D24" s="138">
        <v>2939</v>
      </c>
      <c r="E24" s="138">
        <v>3065</v>
      </c>
      <c r="F24" s="138">
        <v>3649</v>
      </c>
      <c r="G24" s="139" t="s">
        <v>375</v>
      </c>
    </row>
    <row r="25" spans="1:7" ht="36" customHeight="1" thickTop="1" thickBot="1">
      <c r="A25" s="135" t="s">
        <v>394</v>
      </c>
      <c r="B25" s="140">
        <v>4703</v>
      </c>
      <c r="C25" s="140">
        <v>8718</v>
      </c>
      <c r="D25" s="140">
        <v>7515</v>
      </c>
      <c r="E25" s="140">
        <v>8054</v>
      </c>
      <c r="F25" s="140">
        <v>8576</v>
      </c>
      <c r="G25" s="136" t="s">
        <v>377</v>
      </c>
    </row>
    <row r="26" spans="1:7" ht="36" customHeight="1" thickTop="1">
      <c r="A26" s="141" t="s">
        <v>395</v>
      </c>
      <c r="B26" s="142">
        <v>3926</v>
      </c>
      <c r="C26" s="142">
        <v>4388</v>
      </c>
      <c r="D26" s="142">
        <v>4270</v>
      </c>
      <c r="E26" s="142">
        <v>4532</v>
      </c>
      <c r="F26" s="142">
        <v>4969</v>
      </c>
      <c r="G26" s="143" t="s">
        <v>396</v>
      </c>
    </row>
    <row r="27" spans="1:7">
      <c r="A27" s="238"/>
      <c r="G27" s="275"/>
    </row>
  </sheetData>
  <mergeCells count="17">
    <mergeCell ref="A1:G1"/>
    <mergeCell ref="F7:F9"/>
    <mergeCell ref="B7:B9"/>
    <mergeCell ref="G7:G9"/>
    <mergeCell ref="C7:C9"/>
    <mergeCell ref="A7:A9"/>
    <mergeCell ref="A3:G3"/>
    <mergeCell ref="A5:G5"/>
    <mergeCell ref="E7:E9"/>
    <mergeCell ref="A16:G16"/>
    <mergeCell ref="A18:G18"/>
    <mergeCell ref="A20:A22"/>
    <mergeCell ref="B20:B22"/>
    <mergeCell ref="G20:G22"/>
    <mergeCell ref="C20:C22"/>
    <mergeCell ref="F20:F22"/>
    <mergeCell ref="E20:E22"/>
  </mergeCells>
  <phoneticPr fontId="0" type="noConversion"/>
  <printOptions horizontalCentered="1"/>
  <pageMargins left="0" right="0" top="1.1811023622047245" bottom="0" header="0.51181102362204722" footer="0.51181102362204722"/>
  <pageSetup paperSize="9"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O30"/>
  <sheetViews>
    <sheetView showGridLines="0" rightToLeft="1" view="pageBreakPreview" topLeftCell="A13" zoomScaleSheetLayoutView="100" workbookViewId="0">
      <selection activeCell="I29" sqref="I29"/>
    </sheetView>
  </sheetViews>
  <sheetFormatPr defaultColWidth="10.7109375" defaultRowHeight="14.25"/>
  <cols>
    <col min="1" max="1" width="20.7109375" style="240" customWidth="1"/>
    <col min="2" max="4" width="7.5703125" style="246" customWidth="1"/>
    <col min="5" max="5" width="20.7109375" style="240" customWidth="1"/>
    <col min="6" max="16384" width="10.7109375" style="5"/>
  </cols>
  <sheetData>
    <row r="1" spans="1:15" s="224" customFormat="1" ht="45" customHeight="1">
      <c r="A1" s="435"/>
      <c r="B1" s="436"/>
      <c r="C1" s="436"/>
      <c r="D1" s="436"/>
      <c r="E1" s="436"/>
      <c r="F1" s="291"/>
      <c r="G1" s="291"/>
      <c r="H1" s="291"/>
      <c r="I1" s="291"/>
      <c r="J1" s="291"/>
      <c r="K1" s="291"/>
      <c r="L1" s="291"/>
      <c r="M1" s="291"/>
      <c r="N1" s="291"/>
      <c r="O1" s="291"/>
    </row>
    <row r="2" spans="1:15" s="110" customFormat="1" ht="20.25">
      <c r="A2" s="51" t="s">
        <v>119</v>
      </c>
      <c r="B2" s="189"/>
      <c r="C2" s="189"/>
      <c r="D2" s="189"/>
      <c r="E2" s="189"/>
    </row>
    <row r="3" spans="1:15" ht="20.25">
      <c r="A3" s="522" t="s">
        <v>544</v>
      </c>
      <c r="B3" s="522"/>
      <c r="C3" s="522"/>
      <c r="D3" s="522"/>
      <c r="E3" s="522"/>
    </row>
    <row r="4" spans="1:15" ht="15.75">
      <c r="A4" s="34" t="s">
        <v>120</v>
      </c>
      <c r="B4" s="209"/>
      <c r="C4" s="209"/>
      <c r="D4" s="209"/>
      <c r="E4" s="37"/>
    </row>
    <row r="5" spans="1:15" ht="15.75">
      <c r="A5" s="523" t="s">
        <v>544</v>
      </c>
      <c r="B5" s="523"/>
      <c r="C5" s="523"/>
      <c r="D5" s="523"/>
      <c r="E5" s="523"/>
    </row>
    <row r="6" spans="1:15" s="2" customFormat="1" ht="20.100000000000001" customHeight="1">
      <c r="A6" s="22" t="s">
        <v>521</v>
      </c>
      <c r="B6" s="44"/>
      <c r="C6" s="44"/>
      <c r="D6" s="44"/>
      <c r="E6" s="73" t="s">
        <v>522</v>
      </c>
    </row>
    <row r="7" spans="1:15" s="3" customFormat="1" ht="17.25" customHeight="1" thickBot="1">
      <c r="A7" s="466" t="s">
        <v>180</v>
      </c>
      <c r="B7" s="339"/>
      <c r="C7" s="519">
        <v>2010</v>
      </c>
      <c r="D7" s="519">
        <v>2011</v>
      </c>
      <c r="E7" s="463" t="s">
        <v>181</v>
      </c>
    </row>
    <row r="8" spans="1:15" s="3" customFormat="1" ht="17.25" customHeight="1" thickTop="1" thickBot="1">
      <c r="A8" s="517"/>
      <c r="B8" s="340">
        <v>2009</v>
      </c>
      <c r="C8" s="520"/>
      <c r="D8" s="520"/>
      <c r="E8" s="518"/>
    </row>
    <row r="9" spans="1:15" s="4" customFormat="1" ht="17.25" customHeight="1" thickTop="1">
      <c r="A9" s="467"/>
      <c r="B9" s="341"/>
      <c r="C9" s="521"/>
      <c r="D9" s="521"/>
      <c r="E9" s="464"/>
    </row>
    <row r="10" spans="1:15" ht="33.950000000000003" customHeight="1">
      <c r="A10" s="147" t="s">
        <v>121</v>
      </c>
      <c r="B10" s="148">
        <v>32906</v>
      </c>
      <c r="C10" s="148">
        <v>35609</v>
      </c>
      <c r="D10" s="148">
        <v>37835</v>
      </c>
      <c r="E10" s="149" t="s">
        <v>122</v>
      </c>
    </row>
    <row r="11" spans="1:15" ht="9.75" customHeight="1">
      <c r="A11" s="287"/>
      <c r="B11" s="287"/>
      <c r="C11" s="287"/>
      <c r="D11" s="287"/>
      <c r="E11" s="287"/>
    </row>
    <row r="15" spans="1:15" ht="20.25">
      <c r="A15" s="111" t="s">
        <v>123</v>
      </c>
      <c r="B15" s="209"/>
      <c r="C15" s="209"/>
      <c r="D15" s="209"/>
      <c r="E15" s="39"/>
    </row>
    <row r="16" spans="1:15" ht="20.25">
      <c r="A16" s="524" t="s">
        <v>544</v>
      </c>
      <c r="B16" s="524"/>
      <c r="C16" s="524"/>
      <c r="D16" s="524"/>
      <c r="E16" s="524"/>
    </row>
    <row r="17" spans="1:5" ht="15.75">
      <c r="A17" s="34" t="s">
        <v>124</v>
      </c>
      <c r="B17" s="209"/>
      <c r="C17" s="209"/>
      <c r="D17" s="209"/>
      <c r="E17" s="40"/>
    </row>
    <row r="18" spans="1:5" ht="15.75">
      <c r="A18" s="523" t="s">
        <v>544</v>
      </c>
      <c r="B18" s="523"/>
      <c r="C18" s="523"/>
      <c r="D18" s="523"/>
      <c r="E18" s="523"/>
    </row>
    <row r="19" spans="1:5" s="2" customFormat="1" ht="20.100000000000001" customHeight="1">
      <c r="A19" s="22" t="s">
        <v>523</v>
      </c>
      <c r="B19" s="44"/>
      <c r="C19" s="44"/>
      <c r="D19" s="44"/>
      <c r="E19" s="73" t="s">
        <v>524</v>
      </c>
    </row>
    <row r="20" spans="1:5" s="3" customFormat="1" ht="17.25" customHeight="1" thickBot="1">
      <c r="A20" s="466" t="s">
        <v>180</v>
      </c>
      <c r="B20" s="339"/>
      <c r="C20" s="519">
        <v>2010</v>
      </c>
      <c r="D20" s="519">
        <v>2011</v>
      </c>
      <c r="E20" s="463" t="s">
        <v>181</v>
      </c>
    </row>
    <row r="21" spans="1:5" s="3" customFormat="1" ht="17.25" customHeight="1" thickTop="1" thickBot="1">
      <c r="A21" s="517"/>
      <c r="B21" s="340">
        <v>2009</v>
      </c>
      <c r="C21" s="520"/>
      <c r="D21" s="520"/>
      <c r="E21" s="518"/>
    </row>
    <row r="22" spans="1:5" s="4" customFormat="1" ht="17.25" customHeight="1" thickTop="1">
      <c r="A22" s="467"/>
      <c r="B22" s="341"/>
      <c r="C22" s="521"/>
      <c r="D22" s="521"/>
      <c r="E22" s="464"/>
    </row>
    <row r="23" spans="1:5" ht="33.950000000000003" customHeight="1" thickBot="1">
      <c r="A23" s="144" t="s">
        <v>125</v>
      </c>
      <c r="B23" s="146">
        <v>11111</v>
      </c>
      <c r="C23" s="146">
        <v>11422</v>
      </c>
      <c r="D23" s="146">
        <v>10063</v>
      </c>
      <c r="E23" s="145" t="s">
        <v>126</v>
      </c>
    </row>
    <row r="24" spans="1:5" ht="36" customHeight="1" thickTop="1" thickBot="1">
      <c r="A24" s="137" t="s">
        <v>127</v>
      </c>
      <c r="B24" s="138">
        <v>199837</v>
      </c>
      <c r="C24" s="138">
        <v>213804</v>
      </c>
      <c r="D24" s="364">
        <v>241385</v>
      </c>
      <c r="E24" s="139" t="s">
        <v>128</v>
      </c>
    </row>
    <row r="25" spans="1:5" ht="33.950000000000003" customHeight="1" thickTop="1" thickBot="1">
      <c r="A25" s="135" t="s">
        <v>129</v>
      </c>
      <c r="B25" s="140">
        <v>165623</v>
      </c>
      <c r="C25" s="140">
        <v>171622</v>
      </c>
      <c r="D25" s="140">
        <v>190008</v>
      </c>
      <c r="E25" s="136" t="s">
        <v>130</v>
      </c>
    </row>
    <row r="26" spans="1:5" ht="33.950000000000003" customHeight="1" thickTop="1" thickBot="1">
      <c r="A26" s="137" t="s">
        <v>131</v>
      </c>
      <c r="B26" s="138">
        <v>47322</v>
      </c>
      <c r="C26" s="138">
        <v>51529</v>
      </c>
      <c r="D26" s="364">
        <v>61743</v>
      </c>
      <c r="E26" s="139" t="s">
        <v>132</v>
      </c>
    </row>
    <row r="27" spans="1:5" ht="33.950000000000003" customHeight="1" thickTop="1" thickBot="1">
      <c r="A27" s="144" t="s">
        <v>133</v>
      </c>
      <c r="B27" s="146">
        <v>6103</v>
      </c>
      <c r="C27" s="146">
        <v>6000</v>
      </c>
      <c r="D27" s="411" t="s">
        <v>555</v>
      </c>
      <c r="E27" s="145" t="s">
        <v>134</v>
      </c>
    </row>
    <row r="28" spans="1:5" ht="33.950000000000003" customHeight="1" thickTop="1">
      <c r="A28" s="141" t="s">
        <v>135</v>
      </c>
      <c r="B28" s="142">
        <v>11562</v>
      </c>
      <c r="C28" s="142" t="s">
        <v>555</v>
      </c>
      <c r="D28" s="365" t="s">
        <v>554</v>
      </c>
      <c r="E28" s="143" t="s">
        <v>136</v>
      </c>
    </row>
    <row r="29" spans="1:5" s="276" customFormat="1" ht="62.25" customHeight="1">
      <c r="A29" s="413" t="s">
        <v>556</v>
      </c>
      <c r="B29" s="292"/>
      <c r="C29" s="292"/>
      <c r="D29" s="292"/>
    </row>
    <row r="30" spans="1:5" s="276" customFormat="1" ht="45.75" customHeight="1">
      <c r="A30" s="412"/>
      <c r="B30" s="293"/>
      <c r="C30" s="293"/>
      <c r="D30" s="293"/>
      <c r="E30" s="98"/>
    </row>
  </sheetData>
  <mergeCells count="13">
    <mergeCell ref="D20:D22"/>
    <mergeCell ref="E7:E9"/>
    <mergeCell ref="E20:E22"/>
    <mergeCell ref="A16:E16"/>
    <mergeCell ref="A18:E18"/>
    <mergeCell ref="A20:A22"/>
    <mergeCell ref="C20:C22"/>
    <mergeCell ref="A1:E1"/>
    <mergeCell ref="D7:D9"/>
    <mergeCell ref="A3:E3"/>
    <mergeCell ref="A5:E5"/>
    <mergeCell ref="A7:A9"/>
    <mergeCell ref="C7:C9"/>
  </mergeCells>
  <phoneticPr fontId="0" type="noConversion"/>
  <printOptions horizontalCentered="1"/>
  <pageMargins left="0.31496062992125984" right="0.31496062992125984" top="0.98425196850393704" bottom="0.39370078740157483" header="0.55118110236220474" footer="0.51181102362204722"/>
  <pageSetup paperSize="9"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T35"/>
  <sheetViews>
    <sheetView showGridLines="0" rightToLeft="1" view="pageBreakPreview" zoomScale="77" zoomScaleSheetLayoutView="77" workbookViewId="0">
      <selection activeCell="N8" sqref="N8"/>
    </sheetView>
  </sheetViews>
  <sheetFormatPr defaultColWidth="10.7109375" defaultRowHeight="14.25"/>
  <cols>
    <col min="1" max="1" width="12.7109375" style="6" customWidth="1"/>
    <col min="2" max="9" width="12.7109375" style="7" customWidth="1"/>
    <col min="10" max="10" width="12.7109375" style="6" customWidth="1"/>
    <col min="11" max="16384" width="10.7109375" style="1"/>
  </cols>
  <sheetData>
    <row r="1" spans="1:20" s="27" customFormat="1" ht="45" customHeight="1">
      <c r="A1" s="455"/>
      <c r="B1" s="456"/>
      <c r="C1" s="456"/>
      <c r="D1" s="456"/>
      <c r="E1" s="456"/>
      <c r="F1" s="456"/>
      <c r="G1" s="456"/>
      <c r="H1" s="456"/>
      <c r="I1" s="456"/>
      <c r="J1" s="457"/>
      <c r="K1" s="26"/>
      <c r="L1" s="26"/>
      <c r="M1" s="26"/>
      <c r="N1" s="26"/>
      <c r="O1" s="26"/>
      <c r="P1" s="26"/>
      <c r="Q1" s="26"/>
      <c r="R1" s="26"/>
      <c r="S1" s="26"/>
      <c r="T1" s="26"/>
    </row>
    <row r="2" spans="1:20" s="5" customFormat="1" ht="20.25">
      <c r="A2" s="190" t="s">
        <v>123</v>
      </c>
      <c r="B2" s="191"/>
      <c r="C2" s="191"/>
      <c r="D2" s="191"/>
      <c r="E2" s="191"/>
      <c r="F2" s="191"/>
      <c r="G2" s="191"/>
      <c r="H2" s="191"/>
      <c r="I2" s="191"/>
      <c r="J2" s="192"/>
    </row>
    <row r="3" spans="1:20" s="5" customFormat="1" ht="20.25">
      <c r="A3" s="525">
        <v>2011</v>
      </c>
      <c r="B3" s="526"/>
      <c r="C3" s="526"/>
      <c r="D3" s="526"/>
      <c r="E3" s="526"/>
      <c r="F3" s="526"/>
      <c r="G3" s="526"/>
      <c r="H3" s="526"/>
      <c r="I3" s="526"/>
      <c r="J3" s="527"/>
    </row>
    <row r="4" spans="1:20" s="5" customFormat="1" ht="15.75">
      <c r="A4" s="91" t="s">
        <v>124</v>
      </c>
      <c r="B4" s="150"/>
      <c r="C4" s="150"/>
      <c r="D4" s="150"/>
      <c r="E4" s="150"/>
      <c r="F4" s="150"/>
      <c r="G4" s="150"/>
      <c r="H4" s="150"/>
      <c r="I4" s="150"/>
      <c r="J4" s="151"/>
    </row>
    <row r="5" spans="1:20" s="5" customFormat="1" ht="15.75">
      <c r="A5" s="91">
        <v>2011</v>
      </c>
      <c r="B5" s="150"/>
      <c r="C5" s="150"/>
      <c r="D5" s="150"/>
      <c r="E5" s="150"/>
      <c r="F5" s="150"/>
      <c r="G5" s="150"/>
      <c r="H5" s="150"/>
      <c r="I5" s="150"/>
      <c r="J5" s="151"/>
    </row>
    <row r="6" spans="1:20" s="5" customFormat="1" ht="15.75">
      <c r="A6" s="91"/>
      <c r="B6" s="150"/>
      <c r="C6" s="150"/>
      <c r="D6" s="150"/>
      <c r="E6" s="150"/>
      <c r="F6" s="150"/>
      <c r="G6" s="150"/>
      <c r="H6" s="150"/>
      <c r="I6" s="150"/>
      <c r="J6" s="151"/>
    </row>
    <row r="7" spans="1:20" s="5" customFormat="1" ht="15.75">
      <c r="A7" s="91"/>
      <c r="B7" s="150"/>
      <c r="C7" s="150"/>
      <c r="D7" s="150"/>
      <c r="E7" s="150"/>
      <c r="F7" s="150"/>
      <c r="G7" s="150"/>
      <c r="H7" s="150"/>
      <c r="I7" s="150"/>
      <c r="J7" s="151"/>
    </row>
    <row r="8" spans="1:20" s="5" customFormat="1" ht="15.75">
      <c r="A8" s="91"/>
      <c r="B8" s="150"/>
      <c r="C8" s="150"/>
      <c r="D8" s="150"/>
      <c r="E8" s="150"/>
      <c r="F8" s="150"/>
      <c r="G8" s="150"/>
      <c r="H8" s="150"/>
      <c r="I8" s="150"/>
      <c r="J8" s="151"/>
    </row>
    <row r="9" spans="1:20" s="5" customFormat="1" ht="15.75">
      <c r="A9" s="91"/>
      <c r="B9" s="150"/>
      <c r="C9" s="150"/>
      <c r="D9" s="150"/>
      <c r="E9" s="150"/>
      <c r="F9" s="150"/>
      <c r="G9" s="150"/>
      <c r="H9" s="150"/>
      <c r="I9" s="150"/>
      <c r="J9" s="151"/>
    </row>
    <row r="10" spans="1:20" s="5" customFormat="1" ht="15.75">
      <c r="A10" s="91"/>
      <c r="B10" s="150"/>
      <c r="C10" s="150"/>
      <c r="D10" s="150"/>
      <c r="E10" s="150"/>
      <c r="F10" s="150"/>
      <c r="G10" s="150"/>
      <c r="H10" s="150"/>
      <c r="I10" s="150"/>
      <c r="J10" s="151"/>
    </row>
    <row r="11" spans="1:20" s="5" customFormat="1" ht="15.75">
      <c r="A11" s="91"/>
      <c r="B11" s="150"/>
      <c r="C11" s="150"/>
      <c r="D11" s="150"/>
      <c r="E11" s="150"/>
      <c r="F11" s="150"/>
      <c r="G11" s="150"/>
      <c r="H11" s="150"/>
      <c r="I11" s="150"/>
      <c r="J11" s="151"/>
    </row>
    <row r="12" spans="1:20" s="5" customFormat="1" ht="15.75">
      <c r="A12" s="91"/>
      <c r="B12" s="150"/>
      <c r="C12" s="150"/>
      <c r="D12" s="150"/>
      <c r="E12" s="150"/>
      <c r="F12" s="150"/>
      <c r="G12" s="150"/>
      <c r="H12" s="150"/>
      <c r="I12" s="150"/>
      <c r="J12" s="151"/>
    </row>
    <row r="13" spans="1:20" s="5" customFormat="1" ht="15.75">
      <c r="A13" s="91"/>
      <c r="B13" s="150"/>
      <c r="C13" s="150"/>
      <c r="D13" s="150"/>
      <c r="E13" s="150"/>
      <c r="F13" s="150"/>
      <c r="G13" s="150"/>
      <c r="H13" s="150"/>
      <c r="I13" s="150"/>
      <c r="J13" s="151"/>
    </row>
    <row r="14" spans="1:20" s="5" customFormat="1" ht="15.75">
      <c r="A14" s="91"/>
      <c r="B14" s="150"/>
      <c r="C14" s="150"/>
      <c r="D14" s="150"/>
      <c r="E14" s="150"/>
      <c r="F14" s="150"/>
      <c r="G14" s="150"/>
      <c r="H14" s="150"/>
      <c r="I14" s="150"/>
      <c r="J14" s="151"/>
    </row>
    <row r="15" spans="1:20" s="5" customFormat="1" ht="15.75">
      <c r="A15" s="91"/>
      <c r="B15" s="150"/>
      <c r="C15" s="150"/>
      <c r="D15" s="150"/>
      <c r="E15" s="150"/>
      <c r="F15" s="150"/>
      <c r="G15" s="150"/>
      <c r="H15" s="150"/>
      <c r="I15" s="150"/>
      <c r="J15" s="151"/>
    </row>
    <row r="16" spans="1:20" s="5" customFormat="1" ht="15.75">
      <c r="A16" s="91"/>
      <c r="B16" s="150"/>
      <c r="C16" s="150"/>
      <c r="D16" s="150"/>
      <c r="E16" s="150"/>
      <c r="F16" s="150"/>
      <c r="G16" s="150"/>
      <c r="H16" s="150"/>
      <c r="I16" s="150"/>
      <c r="J16" s="151"/>
    </row>
    <row r="17" spans="1:10" s="5" customFormat="1" ht="15.75">
      <c r="A17" s="91"/>
      <c r="B17" s="150"/>
      <c r="C17" s="150"/>
      <c r="D17" s="150"/>
      <c r="E17" s="150"/>
      <c r="F17" s="150"/>
      <c r="G17" s="150"/>
      <c r="H17" s="150"/>
      <c r="I17" s="150"/>
      <c r="J17" s="151"/>
    </row>
    <row r="18" spans="1:10" s="5" customFormat="1" ht="15.75">
      <c r="A18" s="91"/>
      <c r="B18" s="150"/>
      <c r="C18" s="150"/>
      <c r="D18" s="150"/>
      <c r="E18" s="150"/>
      <c r="F18" s="150"/>
      <c r="G18" s="150"/>
      <c r="H18" s="150"/>
      <c r="I18" s="150"/>
      <c r="J18" s="151"/>
    </row>
    <row r="19" spans="1:10" s="5" customFormat="1" ht="15.75">
      <c r="A19" s="91"/>
      <c r="B19" s="150"/>
      <c r="C19" s="150"/>
      <c r="D19" s="150"/>
      <c r="E19" s="150"/>
      <c r="F19" s="150"/>
      <c r="G19" s="150"/>
      <c r="H19" s="150"/>
      <c r="I19" s="150"/>
      <c r="J19" s="151"/>
    </row>
    <row r="20" spans="1:10" s="5" customFormat="1" ht="15.75">
      <c r="A20" s="91"/>
      <c r="B20" s="150"/>
      <c r="C20" s="150"/>
      <c r="D20" s="150"/>
      <c r="E20" s="150"/>
      <c r="F20" s="150"/>
      <c r="G20" s="150"/>
      <c r="H20" s="150"/>
      <c r="I20" s="150"/>
      <c r="J20" s="151"/>
    </row>
    <row r="21" spans="1:10" s="5" customFormat="1" ht="15.75">
      <c r="A21" s="91"/>
      <c r="B21" s="150"/>
      <c r="C21" s="150"/>
      <c r="D21" s="150"/>
      <c r="E21" s="150"/>
      <c r="F21" s="150"/>
      <c r="G21" s="150"/>
      <c r="H21" s="150"/>
      <c r="I21" s="150"/>
      <c r="J21" s="151"/>
    </row>
    <row r="22" spans="1:10" s="5" customFormat="1" ht="15.75">
      <c r="A22" s="91"/>
      <c r="B22" s="150"/>
      <c r="C22" s="150"/>
      <c r="D22" s="150"/>
      <c r="E22" s="150"/>
      <c r="F22" s="150"/>
      <c r="G22" s="150"/>
      <c r="H22" s="150"/>
      <c r="I22" s="150"/>
      <c r="J22" s="151"/>
    </row>
    <row r="23" spans="1:10" s="5" customFormat="1" ht="15.75">
      <c r="A23" s="91"/>
      <c r="B23" s="150"/>
      <c r="C23" s="150"/>
      <c r="D23" s="150"/>
      <c r="E23" s="150"/>
      <c r="F23" s="150"/>
      <c r="G23" s="150"/>
      <c r="H23" s="150"/>
      <c r="I23" s="150"/>
      <c r="J23" s="151"/>
    </row>
    <row r="24" spans="1:10" s="5" customFormat="1" ht="15.75">
      <c r="A24" s="91"/>
      <c r="B24" s="150"/>
      <c r="C24" s="150"/>
      <c r="D24" s="150"/>
      <c r="E24" s="150"/>
      <c r="F24" s="150"/>
      <c r="G24" s="150"/>
      <c r="H24" s="150"/>
      <c r="I24" s="150"/>
      <c r="J24" s="151"/>
    </row>
    <row r="25" spans="1:10" s="5" customFormat="1" ht="15.75">
      <c r="A25" s="91"/>
      <c r="B25" s="150"/>
      <c r="C25" s="150"/>
      <c r="D25" s="150"/>
      <c r="E25" s="150"/>
      <c r="F25" s="150"/>
      <c r="G25" s="150"/>
      <c r="H25" s="150"/>
      <c r="I25" s="150"/>
      <c r="J25" s="151"/>
    </row>
    <row r="26" spans="1:10" s="5" customFormat="1" ht="16.5" thickBot="1">
      <c r="A26" s="152"/>
      <c r="B26" s="153"/>
      <c r="C26" s="153"/>
      <c r="D26" s="153"/>
      <c r="E26" s="153"/>
      <c r="F26" s="153"/>
      <c r="G26" s="153"/>
      <c r="H26" s="153"/>
      <c r="I26" s="153"/>
      <c r="J26" s="154"/>
    </row>
    <row r="27" spans="1:10" s="5" customFormat="1" ht="15.75">
      <c r="A27" s="155" t="s">
        <v>525</v>
      </c>
      <c r="B27" s="38"/>
      <c r="C27" s="38"/>
      <c r="D27" s="38"/>
      <c r="E27" s="38"/>
      <c r="F27" s="38"/>
      <c r="G27" s="38"/>
      <c r="H27" s="38"/>
      <c r="I27" s="38"/>
      <c r="J27" s="156" t="s">
        <v>526</v>
      </c>
    </row>
    <row r="28" spans="1:10" s="5" customFormat="1" ht="15.75">
      <c r="A28" s="34"/>
      <c r="B28" s="38"/>
      <c r="C28" s="38"/>
      <c r="D28" s="38"/>
      <c r="E28" s="38"/>
      <c r="F28" s="38"/>
      <c r="G28" s="38"/>
      <c r="H28" s="38"/>
      <c r="I28" s="38"/>
      <c r="J28" s="40"/>
    </row>
    <row r="29" spans="1:10" s="5" customFormat="1" ht="33.950000000000003" customHeight="1">
      <c r="H29" s="65"/>
    </row>
    <row r="30" spans="1:10" s="5" customFormat="1" ht="33.950000000000003" customHeight="1">
      <c r="H30" s="65"/>
    </row>
    <row r="31" spans="1:10" s="5" customFormat="1" ht="33.950000000000003" customHeight="1">
      <c r="H31" s="65"/>
    </row>
    <row r="32" spans="1:10" s="5" customFormat="1" ht="33.950000000000003" customHeight="1">
      <c r="H32" s="65"/>
    </row>
    <row r="33" spans="1:8" s="5" customFormat="1" ht="33.950000000000003" customHeight="1">
      <c r="H33" s="65"/>
    </row>
    <row r="34" spans="1:8" s="5" customFormat="1" ht="33.950000000000003" customHeight="1">
      <c r="H34" s="65"/>
    </row>
    <row r="35" spans="1:8" s="15" customFormat="1" ht="45.75" customHeight="1">
      <c r="A35" s="64"/>
      <c r="B35" s="64"/>
      <c r="C35" s="64"/>
      <c r="D35" s="64"/>
      <c r="E35" s="64"/>
      <c r="F35" s="64"/>
      <c r="G35" s="64"/>
      <c r="H35" s="63"/>
    </row>
  </sheetData>
  <mergeCells count="2">
    <mergeCell ref="A1:J1"/>
    <mergeCell ref="A3:J3"/>
  </mergeCells>
  <phoneticPr fontId="0" type="noConversion"/>
  <printOptions horizontalCentered="1"/>
  <pageMargins left="0.31496062992125984" right="0.31496062992125984" top="0.98425196850393704" bottom="0.39370078740157483" header="0.55118110236220474" footer="0.51181102362204722"/>
  <pageSetup paperSize="9"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R29"/>
  <sheetViews>
    <sheetView showGridLines="0" rightToLeft="1" view="pageBreakPreview" topLeftCell="A4" zoomScaleSheetLayoutView="100" workbookViewId="0">
      <selection activeCell="M22" sqref="M22"/>
    </sheetView>
  </sheetViews>
  <sheetFormatPr defaultColWidth="10.7109375" defaultRowHeight="14.25"/>
  <cols>
    <col min="1" max="1" width="20.7109375" style="240" customWidth="1"/>
    <col min="2" max="6" width="9.7109375" style="246" customWidth="1"/>
    <col min="7" max="7" width="20.7109375" style="240" customWidth="1"/>
    <col min="8" max="16384" width="10.7109375" style="5"/>
  </cols>
  <sheetData>
    <row r="1" spans="1:18" s="295" customFormat="1" ht="45" customHeight="1">
      <c r="A1" s="529"/>
      <c r="B1" s="530"/>
      <c r="C1" s="530"/>
      <c r="D1" s="530"/>
      <c r="E1" s="530"/>
      <c r="F1" s="530"/>
      <c r="G1" s="530"/>
      <c r="H1" s="294"/>
      <c r="I1" s="294"/>
      <c r="J1" s="294"/>
      <c r="K1" s="294"/>
      <c r="L1" s="294"/>
      <c r="M1" s="294"/>
      <c r="N1" s="294"/>
      <c r="O1" s="294"/>
      <c r="P1" s="294"/>
      <c r="Q1" s="294"/>
      <c r="R1" s="294"/>
    </row>
    <row r="2" spans="1:18" s="378" customFormat="1" ht="20.25">
      <c r="A2" s="376" t="s">
        <v>449</v>
      </c>
      <c r="B2" s="316"/>
      <c r="C2" s="316"/>
      <c r="D2" s="316"/>
      <c r="E2" s="316"/>
      <c r="F2" s="316"/>
      <c r="G2" s="377"/>
    </row>
    <row r="3" spans="1:18" s="378" customFormat="1" ht="20.25">
      <c r="A3" s="379" t="s">
        <v>542</v>
      </c>
      <c r="B3" s="316"/>
      <c r="C3" s="316"/>
      <c r="D3" s="316"/>
      <c r="E3" s="316"/>
      <c r="F3" s="316"/>
      <c r="G3" s="380"/>
    </row>
    <row r="4" spans="1:18" ht="15.75">
      <c r="A4" s="34" t="s">
        <v>448</v>
      </c>
      <c r="B4" s="209"/>
      <c r="C4" s="209"/>
      <c r="D4" s="209"/>
      <c r="E4" s="209"/>
      <c r="F4" s="209"/>
      <c r="G4" s="37"/>
    </row>
    <row r="5" spans="1:18" ht="15.75">
      <c r="A5" s="34" t="s">
        <v>542</v>
      </c>
      <c r="B5" s="209"/>
      <c r="C5" s="209"/>
      <c r="D5" s="209"/>
      <c r="E5" s="209"/>
      <c r="F5" s="209"/>
      <c r="G5" s="40"/>
    </row>
    <row r="6" spans="1:18" s="2" customFormat="1" ht="20.100000000000001" customHeight="1">
      <c r="A6" s="22" t="s">
        <v>528</v>
      </c>
      <c r="B6" s="44"/>
      <c r="C6" s="44"/>
      <c r="D6" s="44"/>
      <c r="E6" s="44"/>
      <c r="F6" s="44"/>
      <c r="G6" s="73" t="s">
        <v>527</v>
      </c>
    </row>
    <row r="7" spans="1:18" s="3" customFormat="1" ht="17.25" customHeight="1" thickBot="1">
      <c r="A7" s="466" t="s">
        <v>447</v>
      </c>
      <c r="B7" s="460">
        <v>2007</v>
      </c>
      <c r="C7" s="460">
        <v>2008</v>
      </c>
      <c r="D7" s="372"/>
      <c r="E7" s="460">
        <v>2010</v>
      </c>
      <c r="F7" s="460">
        <v>2011</v>
      </c>
      <c r="G7" s="463" t="s">
        <v>355</v>
      </c>
    </row>
    <row r="8" spans="1:18" s="3" customFormat="1" ht="17.25" customHeight="1" thickTop="1" thickBot="1">
      <c r="A8" s="517"/>
      <c r="B8" s="528"/>
      <c r="C8" s="528"/>
      <c r="D8" s="374">
        <v>2009</v>
      </c>
      <c r="E8" s="528"/>
      <c r="F8" s="528"/>
      <c r="G8" s="518"/>
    </row>
    <row r="9" spans="1:18" s="4" customFormat="1" ht="17.25" customHeight="1" thickTop="1">
      <c r="A9" s="467"/>
      <c r="B9" s="461"/>
      <c r="C9" s="461"/>
      <c r="D9" s="373"/>
      <c r="E9" s="461"/>
      <c r="F9" s="461"/>
      <c r="G9" s="464"/>
    </row>
    <row r="10" spans="1:18" ht="21.75" customHeight="1" thickBot="1">
      <c r="A10" s="144" t="s">
        <v>446</v>
      </c>
      <c r="B10" s="206">
        <v>1620.6</v>
      </c>
      <c r="C10" s="206">
        <v>2278.8000000000002</v>
      </c>
      <c r="D10" s="208">
        <v>1318.3</v>
      </c>
      <c r="E10" s="208">
        <v>1335.51</v>
      </c>
      <c r="F10" s="208">
        <v>1036.0999999999999</v>
      </c>
      <c r="G10" s="145" t="s">
        <v>445</v>
      </c>
    </row>
    <row r="11" spans="1:18" ht="21.75" customHeight="1" thickTop="1" thickBot="1">
      <c r="A11" s="137" t="s">
        <v>444</v>
      </c>
      <c r="B11" s="104">
        <v>129.4</v>
      </c>
      <c r="C11" s="104">
        <v>102.2</v>
      </c>
      <c r="D11" s="205">
        <v>118</v>
      </c>
      <c r="E11" s="205">
        <v>127.67</v>
      </c>
      <c r="F11" s="205">
        <v>99.5</v>
      </c>
      <c r="G11" s="139" t="s">
        <v>443</v>
      </c>
    </row>
    <row r="12" spans="1:18" ht="21.75" customHeight="1" thickTop="1" thickBot="1">
      <c r="A12" s="144" t="s">
        <v>442</v>
      </c>
      <c r="B12" s="206">
        <v>2846.8</v>
      </c>
      <c r="C12" s="206">
        <v>3600</v>
      </c>
      <c r="D12" s="207">
        <v>3135.4</v>
      </c>
      <c r="E12" s="207">
        <v>4106.37</v>
      </c>
      <c r="F12" s="207">
        <v>3161.3</v>
      </c>
      <c r="G12" s="145" t="s">
        <v>441</v>
      </c>
    </row>
    <row r="13" spans="1:18" ht="21.75" customHeight="1" thickTop="1" thickBot="1">
      <c r="A13" s="137" t="s">
        <v>440</v>
      </c>
      <c r="B13" s="104">
        <v>1493.1</v>
      </c>
      <c r="C13" s="104">
        <v>2201.1999999999998</v>
      </c>
      <c r="D13" s="205">
        <v>1440.7</v>
      </c>
      <c r="E13" s="205">
        <v>2107.1999999999998</v>
      </c>
      <c r="F13" s="205">
        <v>1808.3</v>
      </c>
      <c r="G13" s="139" t="s">
        <v>439</v>
      </c>
    </row>
    <row r="14" spans="1:18" ht="21.75" customHeight="1" thickTop="1" thickBot="1">
      <c r="A14" s="144" t="s">
        <v>438</v>
      </c>
      <c r="B14" s="206">
        <v>699.3</v>
      </c>
      <c r="C14" s="206">
        <v>742.9</v>
      </c>
      <c r="D14" s="207">
        <v>0</v>
      </c>
      <c r="E14" s="207">
        <v>0</v>
      </c>
      <c r="F14" s="207">
        <v>0</v>
      </c>
      <c r="G14" s="145" t="s">
        <v>437</v>
      </c>
    </row>
    <row r="15" spans="1:18" ht="21.75" customHeight="1" thickTop="1" thickBot="1">
      <c r="A15" s="137" t="s">
        <v>436</v>
      </c>
      <c r="B15" s="104">
        <v>562.1</v>
      </c>
      <c r="C15" s="104">
        <v>473</v>
      </c>
      <c r="D15" s="205">
        <v>422.3</v>
      </c>
      <c r="E15" s="205">
        <v>543.02</v>
      </c>
      <c r="F15" s="205">
        <v>445.6</v>
      </c>
      <c r="G15" s="139" t="s">
        <v>435</v>
      </c>
    </row>
    <row r="16" spans="1:18" ht="21.75" customHeight="1" thickTop="1" thickBot="1">
      <c r="A16" s="144" t="s">
        <v>434</v>
      </c>
      <c r="B16" s="206">
        <v>1517.4</v>
      </c>
      <c r="C16" s="206">
        <v>1518.7</v>
      </c>
      <c r="D16" s="207">
        <v>340.4</v>
      </c>
      <c r="E16" s="207">
        <v>301.27999999999997</v>
      </c>
      <c r="F16" s="207">
        <v>222.1</v>
      </c>
      <c r="G16" s="145" t="s">
        <v>433</v>
      </c>
    </row>
    <row r="17" spans="1:7" ht="21.75" customHeight="1" thickTop="1" thickBot="1">
      <c r="A17" s="137" t="s">
        <v>432</v>
      </c>
      <c r="B17" s="104">
        <v>321.8</v>
      </c>
      <c r="C17" s="104">
        <v>374.4</v>
      </c>
      <c r="D17" s="205">
        <v>639.6</v>
      </c>
      <c r="E17" s="205">
        <v>693.23</v>
      </c>
      <c r="F17" s="205">
        <v>429.6</v>
      </c>
      <c r="G17" s="139" t="s">
        <v>431</v>
      </c>
    </row>
    <row r="18" spans="1:7" ht="21.75" customHeight="1" thickTop="1" thickBot="1">
      <c r="A18" s="144" t="s">
        <v>430</v>
      </c>
      <c r="B18" s="206">
        <v>224.4</v>
      </c>
      <c r="C18" s="206">
        <v>253.9</v>
      </c>
      <c r="D18" s="207">
        <v>196.7</v>
      </c>
      <c r="E18" s="207">
        <v>224.12</v>
      </c>
      <c r="F18" s="207">
        <v>123.3</v>
      </c>
      <c r="G18" s="145" t="s">
        <v>429</v>
      </c>
    </row>
    <row r="19" spans="1:7" ht="21.75" customHeight="1" thickTop="1" thickBot="1">
      <c r="A19" s="137" t="s">
        <v>428</v>
      </c>
      <c r="B19" s="104">
        <v>160.1</v>
      </c>
      <c r="C19" s="104">
        <v>139.9</v>
      </c>
      <c r="D19" s="205">
        <v>87.4</v>
      </c>
      <c r="E19" s="205">
        <v>44.46</v>
      </c>
      <c r="F19" s="205">
        <v>54.5</v>
      </c>
      <c r="G19" s="139" t="s">
        <v>427</v>
      </c>
    </row>
    <row r="20" spans="1:7" ht="21.75" customHeight="1" thickTop="1" thickBot="1">
      <c r="A20" s="144" t="s">
        <v>426</v>
      </c>
      <c r="B20" s="206">
        <v>51.1</v>
      </c>
      <c r="C20" s="206">
        <v>69</v>
      </c>
      <c r="D20" s="207">
        <v>33.299999999999997</v>
      </c>
      <c r="E20" s="207">
        <v>48.48</v>
      </c>
      <c r="F20" s="207">
        <v>24</v>
      </c>
      <c r="G20" s="145" t="s">
        <v>425</v>
      </c>
    </row>
    <row r="21" spans="1:7" ht="21.75" customHeight="1" thickTop="1" thickBot="1">
      <c r="A21" s="137" t="s">
        <v>424</v>
      </c>
      <c r="B21" s="104">
        <v>708.7</v>
      </c>
      <c r="C21" s="104">
        <v>754.3</v>
      </c>
      <c r="D21" s="205">
        <v>577.6</v>
      </c>
      <c r="E21" s="205">
        <v>772.11</v>
      </c>
      <c r="F21" s="205">
        <v>464.7</v>
      </c>
      <c r="G21" s="139" t="s">
        <v>423</v>
      </c>
    </row>
    <row r="22" spans="1:7" ht="21.75" customHeight="1" thickTop="1" thickBot="1">
      <c r="A22" s="144" t="s">
        <v>422</v>
      </c>
      <c r="B22" s="206">
        <v>55.3</v>
      </c>
      <c r="C22" s="206">
        <v>61.6</v>
      </c>
      <c r="D22" s="207">
        <v>54</v>
      </c>
      <c r="E22" s="207">
        <v>50.79</v>
      </c>
      <c r="F22" s="207">
        <v>76.900000000000006</v>
      </c>
      <c r="G22" s="145" t="s">
        <v>421</v>
      </c>
    </row>
    <row r="23" spans="1:7" ht="21.75" customHeight="1" thickTop="1" thickBot="1">
      <c r="A23" s="137" t="s">
        <v>420</v>
      </c>
      <c r="B23" s="104">
        <v>565.9</v>
      </c>
      <c r="C23" s="104">
        <v>687.6</v>
      </c>
      <c r="D23" s="205">
        <v>395.8</v>
      </c>
      <c r="E23" s="205">
        <v>535.26</v>
      </c>
      <c r="F23" s="205">
        <v>683.7</v>
      </c>
      <c r="G23" s="139" t="s">
        <v>419</v>
      </c>
    </row>
    <row r="24" spans="1:7" ht="21.75" customHeight="1" thickTop="1" thickBot="1">
      <c r="A24" s="144" t="s">
        <v>418</v>
      </c>
      <c r="B24" s="206">
        <v>55.5</v>
      </c>
      <c r="C24" s="206">
        <v>40.799999999999997</v>
      </c>
      <c r="D24" s="207">
        <v>4.3</v>
      </c>
      <c r="E24" s="207">
        <v>7.71</v>
      </c>
      <c r="F24" s="207">
        <v>11.5</v>
      </c>
      <c r="G24" s="145" t="s">
        <v>417</v>
      </c>
    </row>
    <row r="25" spans="1:7" ht="21.75" customHeight="1" thickTop="1" thickBot="1">
      <c r="A25" s="137" t="s">
        <v>416</v>
      </c>
      <c r="B25" s="104">
        <v>260.8</v>
      </c>
      <c r="C25" s="104">
        <v>234.6</v>
      </c>
      <c r="D25" s="205">
        <v>242.1</v>
      </c>
      <c r="E25" s="205">
        <v>255.37</v>
      </c>
      <c r="F25" s="205">
        <v>168</v>
      </c>
      <c r="G25" s="139" t="s">
        <v>415</v>
      </c>
    </row>
    <row r="26" spans="1:7" ht="21.75" customHeight="1" thickTop="1" thickBot="1">
      <c r="A26" s="144" t="s">
        <v>414</v>
      </c>
      <c r="B26" s="206">
        <v>389.5</v>
      </c>
      <c r="C26" s="206">
        <v>415.7</v>
      </c>
      <c r="D26" s="207">
        <v>242.1</v>
      </c>
      <c r="E26" s="207">
        <v>260.55</v>
      </c>
      <c r="F26" s="207">
        <v>288.2</v>
      </c>
      <c r="G26" s="145" t="s">
        <v>413</v>
      </c>
    </row>
    <row r="27" spans="1:7" ht="21.75" customHeight="1" thickTop="1" thickBot="1">
      <c r="A27" s="137" t="s">
        <v>412</v>
      </c>
      <c r="B27" s="104">
        <v>163</v>
      </c>
      <c r="C27" s="104">
        <v>242.3</v>
      </c>
      <c r="D27" s="205">
        <v>157.80000000000001</v>
      </c>
      <c r="E27" s="205">
        <v>152.26</v>
      </c>
      <c r="F27" s="205">
        <v>128.19999999999999</v>
      </c>
      <c r="G27" s="139" t="s">
        <v>411</v>
      </c>
    </row>
    <row r="28" spans="1:7" ht="21.75" customHeight="1" thickTop="1">
      <c r="A28" s="204" t="s">
        <v>69</v>
      </c>
      <c r="B28" s="203">
        <v>4082.9</v>
      </c>
      <c r="C28" s="203">
        <v>4250.6000000000004</v>
      </c>
      <c r="D28" s="203">
        <v>1991.1</v>
      </c>
      <c r="E28" s="203">
        <v>2203</v>
      </c>
      <c r="F28" s="203">
        <v>1625.6</v>
      </c>
      <c r="G28" s="202" t="s">
        <v>410</v>
      </c>
    </row>
    <row r="29" spans="1:7" ht="37.5" customHeight="1">
      <c r="A29" s="201" t="s">
        <v>10</v>
      </c>
      <c r="B29" s="244">
        <f>SUM(B10:B28)</f>
        <v>15907.699999999999</v>
      </c>
      <c r="C29" s="244">
        <f>SUM(C10:C28)</f>
        <v>18441.5</v>
      </c>
      <c r="D29" s="244">
        <v>11397.3</v>
      </c>
      <c r="E29" s="244">
        <v>13769</v>
      </c>
      <c r="F29" s="244">
        <v>11278</v>
      </c>
      <c r="G29" s="200" t="s">
        <v>137</v>
      </c>
    </row>
  </sheetData>
  <mergeCells count="7">
    <mergeCell ref="F7:F9"/>
    <mergeCell ref="A1:G1"/>
    <mergeCell ref="B7:B9"/>
    <mergeCell ref="C7:C9"/>
    <mergeCell ref="A7:A9"/>
    <mergeCell ref="G7:G9"/>
    <mergeCell ref="E7:E9"/>
  </mergeCells>
  <printOptions horizontalCentered="1"/>
  <pageMargins left="0" right="0" top="0.59055118110236227" bottom="0" header="0.51181102362204722" footer="0.51181102362204722"/>
  <pageSetup paperSize="9"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R45"/>
  <sheetViews>
    <sheetView showGridLines="0" rightToLeft="1" view="pageBreakPreview" zoomScaleSheetLayoutView="100" workbookViewId="0">
      <selection activeCell="H43" sqref="H43"/>
    </sheetView>
  </sheetViews>
  <sheetFormatPr defaultColWidth="10.7109375" defaultRowHeight="12.75"/>
  <cols>
    <col min="1" max="1" width="20.7109375" style="240" customWidth="1"/>
    <col min="2" max="2" width="9.5703125" style="240" bestFit="1" customWidth="1"/>
    <col min="3" max="8" width="7.7109375" style="240" customWidth="1"/>
    <col min="9" max="9" width="20.7109375" style="240" customWidth="1"/>
    <col min="10" max="12" width="10.7109375" style="4" customWidth="1"/>
    <col min="13" max="16384" width="10.7109375" style="5"/>
  </cols>
  <sheetData>
    <row r="1" spans="1:18" s="295" customFormat="1" ht="45" customHeight="1">
      <c r="A1" s="529"/>
      <c r="B1" s="530"/>
      <c r="C1" s="530"/>
      <c r="D1" s="530"/>
      <c r="E1" s="530"/>
      <c r="F1" s="530"/>
      <c r="G1" s="530"/>
      <c r="H1" s="530"/>
      <c r="I1" s="530"/>
      <c r="J1" s="294"/>
      <c r="K1" s="294"/>
      <c r="L1" s="294"/>
      <c r="M1" s="294"/>
      <c r="N1" s="294"/>
      <c r="O1" s="294"/>
      <c r="P1" s="294"/>
      <c r="Q1" s="294"/>
      <c r="R1" s="294"/>
    </row>
    <row r="2" spans="1:18" ht="20.25">
      <c r="A2" s="51" t="s">
        <v>492</v>
      </c>
      <c r="B2" s="216"/>
      <c r="C2" s="28"/>
      <c r="D2" s="28"/>
      <c r="E2" s="375"/>
      <c r="F2" s="28"/>
      <c r="G2" s="28"/>
      <c r="H2" s="28"/>
      <c r="I2" s="37"/>
    </row>
    <row r="3" spans="1:18" ht="20.25">
      <c r="A3" s="111">
        <v>2011</v>
      </c>
      <c r="B3" s="215"/>
      <c r="C3" s="30"/>
      <c r="D3" s="30"/>
      <c r="E3" s="215"/>
      <c r="F3" s="30"/>
      <c r="G3" s="30"/>
      <c r="H3" s="30"/>
      <c r="I3" s="39"/>
    </row>
    <row r="4" spans="1:18" ht="15.75">
      <c r="A4" s="34" t="s">
        <v>491</v>
      </c>
      <c r="B4" s="214"/>
      <c r="C4" s="34"/>
      <c r="D4" s="34"/>
      <c r="E4" s="214"/>
      <c r="F4" s="34"/>
      <c r="G4" s="34"/>
      <c r="H4" s="34"/>
      <c r="I4" s="37"/>
    </row>
    <row r="5" spans="1:18" ht="15.75">
      <c r="A5" s="34">
        <v>2011</v>
      </c>
      <c r="B5" s="214"/>
      <c r="C5" s="34"/>
      <c r="D5" s="34"/>
      <c r="E5" s="214"/>
      <c r="F5" s="34"/>
      <c r="G5" s="34"/>
      <c r="H5" s="34"/>
      <c r="I5" s="40"/>
    </row>
    <row r="6" spans="1:18" s="2" customFormat="1" ht="15.75">
      <c r="A6" s="22" t="s">
        <v>529</v>
      </c>
      <c r="B6" s="213"/>
      <c r="C6" s="22"/>
      <c r="D6" s="22"/>
      <c r="E6" s="213"/>
      <c r="F6" s="22"/>
      <c r="G6" s="22"/>
      <c r="H6" s="22"/>
      <c r="I6" s="73" t="s">
        <v>530</v>
      </c>
    </row>
    <row r="7" spans="1:18" s="3" customFormat="1" ht="17.25" customHeight="1" thickBot="1">
      <c r="A7" s="496" t="s">
        <v>490</v>
      </c>
      <c r="B7" s="531" t="s">
        <v>489</v>
      </c>
      <c r="C7" s="531"/>
      <c r="D7" s="531"/>
      <c r="E7" s="531" t="s">
        <v>488</v>
      </c>
      <c r="F7" s="531"/>
      <c r="G7" s="531"/>
      <c r="H7" s="405" t="s">
        <v>502</v>
      </c>
      <c r="I7" s="493" t="s">
        <v>487</v>
      </c>
    </row>
    <row r="8" spans="1:18" s="3" customFormat="1" ht="39" customHeight="1" thickTop="1">
      <c r="A8" s="498"/>
      <c r="B8" s="212" t="s">
        <v>486</v>
      </c>
      <c r="C8" s="211" t="s">
        <v>485</v>
      </c>
      <c r="D8" s="211" t="s">
        <v>484</v>
      </c>
      <c r="E8" s="212" t="s">
        <v>486</v>
      </c>
      <c r="F8" s="211" t="s">
        <v>485</v>
      </c>
      <c r="G8" s="211" t="s">
        <v>484</v>
      </c>
      <c r="H8" s="211" t="s">
        <v>486</v>
      </c>
      <c r="I8" s="495"/>
    </row>
    <row r="9" spans="1:18" ht="18.75" customHeight="1" thickBot="1">
      <c r="A9" s="144" t="s">
        <v>446</v>
      </c>
      <c r="B9" s="208">
        <v>1292</v>
      </c>
      <c r="C9" s="208">
        <v>29.7</v>
      </c>
      <c r="D9" s="208">
        <v>32.700000000000003</v>
      </c>
      <c r="E9" s="208">
        <v>8.5</v>
      </c>
      <c r="F9" s="208">
        <v>28.9</v>
      </c>
      <c r="G9" s="208">
        <v>33.4</v>
      </c>
      <c r="H9" s="296">
        <f>(E9+B9)</f>
        <v>1300.5</v>
      </c>
      <c r="I9" s="145" t="s">
        <v>445</v>
      </c>
      <c r="J9" s="5"/>
      <c r="K9" s="5"/>
      <c r="L9" s="5"/>
    </row>
    <row r="10" spans="1:18" ht="18.75" customHeight="1" thickTop="1" thickBot="1">
      <c r="A10" s="137" t="s">
        <v>414</v>
      </c>
      <c r="B10" s="205">
        <v>430.5</v>
      </c>
      <c r="C10" s="205">
        <v>17.399999999999999</v>
      </c>
      <c r="D10" s="205">
        <v>21.3</v>
      </c>
      <c r="E10" s="205">
        <v>5</v>
      </c>
      <c r="F10" s="205">
        <v>26.2</v>
      </c>
      <c r="G10" s="205">
        <v>30.5</v>
      </c>
      <c r="H10" s="296">
        <f t="shared" ref="H10:H42" si="0">(E10+B10)</f>
        <v>435.5</v>
      </c>
      <c r="I10" s="139" t="s">
        <v>413</v>
      </c>
      <c r="J10" s="5"/>
      <c r="K10" s="5"/>
      <c r="L10" s="5"/>
    </row>
    <row r="11" spans="1:18" ht="18.75" customHeight="1" thickTop="1" thickBot="1">
      <c r="A11" s="135" t="s">
        <v>436</v>
      </c>
      <c r="B11" s="207">
        <v>537.5</v>
      </c>
      <c r="C11" s="207">
        <v>27.6</v>
      </c>
      <c r="D11" s="207">
        <v>31.8</v>
      </c>
      <c r="E11" s="207">
        <v>4.9000000000000004</v>
      </c>
      <c r="F11" s="207">
        <v>24.8</v>
      </c>
      <c r="G11" s="207">
        <v>28.9</v>
      </c>
      <c r="H11" s="296">
        <f t="shared" si="0"/>
        <v>542.4</v>
      </c>
      <c r="I11" s="136" t="s">
        <v>435</v>
      </c>
      <c r="J11" s="5"/>
      <c r="K11" s="5"/>
      <c r="L11" s="5"/>
    </row>
    <row r="12" spans="1:18" ht="18.75" customHeight="1" thickTop="1" thickBot="1">
      <c r="A12" s="137" t="s">
        <v>416</v>
      </c>
      <c r="B12" s="205">
        <v>213.1</v>
      </c>
      <c r="C12" s="205">
        <v>27.9</v>
      </c>
      <c r="D12" s="205">
        <v>31.7</v>
      </c>
      <c r="E12" s="205">
        <v>0.2</v>
      </c>
      <c r="F12" s="205">
        <v>32.200000000000003</v>
      </c>
      <c r="G12" s="205">
        <v>35.6</v>
      </c>
      <c r="H12" s="296">
        <f t="shared" si="0"/>
        <v>213.29999999999998</v>
      </c>
      <c r="I12" s="139" t="s">
        <v>415</v>
      </c>
      <c r="J12" s="5"/>
      <c r="K12" s="5"/>
      <c r="L12" s="5"/>
    </row>
    <row r="13" spans="1:18" ht="18.75" customHeight="1" thickTop="1" thickBot="1">
      <c r="A13" s="135" t="s">
        <v>422</v>
      </c>
      <c r="B13" s="207">
        <v>66.099999999999994</v>
      </c>
      <c r="C13" s="207">
        <v>22.8</v>
      </c>
      <c r="D13" s="207">
        <v>27.3</v>
      </c>
      <c r="E13" s="207">
        <v>0</v>
      </c>
      <c r="F13" s="207">
        <v>0</v>
      </c>
      <c r="G13" s="207">
        <v>0</v>
      </c>
      <c r="H13" s="296">
        <f t="shared" si="0"/>
        <v>66.099999999999994</v>
      </c>
      <c r="I13" s="136" t="s">
        <v>421</v>
      </c>
      <c r="J13" s="5"/>
      <c r="K13" s="5"/>
      <c r="L13" s="5"/>
    </row>
    <row r="14" spans="1:18" ht="18.75" customHeight="1" thickTop="1" thickBot="1">
      <c r="A14" s="137" t="s">
        <v>442</v>
      </c>
      <c r="B14" s="205">
        <v>2497.4</v>
      </c>
      <c r="C14" s="205">
        <v>7.2</v>
      </c>
      <c r="D14" s="205">
        <v>9.6</v>
      </c>
      <c r="E14" s="205">
        <v>1.3</v>
      </c>
      <c r="F14" s="205">
        <v>20.8</v>
      </c>
      <c r="G14" s="205">
        <v>24</v>
      </c>
      <c r="H14" s="296">
        <f t="shared" si="0"/>
        <v>2498.7000000000003</v>
      </c>
      <c r="I14" s="139" t="s">
        <v>441</v>
      </c>
      <c r="J14" s="5"/>
      <c r="K14" s="5"/>
      <c r="L14" s="5"/>
    </row>
    <row r="15" spans="1:18" ht="18.75" customHeight="1" thickTop="1" thickBot="1">
      <c r="A15" s="135" t="s">
        <v>434</v>
      </c>
      <c r="B15" s="207">
        <v>317.2</v>
      </c>
      <c r="C15" s="207">
        <v>10.1</v>
      </c>
      <c r="D15" s="207">
        <v>13</v>
      </c>
      <c r="E15" s="207">
        <v>600.1</v>
      </c>
      <c r="F15" s="207">
        <v>5.4</v>
      </c>
      <c r="G15" s="207">
        <v>7.7</v>
      </c>
      <c r="H15" s="296">
        <f t="shared" si="0"/>
        <v>917.3</v>
      </c>
      <c r="I15" s="136" t="s">
        <v>483</v>
      </c>
      <c r="J15" s="5"/>
      <c r="K15" s="5"/>
      <c r="L15" s="5"/>
    </row>
    <row r="16" spans="1:18" ht="18.75" customHeight="1" thickTop="1" thickBot="1">
      <c r="A16" s="137" t="s">
        <v>440</v>
      </c>
      <c r="B16" s="205">
        <v>1559.9</v>
      </c>
      <c r="C16" s="205">
        <v>23</v>
      </c>
      <c r="D16" s="205">
        <v>26.5</v>
      </c>
      <c r="E16" s="205">
        <v>1</v>
      </c>
      <c r="F16" s="205">
        <v>19</v>
      </c>
      <c r="G16" s="205">
        <v>20</v>
      </c>
      <c r="H16" s="296">
        <f t="shared" si="0"/>
        <v>1560.9</v>
      </c>
      <c r="I16" s="139" t="s">
        <v>439</v>
      </c>
      <c r="J16" s="5"/>
      <c r="K16" s="5"/>
      <c r="L16" s="5"/>
    </row>
    <row r="17" spans="1:12" ht="18.75" customHeight="1" thickTop="1" thickBot="1">
      <c r="A17" s="135" t="s">
        <v>482</v>
      </c>
      <c r="B17" s="207">
        <v>526.5</v>
      </c>
      <c r="C17" s="207">
        <v>2.7</v>
      </c>
      <c r="D17" s="207">
        <v>4.3</v>
      </c>
      <c r="E17" s="207">
        <v>1.5</v>
      </c>
      <c r="F17" s="207">
        <v>2.7</v>
      </c>
      <c r="G17" s="207">
        <v>3.7</v>
      </c>
      <c r="H17" s="296">
        <f t="shared" si="0"/>
        <v>528</v>
      </c>
      <c r="I17" s="136" t="s">
        <v>481</v>
      </c>
      <c r="J17" s="5"/>
      <c r="K17" s="5"/>
      <c r="L17" s="5"/>
    </row>
    <row r="18" spans="1:12" ht="18.75" customHeight="1" thickTop="1" thickBot="1">
      <c r="A18" s="137" t="s">
        <v>480</v>
      </c>
      <c r="B18" s="205">
        <v>13.7</v>
      </c>
      <c r="C18" s="205">
        <v>50.3</v>
      </c>
      <c r="D18" s="205">
        <v>58.3</v>
      </c>
      <c r="E18" s="205">
        <v>6.5</v>
      </c>
      <c r="F18" s="205">
        <v>61.4</v>
      </c>
      <c r="G18" s="205">
        <v>69.400000000000006</v>
      </c>
      <c r="H18" s="296">
        <f t="shared" si="0"/>
        <v>20.2</v>
      </c>
      <c r="I18" s="139" t="s">
        <v>479</v>
      </c>
      <c r="J18" s="5"/>
      <c r="K18" s="5"/>
      <c r="L18" s="5"/>
    </row>
    <row r="19" spans="1:12" ht="18.75" customHeight="1" thickTop="1" thickBot="1">
      <c r="A19" s="135" t="s">
        <v>478</v>
      </c>
      <c r="B19" s="207">
        <v>8.4</v>
      </c>
      <c r="C19" s="207">
        <v>27.6</v>
      </c>
      <c r="D19" s="207">
        <v>31.5</v>
      </c>
      <c r="E19" s="207">
        <v>0.3</v>
      </c>
      <c r="F19" s="207">
        <v>28.7</v>
      </c>
      <c r="G19" s="207">
        <v>32.700000000000003</v>
      </c>
      <c r="H19" s="296">
        <f t="shared" si="0"/>
        <v>8.7000000000000011</v>
      </c>
      <c r="I19" s="136" t="s">
        <v>477</v>
      </c>
      <c r="J19" s="5"/>
      <c r="K19" s="5"/>
      <c r="L19" s="5"/>
    </row>
    <row r="20" spans="1:12" ht="18.75" customHeight="1" thickTop="1" thickBot="1">
      <c r="A20" s="137" t="s">
        <v>476</v>
      </c>
      <c r="B20" s="205">
        <v>0.2</v>
      </c>
      <c r="C20" s="205">
        <v>6.9</v>
      </c>
      <c r="D20" s="205">
        <v>9.4</v>
      </c>
      <c r="E20" s="205">
        <v>0</v>
      </c>
      <c r="F20" s="205">
        <v>0</v>
      </c>
      <c r="G20" s="205">
        <v>0</v>
      </c>
      <c r="H20" s="296">
        <f t="shared" si="0"/>
        <v>0.2</v>
      </c>
      <c r="I20" s="139" t="s">
        <v>431</v>
      </c>
      <c r="J20" s="5"/>
      <c r="K20" s="5"/>
      <c r="L20" s="5"/>
    </row>
    <row r="21" spans="1:12" ht="18.75" customHeight="1" thickTop="1" thickBot="1">
      <c r="A21" s="135" t="s">
        <v>430</v>
      </c>
      <c r="B21" s="207">
        <v>193.1</v>
      </c>
      <c r="C21" s="207">
        <v>11.4</v>
      </c>
      <c r="D21" s="207">
        <v>14.2</v>
      </c>
      <c r="E21" s="207">
        <v>0</v>
      </c>
      <c r="F21" s="207">
        <v>0</v>
      </c>
      <c r="G21" s="207">
        <v>0</v>
      </c>
      <c r="H21" s="296">
        <f t="shared" si="0"/>
        <v>193.1</v>
      </c>
      <c r="I21" s="136" t="s">
        <v>429</v>
      </c>
      <c r="J21" s="5"/>
      <c r="K21" s="5"/>
      <c r="L21" s="5"/>
    </row>
    <row r="22" spans="1:12" ht="18.75" customHeight="1" thickTop="1" thickBot="1">
      <c r="A22" s="137" t="s">
        <v>426</v>
      </c>
      <c r="B22" s="205">
        <v>31</v>
      </c>
      <c r="C22" s="205">
        <v>10.4</v>
      </c>
      <c r="D22" s="205">
        <v>13.4</v>
      </c>
      <c r="E22" s="205">
        <v>4.5999999999999996</v>
      </c>
      <c r="F22" s="205">
        <v>5.4</v>
      </c>
      <c r="G22" s="205">
        <v>7.8</v>
      </c>
      <c r="H22" s="296">
        <f t="shared" si="0"/>
        <v>35.6</v>
      </c>
      <c r="I22" s="139" t="s">
        <v>475</v>
      </c>
      <c r="J22" s="5"/>
      <c r="K22" s="5"/>
      <c r="L22" s="5"/>
    </row>
    <row r="23" spans="1:12" ht="18.75" customHeight="1" thickTop="1" thickBot="1">
      <c r="A23" s="135" t="s">
        <v>432</v>
      </c>
      <c r="B23" s="207">
        <v>538.9</v>
      </c>
      <c r="C23" s="207">
        <v>7.3</v>
      </c>
      <c r="D23" s="207">
        <v>10</v>
      </c>
      <c r="E23" s="207">
        <v>0.4</v>
      </c>
      <c r="F23" s="207">
        <v>7.3</v>
      </c>
      <c r="G23" s="207">
        <v>9.3000000000000007</v>
      </c>
      <c r="H23" s="296">
        <f t="shared" si="0"/>
        <v>539.29999999999995</v>
      </c>
      <c r="I23" s="136" t="s">
        <v>431</v>
      </c>
      <c r="J23" s="5"/>
      <c r="K23" s="5"/>
      <c r="L23" s="5"/>
    </row>
    <row r="24" spans="1:12" ht="18.75" customHeight="1" thickTop="1" thickBot="1">
      <c r="A24" s="137" t="s">
        <v>412</v>
      </c>
      <c r="B24" s="205">
        <v>186.1</v>
      </c>
      <c r="C24" s="205">
        <v>6.7</v>
      </c>
      <c r="D24" s="205">
        <v>9.6</v>
      </c>
      <c r="E24" s="205">
        <v>0.2</v>
      </c>
      <c r="F24" s="205">
        <v>10</v>
      </c>
      <c r="G24" s="205">
        <v>14</v>
      </c>
      <c r="H24" s="296">
        <f t="shared" si="0"/>
        <v>186.29999999999998</v>
      </c>
      <c r="I24" s="139" t="s">
        <v>411</v>
      </c>
      <c r="J24" s="5"/>
      <c r="K24" s="5"/>
      <c r="L24" s="5"/>
    </row>
    <row r="25" spans="1:12" ht="18.75" customHeight="1" thickTop="1" thickBot="1">
      <c r="A25" s="135" t="s">
        <v>438</v>
      </c>
      <c r="B25" s="207">
        <v>0</v>
      </c>
      <c r="C25" s="207">
        <v>0</v>
      </c>
      <c r="D25" s="207">
        <v>0</v>
      </c>
      <c r="E25" s="207">
        <v>514.79999999999995</v>
      </c>
      <c r="F25" s="207">
        <v>31.4</v>
      </c>
      <c r="G25" s="207">
        <v>35.9</v>
      </c>
      <c r="H25" s="296">
        <f t="shared" si="0"/>
        <v>514.79999999999995</v>
      </c>
      <c r="I25" s="136" t="s">
        <v>437</v>
      </c>
      <c r="J25" s="5"/>
      <c r="K25" s="5"/>
      <c r="L25" s="5"/>
    </row>
    <row r="26" spans="1:12" ht="18.75" customHeight="1" thickTop="1" thickBot="1">
      <c r="A26" s="137" t="s">
        <v>474</v>
      </c>
      <c r="B26" s="205">
        <v>102.3</v>
      </c>
      <c r="C26" s="205">
        <v>6.1</v>
      </c>
      <c r="D26" s="205">
        <v>8.9</v>
      </c>
      <c r="E26" s="205">
        <v>0.1</v>
      </c>
      <c r="F26" s="205">
        <v>5</v>
      </c>
      <c r="G26" s="205">
        <v>8</v>
      </c>
      <c r="H26" s="296">
        <f t="shared" si="0"/>
        <v>102.39999999999999</v>
      </c>
      <c r="I26" s="139" t="s">
        <v>473</v>
      </c>
      <c r="J26" s="5"/>
      <c r="K26" s="5"/>
      <c r="L26" s="5"/>
    </row>
    <row r="27" spans="1:12" ht="18.75" customHeight="1" thickTop="1" thickBot="1">
      <c r="A27" s="135" t="s">
        <v>472</v>
      </c>
      <c r="B27" s="207">
        <v>119</v>
      </c>
      <c r="C27" s="207">
        <v>3.7</v>
      </c>
      <c r="D27" s="207">
        <v>6.1</v>
      </c>
      <c r="E27" s="207">
        <v>0</v>
      </c>
      <c r="F27" s="207">
        <v>0</v>
      </c>
      <c r="G27" s="207">
        <v>0</v>
      </c>
      <c r="H27" s="296">
        <f t="shared" si="0"/>
        <v>119</v>
      </c>
      <c r="I27" s="136" t="s">
        <v>471</v>
      </c>
      <c r="J27" s="5"/>
      <c r="K27" s="5"/>
      <c r="L27" s="5"/>
    </row>
    <row r="28" spans="1:12" ht="18.75" customHeight="1" thickTop="1" thickBot="1">
      <c r="A28" s="137" t="s">
        <v>470</v>
      </c>
      <c r="B28" s="205">
        <v>0</v>
      </c>
      <c r="C28" s="205">
        <v>0</v>
      </c>
      <c r="D28" s="205">
        <v>0</v>
      </c>
      <c r="E28" s="205">
        <v>2587.3000000000002</v>
      </c>
      <c r="F28" s="205">
        <v>2.7</v>
      </c>
      <c r="G28" s="205">
        <v>3.7</v>
      </c>
      <c r="H28" s="296">
        <f t="shared" si="0"/>
        <v>2587.3000000000002</v>
      </c>
      <c r="I28" s="139" t="s">
        <v>469</v>
      </c>
      <c r="J28" s="5"/>
      <c r="K28" s="5"/>
      <c r="L28" s="5"/>
    </row>
    <row r="29" spans="1:12" ht="18.75" customHeight="1" thickTop="1" thickBot="1">
      <c r="A29" s="135" t="s">
        <v>444</v>
      </c>
      <c r="B29" s="207">
        <v>137.5</v>
      </c>
      <c r="C29" s="207">
        <v>14.4</v>
      </c>
      <c r="D29" s="207">
        <v>18.100000000000001</v>
      </c>
      <c r="E29" s="207">
        <v>0</v>
      </c>
      <c r="F29" s="207">
        <v>0</v>
      </c>
      <c r="G29" s="207">
        <v>0</v>
      </c>
      <c r="H29" s="296">
        <f t="shared" si="0"/>
        <v>137.5</v>
      </c>
      <c r="I29" s="136" t="s">
        <v>443</v>
      </c>
      <c r="J29" s="5"/>
      <c r="K29" s="5"/>
      <c r="L29" s="5"/>
    </row>
    <row r="30" spans="1:12" ht="18.75" customHeight="1" thickTop="1" thickBot="1">
      <c r="A30" s="137" t="s">
        <v>424</v>
      </c>
      <c r="B30" s="205">
        <v>481.8</v>
      </c>
      <c r="C30" s="205">
        <v>5.5</v>
      </c>
      <c r="D30" s="205">
        <v>8.1</v>
      </c>
      <c r="E30" s="205">
        <v>0.5</v>
      </c>
      <c r="F30" s="205">
        <v>7.2</v>
      </c>
      <c r="G30" s="205">
        <v>9.6</v>
      </c>
      <c r="H30" s="296">
        <f t="shared" si="0"/>
        <v>482.3</v>
      </c>
      <c r="I30" s="139" t="s">
        <v>423</v>
      </c>
      <c r="J30" s="5"/>
      <c r="K30" s="5"/>
      <c r="L30" s="5"/>
    </row>
    <row r="31" spans="1:12" ht="18.75" customHeight="1" thickTop="1" thickBot="1">
      <c r="A31" s="135" t="s">
        <v>420</v>
      </c>
      <c r="B31" s="207">
        <v>463.7</v>
      </c>
      <c r="C31" s="207">
        <v>7.3</v>
      </c>
      <c r="D31" s="207">
        <v>10.199999999999999</v>
      </c>
      <c r="E31" s="207">
        <v>0</v>
      </c>
      <c r="F31" s="207">
        <v>0</v>
      </c>
      <c r="G31" s="207">
        <v>0</v>
      </c>
      <c r="H31" s="296">
        <f t="shared" si="0"/>
        <v>463.7</v>
      </c>
      <c r="I31" s="136" t="s">
        <v>419</v>
      </c>
      <c r="J31" s="5"/>
      <c r="K31" s="5"/>
      <c r="L31" s="5"/>
    </row>
    <row r="32" spans="1:12" ht="18.75" customHeight="1" thickTop="1" thickBot="1">
      <c r="A32" s="137" t="s">
        <v>468</v>
      </c>
      <c r="B32" s="205">
        <v>46.5</v>
      </c>
      <c r="C32" s="205">
        <v>15.6</v>
      </c>
      <c r="D32" s="205">
        <v>18.8</v>
      </c>
      <c r="E32" s="205">
        <v>99.2</v>
      </c>
      <c r="F32" s="205">
        <v>19.7</v>
      </c>
      <c r="G32" s="205">
        <v>22.9</v>
      </c>
      <c r="H32" s="296">
        <f t="shared" si="0"/>
        <v>145.69999999999999</v>
      </c>
      <c r="I32" s="139" t="s">
        <v>467</v>
      </c>
      <c r="J32" s="5"/>
      <c r="K32" s="5"/>
      <c r="L32" s="5"/>
    </row>
    <row r="33" spans="1:12" ht="18.75" customHeight="1" thickTop="1" thickBot="1">
      <c r="A33" s="135" t="s">
        <v>418</v>
      </c>
      <c r="B33" s="207">
        <v>8</v>
      </c>
      <c r="C33" s="207">
        <v>26.4</v>
      </c>
      <c r="D33" s="207">
        <v>30.5</v>
      </c>
      <c r="E33" s="207">
        <v>44</v>
      </c>
      <c r="F33" s="207">
        <v>7.7</v>
      </c>
      <c r="G33" s="207">
        <v>12</v>
      </c>
      <c r="H33" s="296">
        <f t="shared" si="0"/>
        <v>52</v>
      </c>
      <c r="I33" s="136" t="s">
        <v>417</v>
      </c>
      <c r="J33" s="5"/>
      <c r="K33" s="5"/>
      <c r="L33" s="5"/>
    </row>
    <row r="34" spans="1:12" ht="18.75" customHeight="1" thickTop="1" thickBot="1">
      <c r="A34" s="137" t="s">
        <v>428</v>
      </c>
      <c r="B34" s="205">
        <v>36.6</v>
      </c>
      <c r="C34" s="205">
        <v>17</v>
      </c>
      <c r="D34" s="205">
        <v>21</v>
      </c>
      <c r="E34" s="205">
        <v>63.8</v>
      </c>
      <c r="F34" s="205">
        <v>17.3</v>
      </c>
      <c r="G34" s="205">
        <v>21.4</v>
      </c>
      <c r="H34" s="296">
        <f t="shared" si="0"/>
        <v>100.4</v>
      </c>
      <c r="I34" s="139" t="s">
        <v>427</v>
      </c>
      <c r="J34" s="5"/>
      <c r="K34" s="5"/>
      <c r="L34" s="5"/>
    </row>
    <row r="35" spans="1:12" ht="18.75" customHeight="1" thickTop="1" thickBot="1">
      <c r="A35" s="135" t="s">
        <v>466</v>
      </c>
      <c r="B35" s="207">
        <v>83.7</v>
      </c>
      <c r="C35" s="207">
        <v>8.6999999999999993</v>
      </c>
      <c r="D35" s="207">
        <v>12.2</v>
      </c>
      <c r="E35" s="207">
        <v>12.9</v>
      </c>
      <c r="F35" s="207">
        <v>6.3</v>
      </c>
      <c r="G35" s="207">
        <v>9</v>
      </c>
      <c r="H35" s="296">
        <f t="shared" si="0"/>
        <v>96.600000000000009</v>
      </c>
      <c r="I35" s="136" t="s">
        <v>465</v>
      </c>
      <c r="J35" s="5"/>
      <c r="K35" s="5"/>
      <c r="L35" s="5"/>
    </row>
    <row r="36" spans="1:12" ht="18.75" customHeight="1" thickTop="1" thickBot="1">
      <c r="A36" s="137" t="s">
        <v>464</v>
      </c>
      <c r="B36" s="205">
        <v>194.2</v>
      </c>
      <c r="C36" s="205">
        <v>7.2</v>
      </c>
      <c r="D36" s="205">
        <v>10</v>
      </c>
      <c r="E36" s="205">
        <v>0</v>
      </c>
      <c r="F36" s="205">
        <v>0</v>
      </c>
      <c r="G36" s="205">
        <v>0</v>
      </c>
      <c r="H36" s="296">
        <f t="shared" si="0"/>
        <v>194.2</v>
      </c>
      <c r="I36" s="139" t="s">
        <v>419</v>
      </c>
      <c r="J36" s="5"/>
      <c r="K36" s="5"/>
      <c r="L36" s="5"/>
    </row>
    <row r="37" spans="1:12" ht="18.75" customHeight="1" thickTop="1" thickBot="1">
      <c r="A37" s="135" t="s">
        <v>463</v>
      </c>
      <c r="B37" s="207">
        <v>8.5</v>
      </c>
      <c r="C37" s="207">
        <v>8.8000000000000007</v>
      </c>
      <c r="D37" s="207">
        <v>12.8</v>
      </c>
      <c r="E37" s="207">
        <v>0</v>
      </c>
      <c r="F37" s="207">
        <v>0</v>
      </c>
      <c r="G37" s="207">
        <v>0</v>
      </c>
      <c r="H37" s="296">
        <f t="shared" si="0"/>
        <v>8.5</v>
      </c>
      <c r="I37" s="136" t="s">
        <v>462</v>
      </c>
      <c r="J37" s="5"/>
      <c r="K37" s="5"/>
      <c r="L37" s="5"/>
    </row>
    <row r="38" spans="1:12" ht="18.75" customHeight="1" thickTop="1" thickBot="1">
      <c r="A38" s="137" t="s">
        <v>461</v>
      </c>
      <c r="B38" s="205">
        <v>24.6</v>
      </c>
      <c r="C38" s="205">
        <v>10.6</v>
      </c>
      <c r="D38" s="205">
        <v>14.2</v>
      </c>
      <c r="E38" s="205">
        <v>2.6</v>
      </c>
      <c r="F38" s="205">
        <v>26</v>
      </c>
      <c r="G38" s="205">
        <v>29.2</v>
      </c>
      <c r="H38" s="296">
        <f t="shared" si="0"/>
        <v>27.200000000000003</v>
      </c>
      <c r="I38" s="139" t="s">
        <v>460</v>
      </c>
      <c r="J38" s="5"/>
      <c r="K38" s="5"/>
      <c r="L38" s="5"/>
    </row>
    <row r="39" spans="1:12" ht="18.75" customHeight="1" thickTop="1" thickBot="1">
      <c r="A39" s="135" t="s">
        <v>459</v>
      </c>
      <c r="B39" s="207">
        <v>421.8</v>
      </c>
      <c r="C39" s="207">
        <v>13.6</v>
      </c>
      <c r="D39" s="207">
        <v>17.7</v>
      </c>
      <c r="E39" s="207">
        <v>0.8</v>
      </c>
      <c r="F39" s="207">
        <v>14.6</v>
      </c>
      <c r="G39" s="207">
        <v>19.2</v>
      </c>
      <c r="H39" s="296">
        <f t="shared" si="0"/>
        <v>422.6</v>
      </c>
      <c r="I39" s="136" t="s">
        <v>458</v>
      </c>
      <c r="J39" s="5"/>
      <c r="K39" s="5"/>
      <c r="L39" s="5"/>
    </row>
    <row r="40" spans="1:12" ht="18.75" customHeight="1" thickTop="1" thickBot="1">
      <c r="A40" s="137" t="s">
        <v>457</v>
      </c>
      <c r="B40" s="205">
        <v>180.5</v>
      </c>
      <c r="C40" s="205">
        <v>3.2</v>
      </c>
      <c r="D40" s="205">
        <v>5.3</v>
      </c>
      <c r="E40" s="205">
        <v>0</v>
      </c>
      <c r="F40" s="205">
        <v>0</v>
      </c>
      <c r="G40" s="205">
        <v>0</v>
      </c>
      <c r="H40" s="296">
        <f t="shared" si="0"/>
        <v>180.5</v>
      </c>
      <c r="I40" s="139" t="s">
        <v>456</v>
      </c>
      <c r="J40" s="5"/>
      <c r="K40" s="5"/>
      <c r="L40" s="5"/>
    </row>
    <row r="41" spans="1:12" ht="18.75" customHeight="1" thickTop="1" thickBot="1">
      <c r="A41" s="135" t="s">
        <v>455</v>
      </c>
      <c r="B41" s="207">
        <v>5.6</v>
      </c>
      <c r="C41" s="207">
        <v>3.3</v>
      </c>
      <c r="D41" s="207">
        <v>5.6</v>
      </c>
      <c r="E41" s="207">
        <v>1</v>
      </c>
      <c r="F41" s="207">
        <v>4</v>
      </c>
      <c r="G41" s="207">
        <v>6</v>
      </c>
      <c r="H41" s="296">
        <f t="shared" si="0"/>
        <v>6.6</v>
      </c>
      <c r="I41" s="136" t="s">
        <v>454</v>
      </c>
      <c r="J41" s="5"/>
      <c r="K41" s="5"/>
      <c r="L41" s="5"/>
    </row>
    <row r="42" spans="1:12" ht="18.75" customHeight="1" thickTop="1" thickBot="1">
      <c r="A42" s="175" t="s">
        <v>87</v>
      </c>
      <c r="B42" s="210">
        <v>411.5</v>
      </c>
      <c r="C42" s="210">
        <v>11.3</v>
      </c>
      <c r="D42" s="210">
        <v>14.2</v>
      </c>
      <c r="E42" s="210">
        <v>177.9</v>
      </c>
      <c r="F42" s="210">
        <v>12.1</v>
      </c>
      <c r="G42" s="210">
        <v>14.7</v>
      </c>
      <c r="H42" s="296">
        <f t="shared" si="0"/>
        <v>589.4</v>
      </c>
      <c r="I42" s="158" t="s">
        <v>410</v>
      </c>
      <c r="J42" s="5"/>
      <c r="K42" s="5"/>
      <c r="L42" s="5"/>
    </row>
    <row r="43" spans="1:12" ht="30.2" customHeight="1" thickTop="1">
      <c r="A43" s="176" t="s">
        <v>10</v>
      </c>
      <c r="B43" s="297">
        <f t="shared" ref="B43:H43" si="1">SUM(B9:B42)</f>
        <v>11137.400000000001</v>
      </c>
      <c r="C43" s="297">
        <f t="shared" si="1"/>
        <v>451.7</v>
      </c>
      <c r="D43" s="297">
        <f t="shared" si="1"/>
        <v>558.30000000000007</v>
      </c>
      <c r="E43" s="297">
        <f t="shared" si="1"/>
        <v>4139.3999999999996</v>
      </c>
      <c r="F43" s="297">
        <f t="shared" si="1"/>
        <v>426.8</v>
      </c>
      <c r="G43" s="297">
        <f t="shared" si="1"/>
        <v>508.59999999999991</v>
      </c>
      <c r="H43" s="297">
        <f t="shared" si="1"/>
        <v>15276.800000000001</v>
      </c>
      <c r="I43" s="219" t="s">
        <v>137</v>
      </c>
      <c r="J43" s="5"/>
      <c r="K43" s="5"/>
      <c r="L43" s="5"/>
    </row>
    <row r="44" spans="1:12">
      <c r="A44" s="298" t="s">
        <v>453</v>
      </c>
      <c r="B44" s="299"/>
      <c r="C44" s="298"/>
      <c r="D44" s="298"/>
      <c r="E44" s="299"/>
      <c r="F44" s="298"/>
      <c r="G44" s="298"/>
      <c r="H44" s="298"/>
      <c r="I44" s="239" t="s">
        <v>452</v>
      </c>
    </row>
    <row r="45" spans="1:12">
      <c r="A45" s="298" t="s">
        <v>451</v>
      </c>
      <c r="B45" s="299"/>
      <c r="C45" s="298"/>
      <c r="D45" s="298"/>
      <c r="E45" s="299"/>
      <c r="F45" s="298"/>
      <c r="G45" s="298"/>
      <c r="H45" s="298"/>
      <c r="I45" s="239" t="s">
        <v>450</v>
      </c>
    </row>
  </sheetData>
  <mergeCells count="5">
    <mergeCell ref="A1:I1"/>
    <mergeCell ref="A7:A8"/>
    <mergeCell ref="B7:D7"/>
    <mergeCell ref="E7:G7"/>
    <mergeCell ref="I7:I8"/>
  </mergeCells>
  <printOptions horizontalCentered="1"/>
  <pageMargins left="0" right="0" top="0.59055118110236227" bottom="0.19685039370078741" header="0.51181102362204722" footer="0.51181102362204722"/>
  <pageSetup paperSize="9" scale="8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Q29"/>
  <sheetViews>
    <sheetView showGridLines="0" rightToLeft="1" view="pageBreakPreview" topLeftCell="A13" zoomScaleSheetLayoutView="100" workbookViewId="0">
      <selection activeCell="G26" sqref="G26"/>
    </sheetView>
  </sheetViews>
  <sheetFormatPr defaultColWidth="10.7109375" defaultRowHeight="14.25"/>
  <cols>
    <col min="1" max="1" width="3.7109375" style="240" customWidth="1"/>
    <col min="2" max="2" width="20.7109375" style="240" customWidth="1"/>
    <col min="3" max="7" width="8.7109375" style="246" customWidth="1"/>
    <col min="8" max="8" width="20.7109375" style="240" customWidth="1"/>
    <col min="9" max="9" width="3.7109375" style="240" customWidth="1"/>
    <col min="10" max="16384" width="10.7109375" style="5"/>
  </cols>
  <sheetData>
    <row r="1" spans="1:17" s="224" customFormat="1" ht="25.5" customHeight="1">
      <c r="A1" s="435"/>
      <c r="B1" s="436"/>
      <c r="C1" s="436"/>
      <c r="D1" s="436"/>
      <c r="E1" s="436"/>
      <c r="F1" s="436"/>
      <c r="G1" s="436"/>
      <c r="H1" s="436"/>
      <c r="I1" s="436"/>
      <c r="J1" s="291"/>
      <c r="K1" s="291"/>
      <c r="L1" s="291"/>
      <c r="M1" s="291"/>
      <c r="N1" s="291"/>
      <c r="O1" s="291"/>
      <c r="P1" s="291"/>
      <c r="Q1" s="291"/>
    </row>
    <row r="2" spans="1:17" ht="20.25">
      <c r="A2" s="51" t="s">
        <v>222</v>
      </c>
      <c r="B2" s="37"/>
      <c r="C2" s="209"/>
      <c r="D2" s="209"/>
      <c r="E2" s="209"/>
      <c r="F2" s="209"/>
      <c r="G2" s="209"/>
      <c r="H2" s="37"/>
      <c r="I2" s="37"/>
    </row>
    <row r="3" spans="1:17" ht="20.25">
      <c r="A3" s="524" t="s">
        <v>542</v>
      </c>
      <c r="B3" s="524"/>
      <c r="C3" s="524"/>
      <c r="D3" s="524"/>
      <c r="E3" s="524"/>
      <c r="F3" s="524"/>
      <c r="G3" s="524"/>
      <c r="H3" s="524"/>
      <c r="I3" s="524"/>
    </row>
    <row r="4" spans="1:17" ht="15.75">
      <c r="A4" s="34" t="s">
        <v>244</v>
      </c>
      <c r="B4" s="37"/>
      <c r="C4" s="209"/>
      <c r="D4" s="209"/>
      <c r="E4" s="209"/>
      <c r="F4" s="209"/>
      <c r="G4" s="209"/>
      <c r="H4" s="37"/>
      <c r="I4" s="37"/>
    </row>
    <row r="5" spans="1:17" ht="15.75">
      <c r="A5" s="492" t="s">
        <v>543</v>
      </c>
      <c r="B5" s="492"/>
      <c r="C5" s="492"/>
      <c r="D5" s="492"/>
      <c r="E5" s="492"/>
      <c r="F5" s="492"/>
      <c r="G5" s="492"/>
      <c r="H5" s="492"/>
      <c r="I5" s="492"/>
    </row>
    <row r="6" spans="1:17" s="2" customFormat="1" ht="21.95" customHeight="1">
      <c r="A6" s="22" t="s">
        <v>532</v>
      </c>
      <c r="B6" s="41"/>
      <c r="C6" s="44"/>
      <c r="D6" s="44"/>
      <c r="E6" s="44"/>
      <c r="F6" s="44"/>
      <c r="G6" s="44"/>
      <c r="H6" s="41"/>
      <c r="I6" s="73" t="s">
        <v>531</v>
      </c>
    </row>
    <row r="7" spans="1:17" s="3" customFormat="1" ht="14.25" customHeight="1" thickBot="1">
      <c r="A7" s="445" t="s">
        <v>139</v>
      </c>
      <c r="B7" s="445"/>
      <c r="C7" s="511">
        <v>2007</v>
      </c>
      <c r="D7" s="511">
        <v>2008</v>
      </c>
      <c r="E7" s="339"/>
      <c r="F7" s="505">
        <v>2010</v>
      </c>
      <c r="G7" s="505">
        <v>2011</v>
      </c>
      <c r="H7" s="534" t="s">
        <v>140</v>
      </c>
      <c r="I7" s="534"/>
    </row>
    <row r="8" spans="1:17" s="3" customFormat="1" ht="14.25" customHeight="1" thickTop="1" thickBot="1">
      <c r="A8" s="446"/>
      <c r="B8" s="446"/>
      <c r="C8" s="512"/>
      <c r="D8" s="512"/>
      <c r="E8" s="340">
        <v>2009</v>
      </c>
      <c r="F8" s="506"/>
      <c r="G8" s="506"/>
      <c r="H8" s="535"/>
      <c r="I8" s="535"/>
    </row>
    <row r="9" spans="1:17" s="4" customFormat="1" ht="14.25" customHeight="1" thickTop="1">
      <c r="A9" s="447"/>
      <c r="B9" s="447"/>
      <c r="C9" s="513"/>
      <c r="D9" s="513"/>
      <c r="E9" s="341"/>
      <c r="F9" s="507"/>
      <c r="G9" s="507"/>
      <c r="H9" s="536"/>
      <c r="I9" s="536"/>
    </row>
    <row r="10" spans="1:17" s="276" customFormat="1" ht="24" customHeight="1" thickBot="1">
      <c r="A10" s="459" t="s">
        <v>204</v>
      </c>
      <c r="B10" s="459"/>
      <c r="C10" s="241">
        <f>SUM(C11:C14)</f>
        <v>2052</v>
      </c>
      <c r="D10" s="241">
        <f>SUM(D11:D14)</f>
        <v>1262</v>
      </c>
      <c r="E10" s="241">
        <f>SUM(E11:E14)</f>
        <v>1754</v>
      </c>
      <c r="F10" s="241">
        <v>2376</v>
      </c>
      <c r="G10" s="241">
        <v>1700</v>
      </c>
      <c r="H10" s="468" t="s">
        <v>372</v>
      </c>
      <c r="I10" s="468"/>
    </row>
    <row r="11" spans="1:17" ht="24" customHeight="1" thickTop="1" thickBot="1">
      <c r="A11" s="103"/>
      <c r="B11" s="160" t="s">
        <v>16</v>
      </c>
      <c r="C11" s="104">
        <v>32</v>
      </c>
      <c r="D11" s="104">
        <v>19</v>
      </c>
      <c r="E11" s="104">
        <v>49</v>
      </c>
      <c r="F11" s="104">
        <v>36</v>
      </c>
      <c r="G11" s="104">
        <v>26</v>
      </c>
      <c r="H11" s="105" t="s">
        <v>17</v>
      </c>
      <c r="I11" s="105"/>
    </row>
    <row r="12" spans="1:17" ht="24" customHeight="1" thickTop="1" thickBot="1">
      <c r="A12" s="100"/>
      <c r="B12" s="159" t="s">
        <v>18</v>
      </c>
      <c r="C12" s="101">
        <v>745</v>
      </c>
      <c r="D12" s="101">
        <v>461</v>
      </c>
      <c r="E12" s="101">
        <v>733</v>
      </c>
      <c r="F12" s="101">
        <v>709</v>
      </c>
      <c r="G12" s="101">
        <v>535</v>
      </c>
      <c r="H12" s="102" t="s">
        <v>19</v>
      </c>
      <c r="I12" s="102"/>
    </row>
    <row r="13" spans="1:17" ht="24" customHeight="1" thickTop="1" thickBot="1">
      <c r="A13" s="103"/>
      <c r="B13" s="160" t="s">
        <v>20</v>
      </c>
      <c r="C13" s="104">
        <v>1273</v>
      </c>
      <c r="D13" s="104">
        <v>781</v>
      </c>
      <c r="E13" s="104">
        <v>876</v>
      </c>
      <c r="F13" s="104">
        <v>1868</v>
      </c>
      <c r="G13" s="368">
        <v>1130</v>
      </c>
      <c r="H13" s="105" t="s">
        <v>21</v>
      </c>
      <c r="I13" s="105"/>
    </row>
    <row r="14" spans="1:17" ht="24" customHeight="1" thickTop="1" thickBot="1">
      <c r="A14" s="100"/>
      <c r="B14" s="159" t="s">
        <v>245</v>
      </c>
      <c r="C14" s="101">
        <v>2</v>
      </c>
      <c r="D14" s="101">
        <v>1</v>
      </c>
      <c r="E14" s="101">
        <v>96</v>
      </c>
      <c r="F14" s="101">
        <v>52</v>
      </c>
      <c r="G14" s="101">
        <v>9</v>
      </c>
      <c r="H14" s="102" t="s">
        <v>246</v>
      </c>
      <c r="I14" s="102"/>
    </row>
    <row r="15" spans="1:17" ht="24" customHeight="1" thickTop="1" thickBot="1">
      <c r="A15" s="465" t="s">
        <v>196</v>
      </c>
      <c r="B15" s="465"/>
      <c r="C15" s="242">
        <v>284190</v>
      </c>
      <c r="D15" s="242">
        <v>340735</v>
      </c>
      <c r="E15" s="242">
        <v>331101</v>
      </c>
      <c r="F15" s="242">
        <v>392423</v>
      </c>
      <c r="G15" s="367">
        <v>318266</v>
      </c>
      <c r="H15" s="462" t="s">
        <v>195</v>
      </c>
      <c r="I15" s="462"/>
    </row>
    <row r="16" spans="1:17" ht="24" customHeight="1" thickTop="1" thickBot="1">
      <c r="A16" s="472" t="s">
        <v>203</v>
      </c>
      <c r="B16" s="472"/>
      <c r="C16" s="243">
        <f>C17+C18</f>
        <v>22526</v>
      </c>
      <c r="D16" s="243">
        <f>D17+D18</f>
        <v>22457</v>
      </c>
      <c r="E16" s="243">
        <f>E17+E18</f>
        <v>21495</v>
      </c>
      <c r="F16" s="243">
        <v>22258</v>
      </c>
      <c r="G16" s="243">
        <f>SUM(G17:G18)</f>
        <v>21554</v>
      </c>
      <c r="H16" s="471" t="s">
        <v>202</v>
      </c>
      <c r="I16" s="471"/>
    </row>
    <row r="17" spans="1:9" s="276" customFormat="1" ht="24" customHeight="1" thickTop="1" thickBot="1">
      <c r="A17" s="103"/>
      <c r="B17" s="160" t="s">
        <v>141</v>
      </c>
      <c r="C17" s="104">
        <v>21564</v>
      </c>
      <c r="D17" s="104">
        <v>21495</v>
      </c>
      <c r="E17" s="104">
        <v>20815</v>
      </c>
      <c r="F17" s="104">
        <v>21491</v>
      </c>
      <c r="G17" s="104">
        <v>20696</v>
      </c>
      <c r="H17" s="105" t="s">
        <v>109</v>
      </c>
      <c r="I17" s="105"/>
    </row>
    <row r="18" spans="1:9" s="276" customFormat="1" ht="24" customHeight="1" thickTop="1" thickBot="1">
      <c r="A18" s="100"/>
      <c r="B18" s="159" t="s">
        <v>103</v>
      </c>
      <c r="C18" s="101">
        <v>962</v>
      </c>
      <c r="D18" s="101">
        <v>962</v>
      </c>
      <c r="E18" s="101">
        <v>680</v>
      </c>
      <c r="F18" s="101">
        <v>767</v>
      </c>
      <c r="G18" s="101">
        <v>858</v>
      </c>
      <c r="H18" s="102" t="s">
        <v>6</v>
      </c>
      <c r="I18" s="102"/>
    </row>
    <row r="19" spans="1:9" ht="24" customHeight="1" thickTop="1" thickBot="1">
      <c r="A19" s="465" t="s">
        <v>188</v>
      </c>
      <c r="B19" s="465"/>
      <c r="C19" s="242">
        <v>53351</v>
      </c>
      <c r="D19" s="242">
        <v>105306</v>
      </c>
      <c r="E19" s="242">
        <v>44746</v>
      </c>
      <c r="F19" s="242">
        <v>51658</v>
      </c>
      <c r="G19" s="242">
        <v>45357</v>
      </c>
      <c r="H19" s="462" t="s">
        <v>194</v>
      </c>
      <c r="I19" s="462"/>
    </row>
    <row r="20" spans="1:9" ht="24" customHeight="1" thickTop="1" thickBot="1">
      <c r="A20" s="472" t="s">
        <v>205</v>
      </c>
      <c r="B20" s="472"/>
      <c r="C20" s="243">
        <f>C21+C22</f>
        <v>7001</v>
      </c>
      <c r="D20" s="243">
        <f>D21+D22</f>
        <v>11346</v>
      </c>
      <c r="E20" s="243">
        <f>E21+E22</f>
        <v>10454</v>
      </c>
      <c r="F20" s="243">
        <v>11119</v>
      </c>
      <c r="G20" s="243">
        <v>12225</v>
      </c>
      <c r="H20" s="471" t="s">
        <v>206</v>
      </c>
      <c r="I20" s="471"/>
    </row>
    <row r="21" spans="1:9" s="276" customFormat="1" ht="24" customHeight="1" thickTop="1" thickBot="1">
      <c r="A21" s="103"/>
      <c r="B21" s="160" t="s">
        <v>112</v>
      </c>
      <c r="C21" s="104">
        <v>2298</v>
      </c>
      <c r="D21" s="104">
        <v>2628</v>
      </c>
      <c r="E21" s="104">
        <v>2939</v>
      </c>
      <c r="F21" s="104">
        <v>3065</v>
      </c>
      <c r="G21" s="104">
        <v>3649</v>
      </c>
      <c r="H21" s="105" t="s">
        <v>113</v>
      </c>
      <c r="I21" s="105"/>
    </row>
    <row r="22" spans="1:9" s="276" customFormat="1" ht="24" customHeight="1" thickTop="1" thickBot="1">
      <c r="A22" s="100"/>
      <c r="B22" s="159" t="s">
        <v>114</v>
      </c>
      <c r="C22" s="101">
        <v>4703</v>
      </c>
      <c r="D22" s="101">
        <v>8718</v>
      </c>
      <c r="E22" s="101">
        <v>7515</v>
      </c>
      <c r="F22" s="101">
        <v>8054</v>
      </c>
      <c r="G22" s="101">
        <v>8576</v>
      </c>
      <c r="H22" s="102" t="s">
        <v>115</v>
      </c>
      <c r="I22" s="102"/>
    </row>
    <row r="23" spans="1:9" ht="24" customHeight="1" thickTop="1" thickBot="1">
      <c r="A23" s="465" t="s">
        <v>189</v>
      </c>
      <c r="B23" s="465"/>
      <c r="C23" s="242">
        <v>25193</v>
      </c>
      <c r="D23" s="242">
        <v>29775</v>
      </c>
      <c r="E23" s="242">
        <v>32906</v>
      </c>
      <c r="F23" s="242">
        <v>35609</v>
      </c>
      <c r="G23" s="242">
        <v>37835</v>
      </c>
      <c r="H23" s="462" t="s">
        <v>197</v>
      </c>
      <c r="I23" s="462"/>
    </row>
    <row r="24" spans="1:9" ht="24" customHeight="1" thickTop="1" thickBot="1">
      <c r="A24" s="472" t="s">
        <v>190</v>
      </c>
      <c r="B24" s="472"/>
      <c r="C24" s="243">
        <v>3926</v>
      </c>
      <c r="D24" s="243">
        <v>4388</v>
      </c>
      <c r="E24" s="243">
        <v>4270</v>
      </c>
      <c r="F24" s="243">
        <v>4532</v>
      </c>
      <c r="G24" s="243">
        <v>4969</v>
      </c>
      <c r="H24" s="471" t="s">
        <v>192</v>
      </c>
      <c r="I24" s="471"/>
    </row>
    <row r="25" spans="1:9" s="276" customFormat="1" ht="24" customHeight="1" thickTop="1">
      <c r="A25" s="502" t="s">
        <v>191</v>
      </c>
      <c r="B25" s="502"/>
      <c r="C25" s="300">
        <v>15183</v>
      </c>
      <c r="D25" s="300">
        <v>17688.400000000001</v>
      </c>
      <c r="E25" s="300">
        <v>14066</v>
      </c>
      <c r="F25" s="300">
        <v>13760</v>
      </c>
      <c r="G25" s="300">
        <v>12995</v>
      </c>
      <c r="H25" s="504" t="s">
        <v>193</v>
      </c>
      <c r="I25" s="504"/>
    </row>
    <row r="26" spans="1:9" s="276" customFormat="1" ht="24.95" customHeight="1">
      <c r="A26" s="532" t="s">
        <v>4</v>
      </c>
      <c r="B26" s="532"/>
      <c r="C26" s="286">
        <f>SUM(C10,C15:C16,C19:C20,C23:C25)</f>
        <v>413422</v>
      </c>
      <c r="D26" s="286">
        <f>SUM(D10,D15:D16,D19:D20,D23:D25)</f>
        <v>532957.4</v>
      </c>
      <c r="E26" s="286">
        <f>SUM(E10,E15:E16,E19:E20,E23:E25)</f>
        <v>460792</v>
      </c>
      <c r="F26" s="286">
        <f>SUM(F10,F15:F16,F19:F20,F23:F25)</f>
        <v>533735</v>
      </c>
      <c r="G26" s="286">
        <f>G10+G16+G19+G20+G23+G25</f>
        <v>131666</v>
      </c>
      <c r="H26" s="533" t="s">
        <v>142</v>
      </c>
      <c r="I26" s="533"/>
    </row>
    <row r="27" spans="1:9" ht="22.5" customHeight="1">
      <c r="A27" s="298"/>
      <c r="B27" s="246"/>
      <c r="H27" s="246"/>
      <c r="I27" s="301"/>
    </row>
    <row r="28" spans="1:9" ht="13.5" customHeight="1"/>
    <row r="29" spans="1:9" ht="16.5" customHeight="1"/>
  </sheetData>
  <mergeCells count="27">
    <mergeCell ref="H23:I23"/>
    <mergeCell ref="A1:I1"/>
    <mergeCell ref="G7:G9"/>
    <mergeCell ref="C7:C9"/>
    <mergeCell ref="H7:I9"/>
    <mergeCell ref="A7:B9"/>
    <mergeCell ref="A20:B20"/>
    <mergeCell ref="A16:B16"/>
    <mergeCell ref="A3:I3"/>
    <mergeCell ref="A10:B10"/>
    <mergeCell ref="H20:I20"/>
    <mergeCell ref="A19:B19"/>
    <mergeCell ref="A23:B23"/>
    <mergeCell ref="A5:I5"/>
    <mergeCell ref="H19:I19"/>
    <mergeCell ref="D7:D9"/>
    <mergeCell ref="A25:B25"/>
    <mergeCell ref="A26:B26"/>
    <mergeCell ref="H25:I25"/>
    <mergeCell ref="A24:B24"/>
    <mergeCell ref="H26:I26"/>
    <mergeCell ref="H24:I24"/>
    <mergeCell ref="H10:I10"/>
    <mergeCell ref="H15:I15"/>
    <mergeCell ref="A15:B15"/>
    <mergeCell ref="H16:I16"/>
    <mergeCell ref="F7:F9"/>
  </mergeCells>
  <phoneticPr fontId="0" type="noConversion"/>
  <printOptions horizontalCentered="1"/>
  <pageMargins left="0" right="0" top="1.1811023622047245" bottom="0" header="0.51181102362204722" footer="0.51181102362204722"/>
  <pageSetup paperSize="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Q26"/>
  <sheetViews>
    <sheetView showGridLines="0" rightToLeft="1" view="pageBreakPreview" zoomScaleSheetLayoutView="100" workbookViewId="0">
      <selection activeCell="L29" sqref="L29"/>
    </sheetView>
  </sheetViews>
  <sheetFormatPr defaultColWidth="10.7109375" defaultRowHeight="14.25"/>
  <cols>
    <col min="1" max="1" width="3.7109375" style="240" customWidth="1"/>
    <col min="2" max="2" width="22.7109375" style="240" customWidth="1"/>
    <col min="3" max="7" width="8.7109375" style="246" customWidth="1"/>
    <col min="8" max="8" width="22.7109375" style="240" customWidth="1"/>
    <col min="9" max="9" width="3.7109375" style="240" customWidth="1"/>
    <col min="10" max="16384" width="10.7109375" style="5"/>
  </cols>
  <sheetData>
    <row r="1" spans="1:17" s="224" customFormat="1" ht="19.5" customHeight="1">
      <c r="A1" s="435"/>
      <c r="B1" s="436"/>
      <c r="C1" s="436"/>
      <c r="D1" s="436"/>
      <c r="E1" s="436"/>
      <c r="F1" s="436"/>
      <c r="G1" s="436"/>
      <c r="H1" s="436"/>
      <c r="I1" s="436"/>
      <c r="J1" s="291"/>
      <c r="K1" s="291"/>
      <c r="L1" s="291"/>
      <c r="M1" s="291"/>
      <c r="N1" s="291"/>
      <c r="O1" s="291"/>
      <c r="P1" s="291"/>
      <c r="Q1" s="291"/>
    </row>
    <row r="2" spans="1:17" ht="20.25">
      <c r="A2" s="491" t="s">
        <v>227</v>
      </c>
      <c r="B2" s="491"/>
      <c r="C2" s="491"/>
      <c r="D2" s="491"/>
      <c r="E2" s="491"/>
      <c r="F2" s="491"/>
      <c r="G2" s="491"/>
      <c r="H2" s="491"/>
      <c r="I2" s="491"/>
    </row>
    <row r="3" spans="1:17" s="302" customFormat="1" ht="20.25">
      <c r="A3" s="458" t="s">
        <v>542</v>
      </c>
      <c r="B3" s="458"/>
      <c r="C3" s="458"/>
      <c r="D3" s="458"/>
      <c r="E3" s="458"/>
      <c r="F3" s="458"/>
      <c r="G3" s="458"/>
      <c r="H3" s="458"/>
      <c r="I3" s="458"/>
    </row>
    <row r="4" spans="1:17" ht="15.75">
      <c r="A4" s="34" t="s">
        <v>138</v>
      </c>
      <c r="B4" s="37"/>
      <c r="C4" s="209"/>
      <c r="D4" s="209"/>
      <c r="E4" s="209"/>
      <c r="F4" s="209"/>
      <c r="G4" s="209"/>
      <c r="H4" s="37"/>
      <c r="I4" s="37"/>
    </row>
    <row r="5" spans="1:17" ht="15.75">
      <c r="A5" s="492" t="s">
        <v>543</v>
      </c>
      <c r="B5" s="492"/>
      <c r="C5" s="492"/>
      <c r="D5" s="492"/>
      <c r="E5" s="492"/>
      <c r="F5" s="492"/>
      <c r="G5" s="492"/>
      <c r="H5" s="492"/>
      <c r="I5" s="492"/>
    </row>
    <row r="6" spans="1:17" s="2" customFormat="1" ht="21.95" customHeight="1">
      <c r="A6" s="22" t="s">
        <v>533</v>
      </c>
      <c r="B6" s="41"/>
      <c r="C6" s="44"/>
      <c r="D6" s="44"/>
      <c r="E6" s="44"/>
      <c r="F6" s="44"/>
      <c r="G6" s="44"/>
      <c r="H6" s="41"/>
      <c r="I6" s="73" t="s">
        <v>534</v>
      </c>
    </row>
    <row r="7" spans="1:17" s="3" customFormat="1" ht="14.25" customHeight="1" thickBot="1">
      <c r="A7" s="445" t="s">
        <v>139</v>
      </c>
      <c r="B7" s="445"/>
      <c r="C7" s="511">
        <v>2007</v>
      </c>
      <c r="D7" s="511">
        <v>2008</v>
      </c>
      <c r="E7" s="339"/>
      <c r="F7" s="505">
        <v>2010</v>
      </c>
      <c r="G7" s="505">
        <v>2011</v>
      </c>
      <c r="H7" s="534" t="s">
        <v>140</v>
      </c>
      <c r="I7" s="534"/>
    </row>
    <row r="8" spans="1:17" s="3" customFormat="1" ht="14.25" customHeight="1" thickTop="1" thickBot="1">
      <c r="A8" s="446"/>
      <c r="B8" s="446"/>
      <c r="C8" s="512"/>
      <c r="D8" s="512"/>
      <c r="E8" s="340">
        <v>2009</v>
      </c>
      <c r="F8" s="506"/>
      <c r="G8" s="506"/>
      <c r="H8" s="535"/>
      <c r="I8" s="535"/>
    </row>
    <row r="9" spans="1:17" s="4" customFormat="1" ht="14.25" customHeight="1" thickTop="1">
      <c r="A9" s="447"/>
      <c r="B9" s="447"/>
      <c r="C9" s="513"/>
      <c r="D9" s="513"/>
      <c r="E9" s="341"/>
      <c r="F9" s="507"/>
      <c r="G9" s="507"/>
      <c r="H9" s="536"/>
      <c r="I9" s="536"/>
    </row>
    <row r="10" spans="1:17" s="276" customFormat="1" ht="24" customHeight="1" thickBot="1">
      <c r="A10" s="459" t="s">
        <v>204</v>
      </c>
      <c r="B10" s="459"/>
      <c r="C10" s="303">
        <f>C11+C12+C13+C14</f>
        <v>3932</v>
      </c>
      <c r="D10" s="303">
        <f>D11+D12+D13+D14</f>
        <v>2335</v>
      </c>
      <c r="E10" s="303">
        <f>E11+E12+E13+E14</f>
        <v>2859</v>
      </c>
      <c r="F10" s="303">
        <v>4594</v>
      </c>
      <c r="G10" s="303">
        <v>3431</v>
      </c>
      <c r="H10" s="468" t="s">
        <v>15</v>
      </c>
      <c r="I10" s="468"/>
    </row>
    <row r="11" spans="1:17" ht="24" customHeight="1" thickTop="1" thickBot="1">
      <c r="A11" s="103"/>
      <c r="B11" s="160" t="s">
        <v>16</v>
      </c>
      <c r="C11" s="157">
        <v>38</v>
      </c>
      <c r="D11" s="157">
        <v>37</v>
      </c>
      <c r="E11" s="157">
        <v>66</v>
      </c>
      <c r="F11" s="157">
        <v>50</v>
      </c>
      <c r="G11" s="157">
        <v>56</v>
      </c>
      <c r="H11" s="105" t="s">
        <v>17</v>
      </c>
      <c r="I11" s="105"/>
    </row>
    <row r="12" spans="1:17" ht="24" customHeight="1" thickTop="1" thickBot="1">
      <c r="A12" s="100"/>
      <c r="B12" s="159" t="s">
        <v>18</v>
      </c>
      <c r="C12" s="196">
        <v>962</v>
      </c>
      <c r="D12" s="196">
        <v>656</v>
      </c>
      <c r="E12" s="196">
        <v>916</v>
      </c>
      <c r="F12" s="196">
        <v>922</v>
      </c>
      <c r="G12" s="196">
        <v>522</v>
      </c>
      <c r="H12" s="102" t="s">
        <v>19</v>
      </c>
      <c r="I12" s="102"/>
    </row>
    <row r="13" spans="1:17" ht="24" customHeight="1" thickTop="1" thickBot="1">
      <c r="A13" s="103"/>
      <c r="B13" s="160" t="s">
        <v>20</v>
      </c>
      <c r="C13" s="157">
        <v>2929</v>
      </c>
      <c r="D13" s="157">
        <v>1640</v>
      </c>
      <c r="E13" s="157">
        <v>1752</v>
      </c>
      <c r="F13" s="157">
        <v>3549</v>
      </c>
      <c r="G13" s="157">
        <v>2839</v>
      </c>
      <c r="H13" s="105" t="s">
        <v>21</v>
      </c>
      <c r="I13" s="105"/>
    </row>
    <row r="14" spans="1:17" ht="24" customHeight="1" thickTop="1" thickBot="1">
      <c r="A14" s="100"/>
      <c r="B14" s="159" t="s">
        <v>220</v>
      </c>
      <c r="C14" s="196">
        <v>3</v>
      </c>
      <c r="D14" s="196">
        <v>2</v>
      </c>
      <c r="E14" s="196">
        <v>125</v>
      </c>
      <c r="F14" s="196">
        <v>73</v>
      </c>
      <c r="G14" s="196">
        <v>14</v>
      </c>
      <c r="H14" s="102" t="s">
        <v>247</v>
      </c>
      <c r="I14" s="102"/>
    </row>
    <row r="15" spans="1:17" ht="24" customHeight="1" thickTop="1" thickBot="1">
      <c r="A15" s="465" t="s">
        <v>196</v>
      </c>
      <c r="B15" s="465"/>
      <c r="C15" s="304">
        <v>37151</v>
      </c>
      <c r="D15" s="304">
        <v>99939</v>
      </c>
      <c r="E15" s="304">
        <v>110755</v>
      </c>
      <c r="F15" s="304">
        <v>42701</v>
      </c>
      <c r="G15" s="304">
        <v>50201</v>
      </c>
      <c r="H15" s="462" t="s">
        <v>195</v>
      </c>
      <c r="I15" s="462"/>
    </row>
    <row r="16" spans="1:17" ht="24" customHeight="1" thickTop="1" thickBot="1">
      <c r="A16" s="472" t="s">
        <v>203</v>
      </c>
      <c r="B16" s="472"/>
      <c r="C16" s="305">
        <f>C17+C18</f>
        <v>49766</v>
      </c>
      <c r="D16" s="305">
        <f>D17+D18</f>
        <v>54886</v>
      </c>
      <c r="E16" s="305">
        <v>41535</v>
      </c>
      <c r="F16" s="305">
        <v>38855</v>
      </c>
      <c r="G16" s="305">
        <v>55701</v>
      </c>
      <c r="H16" s="471" t="s">
        <v>202</v>
      </c>
      <c r="I16" s="471"/>
    </row>
    <row r="17" spans="1:9" s="276" customFormat="1" ht="24" customHeight="1" thickTop="1" thickBot="1">
      <c r="A17" s="103"/>
      <c r="B17" s="160" t="s">
        <v>141</v>
      </c>
      <c r="C17" s="157">
        <v>45457</v>
      </c>
      <c r="D17" s="157">
        <v>49653</v>
      </c>
      <c r="E17" s="157">
        <v>4068</v>
      </c>
      <c r="F17" s="157">
        <v>34386</v>
      </c>
      <c r="G17" s="157">
        <v>52589</v>
      </c>
      <c r="H17" s="105" t="s">
        <v>109</v>
      </c>
      <c r="I17" s="105"/>
    </row>
    <row r="18" spans="1:9" s="276" customFormat="1" ht="24" customHeight="1" thickTop="1" thickBot="1">
      <c r="A18" s="100"/>
      <c r="B18" s="159" t="s">
        <v>103</v>
      </c>
      <c r="C18" s="196">
        <v>4309</v>
      </c>
      <c r="D18" s="196">
        <v>5233</v>
      </c>
      <c r="E18" s="196">
        <v>37467</v>
      </c>
      <c r="F18" s="196">
        <v>4469</v>
      </c>
      <c r="G18" s="196">
        <v>3112</v>
      </c>
      <c r="H18" s="102" t="s">
        <v>6</v>
      </c>
      <c r="I18" s="102"/>
    </row>
    <row r="19" spans="1:9" ht="24" customHeight="1" thickTop="1" thickBot="1">
      <c r="A19" s="465" t="s">
        <v>188</v>
      </c>
      <c r="B19" s="465"/>
      <c r="C19" s="304">
        <v>88139</v>
      </c>
      <c r="D19" s="304">
        <v>207673</v>
      </c>
      <c r="E19" s="304">
        <v>89989</v>
      </c>
      <c r="F19" s="304">
        <v>103722</v>
      </c>
      <c r="G19" s="304">
        <v>110730</v>
      </c>
      <c r="H19" s="462" t="s">
        <v>194</v>
      </c>
      <c r="I19" s="462"/>
    </row>
    <row r="20" spans="1:9" ht="24" customHeight="1" thickTop="1" thickBot="1">
      <c r="A20" s="472" t="s">
        <v>205</v>
      </c>
      <c r="B20" s="472"/>
      <c r="C20" s="305">
        <f>C21+C22</f>
        <v>118007</v>
      </c>
      <c r="D20" s="305">
        <f>D21+D22</f>
        <v>184386</v>
      </c>
      <c r="E20" s="305">
        <v>199491</v>
      </c>
      <c r="F20" s="305">
        <v>220812</v>
      </c>
      <c r="G20" s="305">
        <v>206275</v>
      </c>
      <c r="H20" s="471" t="s">
        <v>206</v>
      </c>
      <c r="I20" s="471"/>
    </row>
    <row r="21" spans="1:9" s="276" customFormat="1" ht="24" customHeight="1" thickTop="1" thickBot="1">
      <c r="A21" s="103"/>
      <c r="B21" s="160" t="s">
        <v>112</v>
      </c>
      <c r="C21" s="157">
        <v>60706</v>
      </c>
      <c r="D21" s="157">
        <v>81886</v>
      </c>
      <c r="E21" s="157">
        <v>102251</v>
      </c>
      <c r="F21" s="157">
        <v>117742</v>
      </c>
      <c r="G21" s="157">
        <v>131348</v>
      </c>
      <c r="H21" s="105" t="s">
        <v>113</v>
      </c>
      <c r="I21" s="105"/>
    </row>
    <row r="22" spans="1:9" s="276" customFormat="1" ht="24" customHeight="1" thickTop="1" thickBot="1">
      <c r="A22" s="100"/>
      <c r="B22" s="159" t="s">
        <v>114</v>
      </c>
      <c r="C22" s="196">
        <v>57301</v>
      </c>
      <c r="D22" s="196">
        <v>102500</v>
      </c>
      <c r="E22" s="196">
        <v>97240</v>
      </c>
      <c r="F22" s="196">
        <v>103070</v>
      </c>
      <c r="G22" s="196">
        <v>74927</v>
      </c>
      <c r="H22" s="102" t="s">
        <v>115</v>
      </c>
      <c r="I22" s="102"/>
    </row>
    <row r="23" spans="1:9" ht="24" customHeight="1" thickTop="1" thickBot="1">
      <c r="A23" s="465" t="s">
        <v>189</v>
      </c>
      <c r="B23" s="465"/>
      <c r="C23" s="304">
        <v>63863</v>
      </c>
      <c r="D23" s="304">
        <v>76465</v>
      </c>
      <c r="E23" s="304">
        <v>85074</v>
      </c>
      <c r="F23" s="304">
        <v>91065</v>
      </c>
      <c r="G23" s="304">
        <v>106322</v>
      </c>
      <c r="H23" s="462" t="s">
        <v>197</v>
      </c>
      <c r="I23" s="462"/>
    </row>
    <row r="24" spans="1:9" ht="24" customHeight="1" thickTop="1" thickBot="1">
      <c r="A24" s="472" t="s">
        <v>190</v>
      </c>
      <c r="B24" s="472"/>
      <c r="C24" s="305">
        <v>21747</v>
      </c>
      <c r="D24" s="305">
        <v>25774</v>
      </c>
      <c r="E24" s="305">
        <v>26897</v>
      </c>
      <c r="F24" s="305">
        <v>27079</v>
      </c>
      <c r="G24" s="305">
        <v>30567</v>
      </c>
      <c r="H24" s="471" t="s">
        <v>192</v>
      </c>
      <c r="I24" s="471"/>
    </row>
    <row r="25" spans="1:9" s="276" customFormat="1" ht="24" customHeight="1" thickTop="1">
      <c r="A25" s="502" t="s">
        <v>191</v>
      </c>
      <c r="B25" s="502"/>
      <c r="C25" s="306">
        <v>174603</v>
      </c>
      <c r="D25" s="306">
        <v>242331</v>
      </c>
      <c r="E25" s="306">
        <v>151912</v>
      </c>
      <c r="F25" s="306">
        <v>158244</v>
      </c>
      <c r="G25" s="306">
        <v>166336</v>
      </c>
      <c r="H25" s="504" t="s">
        <v>193</v>
      </c>
      <c r="I25" s="504"/>
    </row>
    <row r="26" spans="1:9" s="276" customFormat="1" ht="24.95" customHeight="1">
      <c r="A26" s="532" t="s">
        <v>4</v>
      </c>
      <c r="B26" s="532"/>
      <c r="C26" s="307">
        <f>SUM(C10,C15:C16,C19:C20,C23:C25)</f>
        <v>557208</v>
      </c>
      <c r="D26" s="307">
        <f>SUM(D10,D15:D16,D19:D20,D23:D25)</f>
        <v>893789</v>
      </c>
      <c r="E26" s="307">
        <f>SUM(E10,E15:E16,E19:E20,E23:E25)</f>
        <v>708512</v>
      </c>
      <c r="F26" s="307">
        <f>SUM(F10,F15:F16,F19:F20,F23:F25)</f>
        <v>687072</v>
      </c>
      <c r="G26" s="307">
        <f>SUM(G10+G15+G16+G19+G20+G23+G24+G25)</f>
        <v>729563</v>
      </c>
      <c r="H26" s="533" t="s">
        <v>142</v>
      </c>
      <c r="I26" s="533"/>
    </row>
  </sheetData>
  <mergeCells count="28">
    <mergeCell ref="A1:I1"/>
    <mergeCell ref="H20:I20"/>
    <mergeCell ref="A15:B15"/>
    <mergeCell ref="H10:I10"/>
    <mergeCell ref="G7:G9"/>
    <mergeCell ref="C7:C9"/>
    <mergeCell ref="A2:I2"/>
    <mergeCell ref="A5:I5"/>
    <mergeCell ref="H15:I15"/>
    <mergeCell ref="H16:I16"/>
    <mergeCell ref="A16:B16"/>
    <mergeCell ref="A26:B26"/>
    <mergeCell ref="H26:I26"/>
    <mergeCell ref="H24:I24"/>
    <mergeCell ref="A24:B24"/>
    <mergeCell ref="A25:B25"/>
    <mergeCell ref="H25:I25"/>
    <mergeCell ref="A23:B23"/>
    <mergeCell ref="H23:I23"/>
    <mergeCell ref="A20:B20"/>
    <mergeCell ref="A3:I3"/>
    <mergeCell ref="A10:B10"/>
    <mergeCell ref="A19:B19"/>
    <mergeCell ref="H19:I19"/>
    <mergeCell ref="H7:I9"/>
    <mergeCell ref="A7:B9"/>
    <mergeCell ref="D7:D9"/>
    <mergeCell ref="F7:F9"/>
  </mergeCells>
  <phoneticPr fontId="0" type="noConversion"/>
  <printOptions horizontalCentered="1"/>
  <pageMargins left="0" right="0" top="1.1811023622047245" bottom="0" header="0.51181102362204722" footer="0.51181102362204722"/>
  <pageSetup paperSize="9" scale="97" orientation="portrait" r:id="rId1"/>
  <headerFooter alignWithMargins="0"/>
  <rowBreaks count="1" manualBreakCount="1">
    <brk id="26" max="11" man="1"/>
  </rowBreaks>
  <ignoredErrors>
    <ignoredError sqref="C26:E26" formulaRange="1"/>
  </ignoredError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Z28"/>
  <sheetViews>
    <sheetView showGridLines="0" rightToLeft="1" view="pageBreakPreview" topLeftCell="A7" zoomScaleSheetLayoutView="100" workbookViewId="0">
      <selection activeCell="N13" sqref="N13"/>
    </sheetView>
  </sheetViews>
  <sheetFormatPr defaultColWidth="10.7109375" defaultRowHeight="14.25"/>
  <cols>
    <col min="1" max="1" width="3.7109375" style="240" customWidth="1"/>
    <col min="2" max="2" width="30.7109375" style="240" customWidth="1"/>
    <col min="3" max="8" width="8.7109375" style="240" customWidth="1"/>
    <col min="9" max="13" width="8.7109375" style="246" customWidth="1"/>
    <col min="14" max="14" width="8.7109375" style="315" customWidth="1"/>
    <col min="15" max="15" width="30.7109375" style="240" customWidth="1"/>
    <col min="16" max="16" width="3.7109375" style="240" customWidth="1"/>
    <col min="17" max="16384" width="10.7109375" style="5"/>
  </cols>
  <sheetData>
    <row r="1" spans="1:26" s="224" customFormat="1" ht="45" customHeight="1">
      <c r="A1" s="435"/>
      <c r="B1" s="436"/>
      <c r="C1" s="436"/>
      <c r="D1" s="436"/>
      <c r="E1" s="436"/>
      <c r="F1" s="436"/>
      <c r="G1" s="436"/>
      <c r="H1" s="436"/>
      <c r="I1" s="436"/>
      <c r="J1" s="436"/>
      <c r="K1" s="436"/>
      <c r="L1" s="436"/>
      <c r="M1" s="436"/>
      <c r="N1" s="436"/>
      <c r="O1" s="436"/>
      <c r="P1" s="436"/>
      <c r="Q1" s="291"/>
      <c r="R1" s="291"/>
      <c r="S1" s="291"/>
      <c r="T1" s="291"/>
      <c r="U1" s="291"/>
      <c r="V1" s="291"/>
      <c r="W1" s="291"/>
      <c r="X1" s="291"/>
      <c r="Y1" s="291"/>
      <c r="Z1" s="291"/>
    </row>
    <row r="2" spans="1:26" s="110" customFormat="1" ht="20.25">
      <c r="A2" s="51" t="s">
        <v>281</v>
      </c>
      <c r="B2" s="189"/>
      <c r="C2" s="189"/>
      <c r="D2" s="189"/>
      <c r="E2" s="189"/>
      <c r="F2" s="189"/>
      <c r="G2" s="189"/>
      <c r="H2" s="189"/>
      <c r="I2" s="189"/>
      <c r="J2" s="189"/>
      <c r="K2" s="189"/>
      <c r="L2" s="189"/>
      <c r="M2" s="189"/>
      <c r="N2" s="193"/>
      <c r="O2" s="189"/>
      <c r="P2" s="189"/>
    </row>
    <row r="3" spans="1:26" s="110" customFormat="1" ht="20.25">
      <c r="A3" s="553" t="s">
        <v>546</v>
      </c>
      <c r="B3" s="553"/>
      <c r="C3" s="553"/>
      <c r="D3" s="553"/>
      <c r="E3" s="553"/>
      <c r="F3" s="553"/>
      <c r="G3" s="553"/>
      <c r="H3" s="553"/>
      <c r="I3" s="553"/>
      <c r="J3" s="553"/>
      <c r="K3" s="553"/>
      <c r="L3" s="553"/>
      <c r="M3" s="553"/>
      <c r="N3" s="553"/>
      <c r="O3" s="553"/>
      <c r="P3" s="553"/>
    </row>
    <row r="4" spans="1:26" s="46" customFormat="1" ht="15.75">
      <c r="A4" s="34" t="s">
        <v>282</v>
      </c>
      <c r="B4" s="37"/>
      <c r="C4" s="37"/>
      <c r="D4" s="37"/>
      <c r="E4" s="37"/>
      <c r="F4" s="37"/>
      <c r="G4" s="37"/>
      <c r="H4" s="37"/>
      <c r="I4" s="37"/>
      <c r="J4" s="37"/>
      <c r="K4" s="37"/>
      <c r="L4" s="37"/>
      <c r="M4" s="37"/>
      <c r="N4" s="194"/>
      <c r="O4" s="37"/>
      <c r="P4" s="37"/>
    </row>
    <row r="5" spans="1:26" s="404" customFormat="1" ht="15.75">
      <c r="A5" s="401"/>
      <c r="B5" s="402" t="s">
        <v>409</v>
      </c>
      <c r="C5" s="402"/>
      <c r="D5" s="402"/>
      <c r="E5" s="402"/>
      <c r="F5" s="402"/>
      <c r="G5" s="402"/>
      <c r="H5" s="402" t="s">
        <v>546</v>
      </c>
      <c r="I5" s="377"/>
      <c r="J5" s="377"/>
      <c r="K5" s="377"/>
      <c r="L5" s="377"/>
      <c r="M5" s="377"/>
      <c r="N5" s="403" t="s">
        <v>549</v>
      </c>
      <c r="O5" s="402"/>
      <c r="P5" s="402"/>
    </row>
    <row r="6" spans="1:26" ht="18.75" customHeight="1">
      <c r="A6" s="22" t="s">
        <v>535</v>
      </c>
      <c r="B6" s="41"/>
      <c r="C6" s="41"/>
      <c r="D6" s="41"/>
      <c r="E6" s="41"/>
      <c r="F6" s="308"/>
      <c r="G6" s="41"/>
      <c r="H6" s="41"/>
      <c r="I6" s="44"/>
      <c r="J6" s="44"/>
      <c r="K6" s="44"/>
      <c r="L6" s="44"/>
      <c r="M6" s="44"/>
      <c r="N6" s="45"/>
      <c r="O6" s="41"/>
      <c r="P6" s="73" t="s">
        <v>536</v>
      </c>
    </row>
    <row r="7" spans="1:26" ht="18.75" customHeight="1" thickBot="1">
      <c r="A7" s="496" t="s">
        <v>139</v>
      </c>
      <c r="B7" s="496"/>
      <c r="C7" s="546">
        <v>2010</v>
      </c>
      <c r="D7" s="547"/>
      <c r="E7" s="547"/>
      <c r="F7" s="547"/>
      <c r="G7" s="547"/>
      <c r="H7" s="548"/>
      <c r="I7" s="499">
        <v>2011</v>
      </c>
      <c r="J7" s="499"/>
      <c r="K7" s="499"/>
      <c r="L7" s="499"/>
      <c r="M7" s="499"/>
      <c r="N7" s="499"/>
      <c r="O7" s="549" t="s">
        <v>140</v>
      </c>
      <c r="P7" s="549"/>
    </row>
    <row r="8" spans="1:26" s="2" customFormat="1" ht="24.75" customHeight="1" thickTop="1" thickBot="1">
      <c r="A8" s="497"/>
      <c r="B8" s="497"/>
      <c r="C8" s="537" t="s">
        <v>276</v>
      </c>
      <c r="D8" s="538"/>
      <c r="E8" s="539" t="s">
        <v>275</v>
      </c>
      <c r="F8" s="539"/>
      <c r="G8" s="539"/>
      <c r="H8" s="540" t="s">
        <v>279</v>
      </c>
      <c r="I8" s="537" t="s">
        <v>276</v>
      </c>
      <c r="J8" s="544"/>
      <c r="K8" s="544" t="s">
        <v>275</v>
      </c>
      <c r="L8" s="544"/>
      <c r="M8" s="538"/>
      <c r="N8" s="540" t="s">
        <v>279</v>
      </c>
      <c r="O8" s="550"/>
      <c r="P8" s="550"/>
    </row>
    <row r="9" spans="1:26" s="3" customFormat="1" ht="24.75" customHeight="1" thickTop="1" thickBot="1">
      <c r="A9" s="497"/>
      <c r="B9" s="497"/>
      <c r="C9" s="542" t="s">
        <v>277</v>
      </c>
      <c r="D9" s="543"/>
      <c r="E9" s="552" t="s">
        <v>278</v>
      </c>
      <c r="F9" s="552"/>
      <c r="G9" s="552"/>
      <c r="H9" s="541"/>
      <c r="I9" s="542" t="s">
        <v>277</v>
      </c>
      <c r="J9" s="545"/>
      <c r="K9" s="545" t="s">
        <v>278</v>
      </c>
      <c r="L9" s="545"/>
      <c r="M9" s="543"/>
      <c r="N9" s="541"/>
      <c r="O9" s="550"/>
      <c r="P9" s="550"/>
    </row>
    <row r="10" spans="1:26" s="3" customFormat="1" ht="26.25" customHeight="1" thickTop="1" thickBot="1">
      <c r="A10" s="497"/>
      <c r="B10" s="497"/>
      <c r="C10" s="132" t="s">
        <v>270</v>
      </c>
      <c r="D10" s="132" t="s">
        <v>271</v>
      </c>
      <c r="E10" s="132" t="s">
        <v>272</v>
      </c>
      <c r="F10" s="132" t="s">
        <v>273</v>
      </c>
      <c r="G10" s="132" t="s">
        <v>274</v>
      </c>
      <c r="H10" s="555" t="s">
        <v>280</v>
      </c>
      <c r="I10" s="132" t="s">
        <v>270</v>
      </c>
      <c r="J10" s="132" t="s">
        <v>271</v>
      </c>
      <c r="K10" s="132" t="s">
        <v>272</v>
      </c>
      <c r="L10" s="132" t="s">
        <v>273</v>
      </c>
      <c r="M10" s="132" t="s">
        <v>274</v>
      </c>
      <c r="N10" s="555" t="s">
        <v>280</v>
      </c>
      <c r="O10" s="550"/>
      <c r="P10" s="550"/>
    </row>
    <row r="11" spans="1:26" s="3" customFormat="1" ht="25.5" customHeight="1" thickTop="1">
      <c r="A11" s="498"/>
      <c r="B11" s="498"/>
      <c r="C11" s="133" t="s">
        <v>285</v>
      </c>
      <c r="D11" s="133" t="s">
        <v>286</v>
      </c>
      <c r="E11" s="133" t="s">
        <v>287</v>
      </c>
      <c r="F11" s="133" t="s">
        <v>288</v>
      </c>
      <c r="G11" s="133" t="s">
        <v>289</v>
      </c>
      <c r="H11" s="556"/>
      <c r="I11" s="133" t="s">
        <v>285</v>
      </c>
      <c r="J11" s="133" t="s">
        <v>286</v>
      </c>
      <c r="K11" s="133" t="s">
        <v>287</v>
      </c>
      <c r="L11" s="133" t="s">
        <v>288</v>
      </c>
      <c r="M11" s="133" t="s">
        <v>289</v>
      </c>
      <c r="N11" s="556"/>
      <c r="O11" s="551"/>
      <c r="P11" s="551"/>
    </row>
    <row r="12" spans="1:26" s="4" customFormat="1" ht="30" customHeight="1" thickBot="1">
      <c r="A12" s="459" t="s">
        <v>407</v>
      </c>
      <c r="B12" s="459"/>
      <c r="C12" s="128">
        <v>2376</v>
      </c>
      <c r="D12" s="128">
        <v>393049</v>
      </c>
      <c r="E12" s="128">
        <v>387102</v>
      </c>
      <c r="F12" s="128">
        <v>5255</v>
      </c>
      <c r="G12" s="128">
        <v>3068</v>
      </c>
      <c r="H12" s="309">
        <v>0.61379329942314798</v>
      </c>
      <c r="I12" s="128">
        <v>1659</v>
      </c>
      <c r="J12" s="128">
        <v>390117</v>
      </c>
      <c r="K12" s="128">
        <v>383630</v>
      </c>
      <c r="L12" s="128">
        <v>7019</v>
      </c>
      <c r="M12" s="128">
        <v>1127</v>
      </c>
      <c r="N12" s="309">
        <v>0.43</v>
      </c>
      <c r="O12" s="468" t="s">
        <v>295</v>
      </c>
      <c r="P12" s="468"/>
    </row>
    <row r="13" spans="1:26" s="276" customFormat="1" ht="20.25" customHeight="1" thickTop="1" thickBot="1">
      <c r="A13" s="103"/>
      <c r="B13" s="160" t="s">
        <v>231</v>
      </c>
      <c r="C13" s="138">
        <v>36</v>
      </c>
      <c r="D13" s="138">
        <v>180788</v>
      </c>
      <c r="E13" s="138">
        <v>177320</v>
      </c>
      <c r="F13" s="138">
        <v>3476</v>
      </c>
      <c r="G13" s="138">
        <v>28</v>
      </c>
      <c r="H13" s="310">
        <v>2.0302278366794498E-2</v>
      </c>
      <c r="I13" s="138">
        <v>26</v>
      </c>
      <c r="J13" s="138">
        <v>222041</v>
      </c>
      <c r="K13" s="138">
        <v>216828</v>
      </c>
      <c r="L13" s="138">
        <v>5140</v>
      </c>
      <c r="M13" s="138">
        <v>99</v>
      </c>
      <c r="N13" s="310">
        <v>0.01</v>
      </c>
      <c r="O13" s="105" t="s">
        <v>232</v>
      </c>
      <c r="P13" s="105"/>
      <c r="Q13" s="311"/>
    </row>
    <row r="14" spans="1:26" ht="15" customHeight="1" thickTop="1" thickBot="1">
      <c r="A14" s="100"/>
      <c r="B14" s="159" t="s">
        <v>296</v>
      </c>
      <c r="C14" s="140">
        <v>0</v>
      </c>
      <c r="D14" s="140">
        <v>169857</v>
      </c>
      <c r="E14" s="140">
        <v>166978</v>
      </c>
      <c r="F14" s="140">
        <v>0</v>
      </c>
      <c r="G14" s="140">
        <v>2879</v>
      </c>
      <c r="H14" s="312">
        <v>0</v>
      </c>
      <c r="I14" s="140">
        <v>0</v>
      </c>
      <c r="J14" s="140">
        <v>134183</v>
      </c>
      <c r="K14" s="140">
        <v>133400</v>
      </c>
      <c r="L14" s="140">
        <v>0</v>
      </c>
      <c r="M14" s="140">
        <v>783</v>
      </c>
      <c r="N14" s="312">
        <v>0</v>
      </c>
      <c r="O14" s="102" t="s">
        <v>297</v>
      </c>
      <c r="P14" s="102"/>
      <c r="Q14" s="276"/>
    </row>
    <row r="15" spans="1:26" ht="16.5" customHeight="1" thickTop="1" thickBot="1">
      <c r="A15" s="103"/>
      <c r="B15" s="160" t="s">
        <v>228</v>
      </c>
      <c r="C15" s="138">
        <v>472</v>
      </c>
      <c r="D15" s="138">
        <v>32122</v>
      </c>
      <c r="E15" s="138">
        <v>32439</v>
      </c>
      <c r="F15" s="138">
        <v>62</v>
      </c>
      <c r="G15" s="138">
        <v>93</v>
      </c>
      <c r="H15" s="310">
        <v>1.4550386879990134</v>
      </c>
      <c r="I15" s="138">
        <v>503</v>
      </c>
      <c r="J15" s="138">
        <v>25987</v>
      </c>
      <c r="K15" s="138">
        <v>25975</v>
      </c>
      <c r="L15" s="138">
        <v>432</v>
      </c>
      <c r="M15" s="138">
        <v>83</v>
      </c>
      <c r="N15" s="310">
        <v>1.93</v>
      </c>
      <c r="O15" s="105" t="s">
        <v>233</v>
      </c>
      <c r="P15" s="105"/>
      <c r="Q15" s="276"/>
    </row>
    <row r="16" spans="1:26" ht="15" customHeight="1" thickTop="1" thickBot="1">
      <c r="A16" s="100"/>
      <c r="B16" s="159" t="s">
        <v>251</v>
      </c>
      <c r="C16" s="140">
        <v>1868</v>
      </c>
      <c r="D16" s="140">
        <v>10280</v>
      </c>
      <c r="E16" s="140">
        <v>10363</v>
      </c>
      <c r="F16" s="140">
        <v>1717</v>
      </c>
      <c r="G16" s="140">
        <v>68</v>
      </c>
      <c r="H16" s="309">
        <v>18.023928984947897</v>
      </c>
      <c r="I16" s="140">
        <v>1130</v>
      </c>
      <c r="J16" s="140">
        <v>7906</v>
      </c>
      <c r="K16" s="140">
        <v>7427</v>
      </c>
      <c r="L16" s="140">
        <v>1447</v>
      </c>
      <c r="M16" s="140">
        <v>162</v>
      </c>
      <c r="N16" s="309">
        <v>15.21</v>
      </c>
      <c r="O16" s="102" t="s">
        <v>250</v>
      </c>
      <c r="P16" s="102"/>
      <c r="Q16" s="276"/>
    </row>
    <row r="17" spans="1:17" ht="24.75" customHeight="1" thickTop="1" thickBot="1">
      <c r="A17" s="465" t="s">
        <v>298</v>
      </c>
      <c r="B17" s="465"/>
      <c r="C17" s="123">
        <v>22258</v>
      </c>
      <c r="D17" s="123">
        <v>145641</v>
      </c>
      <c r="E17" s="123">
        <v>165692</v>
      </c>
      <c r="F17" s="123">
        <v>721</v>
      </c>
      <c r="G17" s="123">
        <v>1486</v>
      </c>
      <c r="H17" s="310">
        <v>14.23</v>
      </c>
      <c r="I17" s="123">
        <v>21554</v>
      </c>
      <c r="J17" s="123">
        <v>140072</v>
      </c>
      <c r="K17" s="123">
        <v>160383</v>
      </c>
      <c r="L17" s="123">
        <v>230</v>
      </c>
      <c r="M17" s="123">
        <v>1013</v>
      </c>
      <c r="N17" s="310">
        <v>13.4</v>
      </c>
      <c r="O17" s="462" t="s">
        <v>301</v>
      </c>
      <c r="P17" s="462"/>
      <c r="Q17" s="276"/>
    </row>
    <row r="18" spans="1:17" ht="15" customHeight="1" thickTop="1" thickBot="1">
      <c r="A18" s="100"/>
      <c r="B18" s="159" t="s">
        <v>141</v>
      </c>
      <c r="C18" s="140">
        <v>21491</v>
      </c>
      <c r="D18" s="140">
        <v>9339</v>
      </c>
      <c r="E18" s="140">
        <v>30091</v>
      </c>
      <c r="F18" s="140">
        <v>704</v>
      </c>
      <c r="G18" s="140">
        <v>35</v>
      </c>
      <c r="H18" s="309">
        <v>71.42</v>
      </c>
      <c r="I18" s="140">
        <v>20696</v>
      </c>
      <c r="J18" s="140">
        <v>11358</v>
      </c>
      <c r="K18" s="140">
        <v>31805</v>
      </c>
      <c r="L18" s="140">
        <v>230</v>
      </c>
      <c r="M18" s="140">
        <v>19</v>
      </c>
      <c r="N18" s="309">
        <v>65.099999999999994</v>
      </c>
      <c r="O18" s="102" t="s">
        <v>109</v>
      </c>
      <c r="P18" s="102"/>
      <c r="Q18" s="276"/>
    </row>
    <row r="19" spans="1:17" ht="16.5" customHeight="1" thickTop="1" thickBot="1">
      <c r="A19" s="103"/>
      <c r="B19" s="160" t="s">
        <v>103</v>
      </c>
      <c r="C19" s="138">
        <v>767</v>
      </c>
      <c r="D19" s="138">
        <v>136302</v>
      </c>
      <c r="E19" s="138">
        <v>135601</v>
      </c>
      <c r="F19" s="138">
        <v>17</v>
      </c>
      <c r="G19" s="138">
        <v>1451</v>
      </c>
      <c r="H19" s="310">
        <v>0.57999999999999996</v>
      </c>
      <c r="I19" s="138">
        <v>858</v>
      </c>
      <c r="J19" s="138">
        <v>124752</v>
      </c>
      <c r="K19" s="138">
        <v>128578</v>
      </c>
      <c r="L19" s="138">
        <v>0</v>
      </c>
      <c r="M19" s="138">
        <v>994</v>
      </c>
      <c r="N19" s="310">
        <v>0.6</v>
      </c>
      <c r="O19" s="105" t="s">
        <v>6</v>
      </c>
      <c r="P19" s="105"/>
      <c r="Q19" s="276"/>
    </row>
    <row r="20" spans="1:17" ht="24.75" customHeight="1" thickTop="1" thickBot="1">
      <c r="A20" s="465" t="s">
        <v>22</v>
      </c>
      <c r="B20" s="465"/>
      <c r="C20" s="123">
        <v>51658</v>
      </c>
      <c r="D20" s="123">
        <v>273533</v>
      </c>
      <c r="E20" s="123">
        <v>324449</v>
      </c>
      <c r="F20" s="123">
        <v>4</v>
      </c>
      <c r="G20" s="123">
        <v>738</v>
      </c>
      <c r="H20" s="123">
        <v>15.921762742372453</v>
      </c>
      <c r="I20" s="123">
        <v>45357</v>
      </c>
      <c r="J20" s="123">
        <v>294031</v>
      </c>
      <c r="K20" s="123">
        <v>338784</v>
      </c>
      <c r="L20" s="123">
        <v>4</v>
      </c>
      <c r="M20" s="123">
        <v>600</v>
      </c>
      <c r="N20" s="123">
        <v>13.38</v>
      </c>
      <c r="O20" s="462" t="s">
        <v>302</v>
      </c>
      <c r="P20" s="462"/>
      <c r="Q20" s="276"/>
    </row>
    <row r="21" spans="1:17" ht="24.75" customHeight="1" thickTop="1" thickBot="1">
      <c r="A21" s="472" t="s">
        <v>299</v>
      </c>
      <c r="B21" s="472"/>
      <c r="C21" s="122">
        <v>11119</v>
      </c>
      <c r="D21" s="122">
        <v>163403</v>
      </c>
      <c r="E21" s="122">
        <v>163168</v>
      </c>
      <c r="F21" s="122">
        <v>8290</v>
      </c>
      <c r="G21" s="122">
        <v>3064</v>
      </c>
      <c r="H21" s="309">
        <v>6.81</v>
      </c>
      <c r="I21" s="122">
        <v>12225</v>
      </c>
      <c r="J21" s="122">
        <v>184916</v>
      </c>
      <c r="K21" s="122">
        <v>195460</v>
      </c>
      <c r="L21" s="122">
        <v>438</v>
      </c>
      <c r="M21" s="122">
        <v>1243</v>
      </c>
      <c r="N21" s="309">
        <v>6.25</v>
      </c>
      <c r="O21" s="471" t="s">
        <v>303</v>
      </c>
      <c r="P21" s="471"/>
      <c r="Q21" s="276"/>
    </row>
    <row r="22" spans="1:17" ht="16.5" customHeight="1" thickTop="1" thickBot="1">
      <c r="A22" s="103"/>
      <c r="B22" s="160" t="s">
        <v>112</v>
      </c>
      <c r="C22" s="138">
        <v>3065</v>
      </c>
      <c r="D22" s="138">
        <v>68874</v>
      </c>
      <c r="E22" s="138">
        <v>60970</v>
      </c>
      <c r="F22" s="138">
        <v>8289</v>
      </c>
      <c r="G22" s="138">
        <v>2680</v>
      </c>
      <c r="H22" s="310">
        <v>5.0199999999999996</v>
      </c>
      <c r="I22" s="138">
        <v>3649</v>
      </c>
      <c r="J22" s="138">
        <v>72047</v>
      </c>
      <c r="K22" s="138">
        <v>74226</v>
      </c>
      <c r="L22" s="138">
        <v>438</v>
      </c>
      <c r="M22" s="138">
        <v>1032</v>
      </c>
      <c r="N22" s="310">
        <v>4.91</v>
      </c>
      <c r="O22" s="105" t="s">
        <v>113</v>
      </c>
      <c r="P22" s="105"/>
      <c r="Q22" s="276"/>
    </row>
    <row r="23" spans="1:17" ht="15" customHeight="1" thickTop="1" thickBot="1">
      <c r="A23" s="100"/>
      <c r="B23" s="159" t="s">
        <v>114</v>
      </c>
      <c r="C23" s="140">
        <v>8054</v>
      </c>
      <c r="D23" s="140">
        <v>94529</v>
      </c>
      <c r="E23" s="140">
        <v>102198</v>
      </c>
      <c r="F23" s="140">
        <v>1</v>
      </c>
      <c r="G23" s="140">
        <v>384</v>
      </c>
      <c r="H23" s="309">
        <v>7.88</v>
      </c>
      <c r="I23" s="140">
        <v>8576</v>
      </c>
      <c r="J23" s="140">
        <v>112869</v>
      </c>
      <c r="K23" s="140">
        <v>121234</v>
      </c>
      <c r="L23" s="140">
        <v>0</v>
      </c>
      <c r="M23" s="140">
        <v>211</v>
      </c>
      <c r="N23" s="309">
        <v>7.07</v>
      </c>
      <c r="O23" s="102" t="s">
        <v>115</v>
      </c>
      <c r="P23" s="102"/>
      <c r="Q23" s="276"/>
    </row>
    <row r="24" spans="1:17" ht="24.75" customHeight="1" thickTop="1" thickBot="1">
      <c r="A24" s="465" t="s">
        <v>300</v>
      </c>
      <c r="B24" s="465"/>
      <c r="C24" s="123">
        <v>35609</v>
      </c>
      <c r="D24" s="123">
        <v>114614</v>
      </c>
      <c r="E24" s="123">
        <v>149872</v>
      </c>
      <c r="F24" s="123">
        <v>0</v>
      </c>
      <c r="G24" s="123">
        <v>351</v>
      </c>
      <c r="H24" s="310">
        <v>23.75</v>
      </c>
      <c r="I24" s="123">
        <v>37835</v>
      </c>
      <c r="J24" s="123">
        <v>103875</v>
      </c>
      <c r="K24" s="123">
        <v>141647</v>
      </c>
      <c r="L24" s="123">
        <v>0</v>
      </c>
      <c r="M24" s="123">
        <v>63</v>
      </c>
      <c r="N24" s="310">
        <v>26.71</v>
      </c>
      <c r="O24" s="462" t="s">
        <v>304</v>
      </c>
      <c r="P24" s="462"/>
      <c r="Q24" s="276"/>
    </row>
    <row r="25" spans="1:17" ht="24.75" customHeight="1" thickTop="1" thickBot="1">
      <c r="A25" s="472" t="s">
        <v>229</v>
      </c>
      <c r="B25" s="472"/>
      <c r="C25" s="122">
        <v>4532</v>
      </c>
      <c r="D25" s="122">
        <v>19403</v>
      </c>
      <c r="E25" s="122">
        <v>23853</v>
      </c>
      <c r="F25" s="122">
        <v>0</v>
      </c>
      <c r="G25" s="122">
        <v>82</v>
      </c>
      <c r="H25" s="309">
        <v>18.989999999999998</v>
      </c>
      <c r="I25" s="122">
        <v>4969</v>
      </c>
      <c r="J25" s="122">
        <v>20309</v>
      </c>
      <c r="K25" s="122">
        <v>25243</v>
      </c>
      <c r="L25" s="122">
        <v>0</v>
      </c>
      <c r="M25" s="122">
        <v>35</v>
      </c>
      <c r="N25" s="309">
        <v>19.68</v>
      </c>
      <c r="O25" s="471" t="s">
        <v>305</v>
      </c>
      <c r="P25" s="471"/>
      <c r="Q25" s="276"/>
    </row>
    <row r="26" spans="1:17" ht="24.75" customHeight="1" thickTop="1">
      <c r="A26" s="554" t="s">
        <v>230</v>
      </c>
      <c r="B26" s="554"/>
      <c r="C26" s="313">
        <v>13760</v>
      </c>
      <c r="D26" s="313">
        <v>23667</v>
      </c>
      <c r="E26" s="313">
        <v>31629</v>
      </c>
      <c r="F26" s="313">
        <v>5697</v>
      </c>
      <c r="G26" s="313">
        <v>101</v>
      </c>
      <c r="H26" s="314">
        <v>43.5</v>
      </c>
      <c r="I26" s="313">
        <v>12995</v>
      </c>
      <c r="J26" s="313">
        <v>28839</v>
      </c>
      <c r="K26" s="313">
        <v>37950</v>
      </c>
      <c r="L26" s="313">
        <v>3774</v>
      </c>
      <c r="M26" s="313">
        <v>110</v>
      </c>
      <c r="N26" s="314">
        <v>34.24</v>
      </c>
      <c r="O26" s="557" t="s">
        <v>306</v>
      </c>
      <c r="P26" s="557"/>
      <c r="Q26" s="276"/>
    </row>
    <row r="27" spans="1:17" s="276" customFormat="1" ht="15" customHeight="1">
      <c r="A27" s="298" t="s">
        <v>283</v>
      </c>
      <c r="B27" s="246"/>
      <c r="C27" s="240"/>
      <c r="D27" s="240"/>
      <c r="E27" s="240"/>
      <c r="F27" s="240"/>
      <c r="G27" s="240"/>
      <c r="H27" s="240"/>
      <c r="I27" s="246"/>
      <c r="J27" s="246"/>
      <c r="K27" s="246"/>
      <c r="L27" s="246"/>
      <c r="M27" s="246"/>
      <c r="N27" s="315"/>
      <c r="O27" s="246"/>
      <c r="P27" s="301" t="s">
        <v>284</v>
      </c>
    </row>
    <row r="28" spans="1:17" s="276" customFormat="1" ht="15" customHeight="1">
      <c r="A28" s="298" t="s">
        <v>290</v>
      </c>
      <c r="B28" s="246"/>
      <c r="C28" s="240"/>
      <c r="D28" s="240"/>
      <c r="E28" s="240"/>
      <c r="F28" s="240"/>
      <c r="G28" s="240"/>
      <c r="H28" s="240"/>
      <c r="I28" s="246"/>
      <c r="J28" s="246"/>
      <c r="K28" s="246"/>
      <c r="L28" s="246"/>
      <c r="M28" s="246"/>
      <c r="N28" s="315"/>
      <c r="O28" s="246"/>
      <c r="P28" s="301" t="s">
        <v>291</v>
      </c>
    </row>
  </sheetData>
  <mergeCells count="32">
    <mergeCell ref="A26:B26"/>
    <mergeCell ref="H10:H11"/>
    <mergeCell ref="A24:B24"/>
    <mergeCell ref="A12:B12"/>
    <mergeCell ref="O26:P26"/>
    <mergeCell ref="A21:B21"/>
    <mergeCell ref="O21:P21"/>
    <mergeCell ref="A25:B25"/>
    <mergeCell ref="O25:P25"/>
    <mergeCell ref="A17:B17"/>
    <mergeCell ref="A20:B20"/>
    <mergeCell ref="O24:P24"/>
    <mergeCell ref="O20:P20"/>
    <mergeCell ref="O17:P17"/>
    <mergeCell ref="O12:P12"/>
    <mergeCell ref="N10:N11"/>
    <mergeCell ref="A1:P1"/>
    <mergeCell ref="C8:D8"/>
    <mergeCell ref="E8:G8"/>
    <mergeCell ref="H8:H9"/>
    <mergeCell ref="C9:D9"/>
    <mergeCell ref="N8:N9"/>
    <mergeCell ref="A7:B11"/>
    <mergeCell ref="I7:N7"/>
    <mergeCell ref="I8:J8"/>
    <mergeCell ref="K9:M9"/>
    <mergeCell ref="C7:H7"/>
    <mergeCell ref="I9:J9"/>
    <mergeCell ref="O7:P11"/>
    <mergeCell ref="K8:M8"/>
    <mergeCell ref="E9:G9"/>
    <mergeCell ref="A3:P3"/>
  </mergeCells>
  <phoneticPr fontId="0" type="noConversion"/>
  <printOptions horizontalCentered="1" verticalCentered="1"/>
  <pageMargins left="0" right="0" top="0" bottom="0" header="0.51181102362204722" footer="0.51181102362204722"/>
  <pageSetup paperSize="9" scale="80" orientation="landscape"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T33"/>
  <sheetViews>
    <sheetView showGridLines="0" rightToLeft="1" view="pageBreakPreview" zoomScaleSheetLayoutView="100" workbookViewId="0">
      <selection activeCell="L16" sqref="L16"/>
    </sheetView>
  </sheetViews>
  <sheetFormatPr defaultColWidth="10.7109375" defaultRowHeight="14.25"/>
  <cols>
    <col min="1" max="1" width="3.7109375" style="240" customWidth="1"/>
    <col min="2" max="2" width="27.28515625" style="240" customWidth="1"/>
    <col min="3" max="6" width="9.5703125" style="246" customWidth="1"/>
    <col min="7" max="7" width="10" style="331" customWidth="1"/>
    <col min="8" max="10" width="11.7109375" style="331" customWidth="1"/>
    <col min="11" max="11" width="10.85546875" style="246" customWidth="1"/>
    <col min="12" max="12" width="12.42578125" style="246" customWidth="1"/>
    <col min="13" max="13" width="22.7109375" style="240" customWidth="1"/>
    <col min="14" max="14" width="3.28515625" style="240" customWidth="1"/>
    <col min="15" max="16384" width="10.7109375" style="5"/>
  </cols>
  <sheetData>
    <row r="1" spans="1:20" s="224" customFormat="1" ht="45" customHeight="1">
      <c r="A1" s="435"/>
      <c r="B1" s="436"/>
      <c r="C1" s="436"/>
      <c r="D1" s="436"/>
      <c r="E1" s="436"/>
      <c r="F1" s="436"/>
      <c r="G1" s="436"/>
      <c r="H1" s="436"/>
      <c r="I1" s="436"/>
      <c r="J1" s="436"/>
      <c r="K1" s="436"/>
      <c r="L1" s="436"/>
      <c r="M1" s="436"/>
      <c r="N1" s="436"/>
      <c r="O1" s="291"/>
      <c r="P1" s="291"/>
      <c r="Q1" s="291"/>
      <c r="R1" s="291"/>
      <c r="S1" s="291"/>
      <c r="T1" s="291"/>
    </row>
    <row r="2" spans="1:20" s="110" customFormat="1" ht="20.25">
      <c r="A2" s="51" t="s">
        <v>269</v>
      </c>
      <c r="B2" s="189"/>
      <c r="C2" s="189"/>
      <c r="D2" s="189"/>
      <c r="E2" s="189"/>
      <c r="F2" s="189"/>
      <c r="G2" s="198"/>
      <c r="H2" s="198"/>
      <c r="I2" s="198"/>
      <c r="J2" s="198"/>
      <c r="K2" s="189"/>
      <c r="L2" s="189"/>
      <c r="M2" s="189"/>
      <c r="N2" s="189"/>
    </row>
    <row r="3" spans="1:20" s="110" customFormat="1" ht="20.25">
      <c r="A3" s="111" t="s">
        <v>542</v>
      </c>
      <c r="B3" s="195"/>
      <c r="C3" s="189"/>
      <c r="D3" s="189"/>
      <c r="E3" s="189"/>
      <c r="F3" s="189"/>
      <c r="G3" s="198"/>
      <c r="H3" s="198"/>
      <c r="I3" s="198"/>
      <c r="J3" s="198"/>
      <c r="K3" s="189"/>
      <c r="L3" s="189"/>
      <c r="M3" s="195"/>
      <c r="N3" s="195"/>
    </row>
    <row r="4" spans="1:20" ht="15.75">
      <c r="A4" s="34" t="s">
        <v>256</v>
      </c>
      <c r="B4" s="37"/>
      <c r="C4" s="209"/>
      <c r="D4" s="209"/>
      <c r="E4" s="209"/>
      <c r="F4" s="209"/>
      <c r="G4" s="316"/>
      <c r="H4" s="316"/>
      <c r="I4" s="316"/>
      <c r="J4" s="316"/>
      <c r="K4" s="209"/>
      <c r="L4" s="209"/>
      <c r="M4" s="37"/>
      <c r="N4" s="37"/>
    </row>
    <row r="5" spans="1:20" ht="15.75">
      <c r="A5" s="34" t="s">
        <v>542</v>
      </c>
      <c r="B5" s="40"/>
      <c r="C5" s="209"/>
      <c r="D5" s="209"/>
      <c r="E5" s="209"/>
      <c r="F5" s="209"/>
      <c r="G5" s="316"/>
      <c r="H5" s="316"/>
      <c r="I5" s="316"/>
      <c r="J5" s="316"/>
      <c r="K5" s="209"/>
      <c r="L5" s="209"/>
      <c r="M5" s="40"/>
      <c r="N5" s="40"/>
    </row>
    <row r="6" spans="1:20" s="2" customFormat="1" ht="18.75" customHeight="1">
      <c r="A6" s="22" t="s">
        <v>538</v>
      </c>
      <c r="B6" s="41"/>
      <c r="C6" s="44"/>
      <c r="D6" s="44"/>
      <c r="E6" s="44"/>
      <c r="F6" s="44"/>
      <c r="G6" s="317"/>
      <c r="H6" s="317"/>
      <c r="I6" s="317"/>
      <c r="J6" s="317"/>
      <c r="K6" s="45"/>
      <c r="L6" s="44"/>
      <c r="M6" s="41"/>
      <c r="N6" s="73" t="s">
        <v>537</v>
      </c>
    </row>
    <row r="7" spans="1:20" s="3" customFormat="1" ht="14.25" customHeight="1" thickBot="1">
      <c r="A7" s="445" t="s">
        <v>139</v>
      </c>
      <c r="B7" s="445"/>
      <c r="C7" s="560">
        <v>2007</v>
      </c>
      <c r="D7" s="560"/>
      <c r="E7" s="560">
        <v>2008</v>
      </c>
      <c r="F7" s="560"/>
      <c r="G7" s="560">
        <v>2009</v>
      </c>
      <c r="H7" s="560"/>
      <c r="I7" s="560">
        <v>2010</v>
      </c>
      <c r="J7" s="560"/>
      <c r="K7" s="560">
        <v>2011</v>
      </c>
      <c r="L7" s="560"/>
      <c r="M7" s="437" t="s">
        <v>140</v>
      </c>
      <c r="N7" s="437"/>
    </row>
    <row r="8" spans="1:20" s="3" customFormat="1" ht="6.75" customHeight="1" thickTop="1" thickBot="1">
      <c r="A8" s="446"/>
      <c r="B8" s="446"/>
      <c r="C8" s="561"/>
      <c r="D8" s="561"/>
      <c r="E8" s="561"/>
      <c r="F8" s="561"/>
      <c r="G8" s="561"/>
      <c r="H8" s="561"/>
      <c r="I8" s="561"/>
      <c r="J8" s="561"/>
      <c r="K8" s="561"/>
      <c r="L8" s="561"/>
      <c r="M8" s="438"/>
      <c r="N8" s="438"/>
    </row>
    <row r="9" spans="1:20" s="3" customFormat="1" ht="14.25" customHeight="1" thickTop="1" thickBot="1">
      <c r="A9" s="446"/>
      <c r="B9" s="446"/>
      <c r="C9" s="562" t="s">
        <v>223</v>
      </c>
      <c r="D9" s="342" t="s">
        <v>224</v>
      </c>
      <c r="E9" s="562" t="s">
        <v>223</v>
      </c>
      <c r="F9" s="342" t="s">
        <v>224</v>
      </c>
      <c r="G9" s="562" t="s">
        <v>223</v>
      </c>
      <c r="H9" s="342" t="s">
        <v>224</v>
      </c>
      <c r="I9" s="562" t="s">
        <v>223</v>
      </c>
      <c r="J9" s="342" t="s">
        <v>224</v>
      </c>
      <c r="K9" s="562" t="s">
        <v>223</v>
      </c>
      <c r="L9" s="221" t="s">
        <v>224</v>
      </c>
      <c r="M9" s="438"/>
      <c r="N9" s="438"/>
    </row>
    <row r="10" spans="1:20" s="3" customFormat="1" ht="13.5" customHeight="1" thickTop="1" thickBot="1">
      <c r="A10" s="446"/>
      <c r="B10" s="446"/>
      <c r="C10" s="563"/>
      <c r="D10" s="131" t="s">
        <v>225</v>
      </c>
      <c r="E10" s="563"/>
      <c r="F10" s="131" t="s">
        <v>225</v>
      </c>
      <c r="G10" s="563"/>
      <c r="H10" s="131" t="s">
        <v>225</v>
      </c>
      <c r="I10" s="563"/>
      <c r="J10" s="131" t="s">
        <v>225</v>
      </c>
      <c r="K10" s="563"/>
      <c r="L10" s="131" t="s">
        <v>225</v>
      </c>
      <c r="M10" s="438"/>
      <c r="N10" s="438"/>
    </row>
    <row r="11" spans="1:20" s="3" customFormat="1" ht="15" customHeight="1" thickTop="1" thickBot="1">
      <c r="A11" s="446"/>
      <c r="B11" s="446"/>
      <c r="C11" s="558" t="s">
        <v>226</v>
      </c>
      <c r="D11" s="558" t="s">
        <v>280</v>
      </c>
      <c r="E11" s="558" t="s">
        <v>226</v>
      </c>
      <c r="F11" s="558" t="s">
        <v>280</v>
      </c>
      <c r="G11" s="558" t="s">
        <v>226</v>
      </c>
      <c r="H11" s="558" t="s">
        <v>280</v>
      </c>
      <c r="I11" s="558" t="s">
        <v>226</v>
      </c>
      <c r="J11" s="558" t="s">
        <v>280</v>
      </c>
      <c r="K11" s="558" t="s">
        <v>226</v>
      </c>
      <c r="L11" s="558" t="s">
        <v>280</v>
      </c>
      <c r="M11" s="438"/>
      <c r="N11" s="438"/>
    </row>
    <row r="12" spans="1:20" s="4" customFormat="1" ht="14.25" customHeight="1" thickTop="1">
      <c r="A12" s="447"/>
      <c r="B12" s="447"/>
      <c r="C12" s="559"/>
      <c r="D12" s="559"/>
      <c r="E12" s="559"/>
      <c r="F12" s="559"/>
      <c r="G12" s="559"/>
      <c r="H12" s="559"/>
      <c r="I12" s="559"/>
      <c r="J12" s="559"/>
      <c r="K12" s="559"/>
      <c r="L12" s="559"/>
      <c r="M12" s="439"/>
      <c r="N12" s="439"/>
    </row>
    <row r="13" spans="1:20" s="276" customFormat="1" ht="18" customHeight="1" thickBot="1">
      <c r="A13" s="459" t="s">
        <v>204</v>
      </c>
      <c r="B13" s="459"/>
      <c r="C13" s="248">
        <f>C14+C18</f>
        <v>20816</v>
      </c>
      <c r="D13" s="249">
        <v>5.8</v>
      </c>
      <c r="E13" s="248">
        <v>27339</v>
      </c>
      <c r="F13" s="249">
        <v>5.3</v>
      </c>
      <c r="G13" s="248">
        <f>G14+G18</f>
        <v>27848</v>
      </c>
      <c r="H13" s="249">
        <v>5.53</v>
      </c>
      <c r="I13" s="248">
        <f>'[1]204'!$B$9</f>
        <v>31571</v>
      </c>
      <c r="J13" s="318">
        <v>5.39</v>
      </c>
      <c r="K13" s="248">
        <v>33764</v>
      </c>
      <c r="L13" s="318">
        <v>5.78</v>
      </c>
      <c r="M13" s="468" t="s">
        <v>15</v>
      </c>
      <c r="N13" s="468"/>
    </row>
    <row r="14" spans="1:20" s="276" customFormat="1" ht="20.25" customHeight="1" thickTop="1" thickBot="1">
      <c r="A14" s="319" t="s">
        <v>257</v>
      </c>
      <c r="B14" s="218" t="s">
        <v>259</v>
      </c>
      <c r="C14" s="320">
        <f>C15+C16+C17</f>
        <v>1895</v>
      </c>
      <c r="D14" s="257">
        <v>0.7</v>
      </c>
      <c r="E14" s="320">
        <f>E15+E16+E17</f>
        <v>1253</v>
      </c>
      <c r="F14" s="257">
        <v>0.4</v>
      </c>
      <c r="G14" s="320">
        <f>G15+G16+G17</f>
        <v>1368</v>
      </c>
      <c r="H14" s="257">
        <v>0.39</v>
      </c>
      <c r="I14" s="320">
        <f>'[1]204'!$B$10</f>
        <v>2376</v>
      </c>
      <c r="J14" s="257">
        <v>0.61</v>
      </c>
      <c r="K14" s="320">
        <v>1659</v>
      </c>
      <c r="L14" s="257">
        <v>0.43</v>
      </c>
      <c r="M14" s="321" t="s">
        <v>265</v>
      </c>
      <c r="N14" s="322" t="s">
        <v>264</v>
      </c>
    </row>
    <row r="15" spans="1:20" ht="15.75" customHeight="1" thickTop="1" thickBot="1">
      <c r="A15" s="100"/>
      <c r="B15" s="159" t="s">
        <v>231</v>
      </c>
      <c r="C15" s="255">
        <v>32</v>
      </c>
      <c r="D15" s="254">
        <v>0.02</v>
      </c>
      <c r="E15" s="255">
        <v>19</v>
      </c>
      <c r="F15" s="254">
        <v>0.01</v>
      </c>
      <c r="G15" s="255">
        <v>49</v>
      </c>
      <c r="H15" s="254">
        <v>0.04</v>
      </c>
      <c r="I15" s="255">
        <f>'[1]204'!$B$11</f>
        <v>36</v>
      </c>
      <c r="J15" s="323">
        <v>2.0299999999999998</v>
      </c>
      <c r="K15" s="255">
        <v>26</v>
      </c>
      <c r="L15" s="254">
        <v>0.01</v>
      </c>
      <c r="M15" s="102" t="s">
        <v>232</v>
      </c>
      <c r="N15" s="102"/>
    </row>
    <row r="16" spans="1:20" ht="15" customHeight="1" thickTop="1" thickBot="1">
      <c r="A16" s="103"/>
      <c r="B16" s="160" t="s">
        <v>228</v>
      </c>
      <c r="C16" s="252">
        <v>590</v>
      </c>
      <c r="D16" s="251">
        <v>4</v>
      </c>
      <c r="E16" s="252">
        <v>453</v>
      </c>
      <c r="F16" s="251">
        <v>2</v>
      </c>
      <c r="G16" s="252">
        <v>443</v>
      </c>
      <c r="H16" s="251">
        <v>1.59</v>
      </c>
      <c r="I16" s="252">
        <f>'[1]204'!$B$13</f>
        <v>472</v>
      </c>
      <c r="J16" s="257">
        <v>1.46</v>
      </c>
      <c r="K16" s="252">
        <v>503</v>
      </c>
      <c r="L16" s="257">
        <v>1.93</v>
      </c>
      <c r="M16" s="105" t="s">
        <v>233</v>
      </c>
      <c r="N16" s="105"/>
    </row>
    <row r="17" spans="1:14" ht="15" customHeight="1" thickTop="1" thickBot="1">
      <c r="A17" s="100"/>
      <c r="B17" s="159" t="s">
        <v>251</v>
      </c>
      <c r="C17" s="255">
        <v>1273</v>
      </c>
      <c r="D17" s="254">
        <v>30.9</v>
      </c>
      <c r="E17" s="255">
        <v>781</v>
      </c>
      <c r="F17" s="254">
        <v>16.5</v>
      </c>
      <c r="G17" s="255">
        <v>876</v>
      </c>
      <c r="H17" s="254">
        <v>3.15</v>
      </c>
      <c r="I17" s="255">
        <f>'[1]204'!$B$14</f>
        <v>1868</v>
      </c>
      <c r="J17" s="199">
        <v>18.02</v>
      </c>
      <c r="K17" s="255">
        <v>1130</v>
      </c>
      <c r="L17" s="199">
        <v>15.21</v>
      </c>
      <c r="M17" s="102" t="s">
        <v>250</v>
      </c>
      <c r="N17" s="102"/>
    </row>
    <row r="18" spans="1:14" ht="15" customHeight="1" thickTop="1" thickBot="1">
      <c r="A18" s="319" t="s">
        <v>258</v>
      </c>
      <c r="B18" s="103" t="s">
        <v>260</v>
      </c>
      <c r="C18" s="252">
        <f>C19+C20+C21</f>
        <v>18921</v>
      </c>
      <c r="D18" s="251">
        <v>16.2</v>
      </c>
      <c r="E18" s="252">
        <f>E19+E20+E21</f>
        <v>26086</v>
      </c>
      <c r="F18" s="251">
        <v>13.2</v>
      </c>
      <c r="G18" s="320">
        <f>G19+G20+G21</f>
        <v>26480</v>
      </c>
      <c r="H18" s="257">
        <v>17.41</v>
      </c>
      <c r="I18" s="320">
        <v>29195</v>
      </c>
      <c r="J18" s="257">
        <v>14.7</v>
      </c>
      <c r="K18" s="320">
        <v>32105</v>
      </c>
      <c r="L18" s="257">
        <v>16.04</v>
      </c>
      <c r="M18" s="321" t="s">
        <v>266</v>
      </c>
      <c r="N18" s="324" t="s">
        <v>267</v>
      </c>
    </row>
    <row r="19" spans="1:14" ht="15" customHeight="1" thickTop="1" thickBot="1">
      <c r="A19" s="100"/>
      <c r="B19" s="159" t="s">
        <v>261</v>
      </c>
      <c r="C19" s="255">
        <v>745</v>
      </c>
      <c r="D19" s="254">
        <v>1.7</v>
      </c>
      <c r="E19" s="255">
        <v>461</v>
      </c>
      <c r="F19" s="254">
        <v>0.3</v>
      </c>
      <c r="G19" s="255">
        <v>733</v>
      </c>
      <c r="H19" s="254">
        <v>1.48</v>
      </c>
      <c r="I19" s="255">
        <v>709</v>
      </c>
      <c r="J19" s="254">
        <v>0.75</v>
      </c>
      <c r="K19" s="255">
        <v>535</v>
      </c>
      <c r="L19" s="254">
        <v>0.42</v>
      </c>
      <c r="M19" s="102" t="s">
        <v>19</v>
      </c>
      <c r="N19" s="102"/>
    </row>
    <row r="20" spans="1:14" ht="15" customHeight="1" thickTop="1" thickBot="1">
      <c r="A20" s="103"/>
      <c r="B20" s="160" t="s">
        <v>262</v>
      </c>
      <c r="C20" s="252">
        <v>18174</v>
      </c>
      <c r="D20" s="251">
        <v>52.1</v>
      </c>
      <c r="E20" s="252">
        <v>25624</v>
      </c>
      <c r="F20" s="251">
        <v>81.7</v>
      </c>
      <c r="G20" s="252">
        <v>25651</v>
      </c>
      <c r="H20" s="251">
        <v>30.01</v>
      </c>
      <c r="I20" s="252">
        <v>28434</v>
      </c>
      <c r="J20" s="251">
        <v>36.58</v>
      </c>
      <c r="K20" s="252">
        <v>31561</v>
      </c>
      <c r="L20" s="251">
        <v>61.06</v>
      </c>
      <c r="M20" s="105" t="s">
        <v>234</v>
      </c>
      <c r="N20" s="105"/>
    </row>
    <row r="21" spans="1:14" ht="15" customHeight="1" thickTop="1" thickBot="1">
      <c r="A21" s="100"/>
      <c r="B21" s="159" t="s">
        <v>263</v>
      </c>
      <c r="C21" s="255">
        <v>2</v>
      </c>
      <c r="D21" s="254">
        <v>0.01</v>
      </c>
      <c r="E21" s="255">
        <v>1</v>
      </c>
      <c r="F21" s="254"/>
      <c r="G21" s="255">
        <v>96</v>
      </c>
      <c r="H21" s="254">
        <v>0.56000000000000005</v>
      </c>
      <c r="I21" s="255">
        <v>52</v>
      </c>
      <c r="J21" s="254">
        <v>0.19</v>
      </c>
      <c r="K21" s="255">
        <v>9</v>
      </c>
      <c r="L21" s="254">
        <v>0.04</v>
      </c>
      <c r="M21" s="102" t="s">
        <v>268</v>
      </c>
      <c r="N21" s="102"/>
    </row>
    <row r="22" spans="1:14" s="276" customFormat="1" ht="24.95" customHeight="1" thickTop="1" thickBot="1">
      <c r="A22" s="465" t="s">
        <v>235</v>
      </c>
      <c r="B22" s="465"/>
      <c r="C22" s="320">
        <f>C23+C24</f>
        <v>22526</v>
      </c>
      <c r="D22" s="257">
        <v>21</v>
      </c>
      <c r="E22" s="320">
        <f>E23+E24</f>
        <v>22457</v>
      </c>
      <c r="F22" s="257">
        <v>18</v>
      </c>
      <c r="G22" s="320">
        <f>G23+G24</f>
        <v>21495</v>
      </c>
      <c r="H22" s="257">
        <v>15.38</v>
      </c>
      <c r="I22" s="320">
        <v>22258</v>
      </c>
      <c r="J22" s="257">
        <v>14.23</v>
      </c>
      <c r="K22" s="320">
        <v>21554</v>
      </c>
      <c r="L22" s="257">
        <v>13.4</v>
      </c>
      <c r="M22" s="462" t="s">
        <v>238</v>
      </c>
      <c r="N22" s="462"/>
    </row>
    <row r="23" spans="1:14" ht="18" customHeight="1" thickTop="1" thickBot="1">
      <c r="A23" s="100"/>
      <c r="B23" s="159" t="s">
        <v>141</v>
      </c>
      <c r="C23" s="255">
        <v>21564</v>
      </c>
      <c r="D23" s="254">
        <v>91</v>
      </c>
      <c r="E23" s="255">
        <v>21495</v>
      </c>
      <c r="F23" s="254">
        <v>89</v>
      </c>
      <c r="G23" s="255">
        <v>20815</v>
      </c>
      <c r="H23" s="254">
        <v>87.95</v>
      </c>
      <c r="I23" s="255">
        <v>21491</v>
      </c>
      <c r="J23" s="254">
        <v>71.42</v>
      </c>
      <c r="K23" s="255">
        <v>20696</v>
      </c>
      <c r="L23" s="254">
        <v>65.099999999999994</v>
      </c>
      <c r="M23" s="102" t="s">
        <v>109</v>
      </c>
      <c r="N23" s="102"/>
    </row>
    <row r="24" spans="1:14" ht="18" customHeight="1" thickTop="1" thickBot="1">
      <c r="A24" s="103"/>
      <c r="B24" s="160" t="s">
        <v>103</v>
      </c>
      <c r="C24" s="252">
        <v>962</v>
      </c>
      <c r="D24" s="251">
        <v>1</v>
      </c>
      <c r="E24" s="252">
        <v>962</v>
      </c>
      <c r="F24" s="251">
        <v>1</v>
      </c>
      <c r="G24" s="252">
        <v>680</v>
      </c>
      <c r="H24" s="251">
        <v>0.59</v>
      </c>
      <c r="I24" s="252">
        <v>767</v>
      </c>
      <c r="J24" s="251">
        <v>0.57999999999999996</v>
      </c>
      <c r="K24" s="252">
        <v>858</v>
      </c>
      <c r="L24" s="251">
        <v>0.6</v>
      </c>
      <c r="M24" s="105" t="s">
        <v>6</v>
      </c>
      <c r="N24" s="105"/>
    </row>
    <row r="25" spans="1:14" s="276" customFormat="1" ht="21.75" customHeight="1" thickTop="1" thickBot="1">
      <c r="A25" s="472" t="s">
        <v>22</v>
      </c>
      <c r="B25" s="472"/>
      <c r="C25" s="268">
        <v>53351</v>
      </c>
      <c r="D25" s="267">
        <v>24.8</v>
      </c>
      <c r="E25" s="268">
        <v>95250</v>
      </c>
      <c r="F25" s="267">
        <v>31.7</v>
      </c>
      <c r="G25" s="268">
        <v>44746</v>
      </c>
      <c r="H25" s="267">
        <v>16.420000000000002</v>
      </c>
      <c r="I25" s="268">
        <v>51658</v>
      </c>
      <c r="J25" s="267">
        <v>15.92</v>
      </c>
      <c r="K25" s="268">
        <v>45357</v>
      </c>
      <c r="L25" s="267">
        <v>13.38</v>
      </c>
      <c r="M25" s="471" t="s">
        <v>239</v>
      </c>
      <c r="N25" s="471"/>
    </row>
    <row r="26" spans="1:14" s="276" customFormat="1" ht="19.5" customHeight="1" thickTop="1" thickBot="1">
      <c r="A26" s="465" t="s">
        <v>237</v>
      </c>
      <c r="B26" s="465"/>
      <c r="C26" s="320">
        <f>C27+C28</f>
        <v>7001</v>
      </c>
      <c r="D26" s="257">
        <v>7.6</v>
      </c>
      <c r="E26" s="320">
        <f>E27+E28</f>
        <v>11346</v>
      </c>
      <c r="F26" s="257">
        <v>7.6</v>
      </c>
      <c r="G26" s="320">
        <f>G27+G28</f>
        <v>10453</v>
      </c>
      <c r="H26" s="257">
        <v>6.32</v>
      </c>
      <c r="I26" s="320">
        <v>11119</v>
      </c>
      <c r="J26" s="257">
        <v>6.81</v>
      </c>
      <c r="K26" s="320">
        <v>12225</v>
      </c>
      <c r="L26" s="257">
        <v>6.25</v>
      </c>
      <c r="M26" s="462" t="s">
        <v>240</v>
      </c>
      <c r="N26" s="462"/>
    </row>
    <row r="27" spans="1:14" ht="15" customHeight="1" thickTop="1" thickBot="1">
      <c r="A27" s="100"/>
      <c r="B27" s="159" t="s">
        <v>112</v>
      </c>
      <c r="C27" s="255">
        <v>2298</v>
      </c>
      <c r="D27" s="254">
        <v>8</v>
      </c>
      <c r="E27" s="255">
        <v>2628</v>
      </c>
      <c r="F27" s="254">
        <v>4.3</v>
      </c>
      <c r="G27" s="255">
        <v>2939</v>
      </c>
      <c r="H27" s="254">
        <v>4.32</v>
      </c>
      <c r="I27" s="255">
        <v>3065</v>
      </c>
      <c r="J27" s="254">
        <v>5.0199999999999996</v>
      </c>
      <c r="K27" s="255">
        <v>3649</v>
      </c>
      <c r="L27" s="254">
        <v>4.91</v>
      </c>
      <c r="M27" s="102" t="s">
        <v>113</v>
      </c>
      <c r="N27" s="102"/>
    </row>
    <row r="28" spans="1:14" ht="18" customHeight="1" thickTop="1" thickBot="1">
      <c r="A28" s="103"/>
      <c r="B28" s="160" t="s">
        <v>114</v>
      </c>
      <c r="C28" s="252">
        <v>4703</v>
      </c>
      <c r="D28" s="251">
        <v>7.5</v>
      </c>
      <c r="E28" s="252">
        <v>8718</v>
      </c>
      <c r="F28" s="251">
        <v>9.9</v>
      </c>
      <c r="G28" s="252">
        <v>7514</v>
      </c>
      <c r="H28" s="251">
        <v>7.72</v>
      </c>
      <c r="I28" s="252">
        <v>8054</v>
      </c>
      <c r="J28" s="251">
        <v>7.88</v>
      </c>
      <c r="K28" s="252">
        <v>8576</v>
      </c>
      <c r="L28" s="251">
        <v>7.07</v>
      </c>
      <c r="M28" s="105" t="s">
        <v>115</v>
      </c>
      <c r="N28" s="105"/>
    </row>
    <row r="29" spans="1:14" s="276" customFormat="1" ht="21.75" customHeight="1" thickTop="1" thickBot="1">
      <c r="A29" s="472" t="s">
        <v>236</v>
      </c>
      <c r="B29" s="472"/>
      <c r="C29" s="268">
        <v>25193</v>
      </c>
      <c r="D29" s="267">
        <v>25</v>
      </c>
      <c r="E29" s="268">
        <v>29775</v>
      </c>
      <c r="F29" s="267">
        <v>24</v>
      </c>
      <c r="G29" s="268">
        <v>32906</v>
      </c>
      <c r="H29" s="267">
        <v>25.64</v>
      </c>
      <c r="I29" s="268">
        <v>35609</v>
      </c>
      <c r="J29" s="267">
        <v>23.75</v>
      </c>
      <c r="K29" s="268">
        <v>37835</v>
      </c>
      <c r="L29" s="267">
        <v>26.71</v>
      </c>
      <c r="M29" s="471" t="s">
        <v>241</v>
      </c>
      <c r="N29" s="471"/>
    </row>
    <row r="30" spans="1:14" s="276" customFormat="1" ht="22.5" customHeight="1" thickTop="1" thickBot="1">
      <c r="A30" s="465" t="s">
        <v>229</v>
      </c>
      <c r="B30" s="465"/>
      <c r="C30" s="320">
        <v>3926</v>
      </c>
      <c r="D30" s="257">
        <v>28.4</v>
      </c>
      <c r="E30" s="320">
        <v>4388</v>
      </c>
      <c r="F30" s="257">
        <v>21</v>
      </c>
      <c r="G30" s="320">
        <v>4270</v>
      </c>
      <c r="H30" s="257">
        <v>18.149999999999999</v>
      </c>
      <c r="I30" s="320">
        <v>4532</v>
      </c>
      <c r="J30" s="257">
        <v>18.989999999999998</v>
      </c>
      <c r="K30" s="320">
        <v>4969</v>
      </c>
      <c r="L30" s="257">
        <v>19.68</v>
      </c>
      <c r="M30" s="462" t="s">
        <v>242</v>
      </c>
      <c r="N30" s="462"/>
    </row>
    <row r="31" spans="1:14" s="276" customFormat="1" ht="19.5" customHeight="1" thickTop="1">
      <c r="A31" s="564" t="s">
        <v>230</v>
      </c>
      <c r="B31" s="564"/>
      <c r="C31" s="325">
        <v>15187</v>
      </c>
      <c r="D31" s="326">
        <v>95.5</v>
      </c>
      <c r="E31" s="325">
        <v>17688</v>
      </c>
      <c r="F31" s="326">
        <v>51.6</v>
      </c>
      <c r="G31" s="325">
        <v>14066</v>
      </c>
      <c r="H31" s="326">
        <v>52.22</v>
      </c>
      <c r="I31" s="325">
        <v>13760</v>
      </c>
      <c r="J31" s="326">
        <v>43.5</v>
      </c>
      <c r="K31" s="325">
        <v>12995</v>
      </c>
      <c r="L31" s="326">
        <v>34.24</v>
      </c>
      <c r="M31" s="565" t="s">
        <v>243</v>
      </c>
      <c r="N31" s="565"/>
    </row>
    <row r="32" spans="1:14">
      <c r="C32" s="327"/>
      <c r="D32" s="327"/>
      <c r="E32" s="327"/>
      <c r="F32" s="327"/>
      <c r="G32" s="328"/>
      <c r="H32" s="329"/>
      <c r="I32" s="329"/>
      <c r="J32" s="329"/>
      <c r="K32" s="330"/>
      <c r="L32" s="315"/>
    </row>
    <row r="33" spans="11:11">
      <c r="K33" s="330"/>
    </row>
  </sheetData>
  <mergeCells count="37">
    <mergeCell ref="A1:N1"/>
    <mergeCell ref="C7:D8"/>
    <mergeCell ref="E7:F8"/>
    <mergeCell ref="C9:C10"/>
    <mergeCell ref="E9:E10"/>
    <mergeCell ref="G7:H8"/>
    <mergeCell ref="I7:J8"/>
    <mergeCell ref="I9:I10"/>
    <mergeCell ref="C11:C12"/>
    <mergeCell ref="A22:B22"/>
    <mergeCell ref="G9:G10"/>
    <mergeCell ref="A26:B26"/>
    <mergeCell ref="M26:N26"/>
    <mergeCell ref="M7:N12"/>
    <mergeCell ref="A7:B12"/>
    <mergeCell ref="L11:L12"/>
    <mergeCell ref="A25:B25"/>
    <mergeCell ref="A13:B13"/>
    <mergeCell ref="G11:G12"/>
    <mergeCell ref="M13:N13"/>
    <mergeCell ref="H11:H12"/>
    <mergeCell ref="F11:F12"/>
    <mergeCell ref="D11:D12"/>
    <mergeCell ref="E11:E12"/>
    <mergeCell ref="A31:B31"/>
    <mergeCell ref="A29:B29"/>
    <mergeCell ref="A30:B30"/>
    <mergeCell ref="M25:N25"/>
    <mergeCell ref="M30:N30"/>
    <mergeCell ref="M31:N31"/>
    <mergeCell ref="M29:N29"/>
    <mergeCell ref="I11:I12"/>
    <mergeCell ref="J11:J12"/>
    <mergeCell ref="K7:L8"/>
    <mergeCell ref="M22:N22"/>
    <mergeCell ref="K9:K10"/>
    <mergeCell ref="K11:K12"/>
  </mergeCells>
  <phoneticPr fontId="0" type="noConversion"/>
  <printOptions horizontalCentered="1" verticalCentered="1"/>
  <pageMargins left="0" right="0" top="0" bottom="0" header="0.51181102362204722" footer="0.51181102362204722"/>
  <pageSetup paperSize="9" scale="89"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5"/>
  <sheetViews>
    <sheetView showGridLines="0" rightToLeft="1" tabSelected="1" view="pageBreakPreview" zoomScaleSheetLayoutView="100" workbookViewId="0">
      <selection activeCell="A12" sqref="A12"/>
    </sheetView>
  </sheetViews>
  <sheetFormatPr defaultRowHeight="12.75"/>
  <cols>
    <col min="1" max="1" width="71.7109375" style="23" customWidth="1"/>
    <col min="2" max="16384" width="9.140625" style="23"/>
  </cols>
  <sheetData>
    <row r="1" spans="1:1" ht="21" customHeight="1"/>
    <row r="2" spans="1:1" s="71" customFormat="1" ht="69" customHeight="1">
      <c r="A2" s="70"/>
    </row>
    <row r="3" spans="1:1" s="178" customFormat="1" ht="48.75" customHeight="1">
      <c r="A3" s="177"/>
    </row>
    <row r="4" spans="1:1" s="71" customFormat="1" ht="75" customHeight="1">
      <c r="A4" s="72"/>
    </row>
    <row r="5" spans="1:1" s="24" customFormat="1" ht="6" customHeight="1">
      <c r="A5" s="25"/>
    </row>
  </sheetData>
  <printOptions horizontalCentered="1" verticalCentered="1"/>
  <pageMargins left="0.39370078740157483" right="0.39370078740157483" top="0.39370078740157483" bottom="0.39370078740157483" header="0.51181102362204722" footer="0.51181102362204722"/>
  <pageSetup paperSize="9" orientation="portrait" r:id="rId1"/>
  <headerFooter scaleWithDoc="0"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L21"/>
  <sheetViews>
    <sheetView showGridLines="0" rightToLeft="1" view="pageBreakPreview" zoomScaleSheetLayoutView="100" workbookViewId="0">
      <selection activeCell="B10" sqref="B10:F16"/>
    </sheetView>
  </sheetViews>
  <sheetFormatPr defaultColWidth="10.7109375" defaultRowHeight="14.25"/>
  <cols>
    <col min="1" max="1" width="25.85546875" style="240" customWidth="1"/>
    <col min="2" max="6" width="9.7109375" style="246" customWidth="1"/>
    <col min="7" max="7" width="25.85546875" style="240" customWidth="1"/>
    <col min="8" max="16384" width="10.7109375" style="5"/>
  </cols>
  <sheetData>
    <row r="1" spans="1:12" s="224" customFormat="1" ht="45" customHeight="1">
      <c r="A1" s="435"/>
      <c r="B1" s="436"/>
      <c r="C1" s="436"/>
      <c r="D1" s="436"/>
      <c r="E1" s="436"/>
      <c r="F1" s="436"/>
      <c r="G1" s="436"/>
      <c r="H1" s="291"/>
      <c r="I1" s="291"/>
      <c r="J1" s="291"/>
      <c r="K1" s="291"/>
      <c r="L1" s="291"/>
    </row>
    <row r="2" spans="1:12" s="110" customFormat="1" ht="20.25">
      <c r="A2" s="51" t="s">
        <v>143</v>
      </c>
      <c r="B2" s="189"/>
      <c r="C2" s="189"/>
      <c r="D2" s="189"/>
      <c r="E2" s="189"/>
      <c r="F2" s="189"/>
      <c r="G2" s="189"/>
    </row>
    <row r="3" spans="1:12" s="110" customFormat="1" ht="20.25">
      <c r="A3" s="524" t="s">
        <v>542</v>
      </c>
      <c r="B3" s="524"/>
      <c r="C3" s="524"/>
      <c r="D3" s="524"/>
      <c r="E3" s="524"/>
      <c r="F3" s="524"/>
      <c r="G3" s="524"/>
    </row>
    <row r="4" spans="1:12" ht="15.75">
      <c r="A4" s="34" t="s">
        <v>144</v>
      </c>
      <c r="B4" s="209"/>
      <c r="C4" s="209"/>
      <c r="D4" s="209"/>
      <c r="E4" s="209"/>
      <c r="F4" s="209"/>
      <c r="G4" s="37"/>
    </row>
    <row r="5" spans="1:12" ht="15.75">
      <c r="A5" s="34" t="s">
        <v>542</v>
      </c>
      <c r="B5" s="209"/>
      <c r="C5" s="209"/>
      <c r="D5" s="209"/>
      <c r="E5" s="209"/>
      <c r="F5" s="209"/>
      <c r="G5" s="40"/>
    </row>
    <row r="6" spans="1:12" s="2" customFormat="1" ht="20.100000000000001" customHeight="1">
      <c r="A6" s="22" t="s">
        <v>548</v>
      </c>
      <c r="B6" s="44"/>
      <c r="C6" s="44"/>
      <c r="D6" s="44"/>
      <c r="E6" s="44"/>
      <c r="F6" s="44"/>
      <c r="G6" s="73" t="s">
        <v>539</v>
      </c>
    </row>
    <row r="7" spans="1:12" s="3" customFormat="1" ht="21.2" customHeight="1" thickBot="1">
      <c r="A7" s="445" t="s">
        <v>139</v>
      </c>
      <c r="B7" s="560" t="s">
        <v>498</v>
      </c>
      <c r="C7" s="560"/>
      <c r="D7" s="560"/>
      <c r="E7" s="560"/>
      <c r="F7" s="560"/>
      <c r="G7" s="437" t="s">
        <v>140</v>
      </c>
    </row>
    <row r="8" spans="1:12" s="3" customFormat="1" ht="21.2" customHeight="1" thickTop="1" thickBot="1">
      <c r="A8" s="446"/>
      <c r="B8" s="561"/>
      <c r="C8" s="561"/>
      <c r="D8" s="561"/>
      <c r="E8" s="561"/>
      <c r="F8" s="561"/>
      <c r="G8" s="438"/>
    </row>
    <row r="9" spans="1:12" s="4" customFormat="1" ht="21.2" customHeight="1" thickTop="1">
      <c r="A9" s="447"/>
      <c r="B9" s="332">
        <v>2007</v>
      </c>
      <c r="C9" s="332">
        <v>2008</v>
      </c>
      <c r="D9" s="332">
        <v>2009</v>
      </c>
      <c r="E9" s="332">
        <v>2010</v>
      </c>
      <c r="F9" s="332">
        <v>2011</v>
      </c>
      <c r="G9" s="439"/>
      <c r="H9" s="333"/>
    </row>
    <row r="10" spans="1:12" ht="24.95" customHeight="1" thickBot="1">
      <c r="A10" s="144" t="s">
        <v>145</v>
      </c>
      <c r="B10" s="206">
        <v>20</v>
      </c>
      <c r="C10" s="206">
        <v>12</v>
      </c>
      <c r="D10" s="206">
        <v>20</v>
      </c>
      <c r="E10" s="206">
        <v>19</v>
      </c>
      <c r="F10" s="206">
        <v>14</v>
      </c>
      <c r="G10" s="145" t="s">
        <v>146</v>
      </c>
      <c r="H10" s="333"/>
    </row>
    <row r="11" spans="1:12" ht="24.95" customHeight="1" thickTop="1" thickBot="1">
      <c r="A11" s="137" t="s">
        <v>147</v>
      </c>
      <c r="B11" s="104">
        <v>193</v>
      </c>
      <c r="C11" s="104">
        <v>381</v>
      </c>
      <c r="D11" s="104">
        <v>162</v>
      </c>
      <c r="E11" s="104">
        <v>155</v>
      </c>
      <c r="F11" s="104">
        <v>136</v>
      </c>
      <c r="G11" s="139" t="s">
        <v>148</v>
      </c>
      <c r="H11" s="333"/>
    </row>
    <row r="12" spans="1:12" ht="24.95" customHeight="1" thickTop="1" thickBot="1">
      <c r="A12" s="135" t="s">
        <v>149</v>
      </c>
      <c r="B12" s="101">
        <v>164</v>
      </c>
      <c r="C12" s="101">
        <v>164</v>
      </c>
      <c r="D12" s="101">
        <v>157</v>
      </c>
      <c r="E12" s="101">
        <v>163</v>
      </c>
      <c r="F12" s="101">
        <v>157</v>
      </c>
      <c r="G12" s="136" t="s">
        <v>150</v>
      </c>
      <c r="H12" s="333"/>
    </row>
    <row r="13" spans="1:12" ht="24.95" customHeight="1" thickTop="1" thickBot="1">
      <c r="A13" s="137" t="s">
        <v>307</v>
      </c>
      <c r="B13" s="104">
        <v>164</v>
      </c>
      <c r="C13" s="104">
        <v>164</v>
      </c>
      <c r="D13" s="104">
        <v>116</v>
      </c>
      <c r="E13" s="104">
        <v>130</v>
      </c>
      <c r="F13" s="104">
        <v>146</v>
      </c>
      <c r="G13" s="139" t="s">
        <v>308</v>
      </c>
      <c r="H13" s="333"/>
    </row>
    <row r="14" spans="1:12" ht="24.95" customHeight="1" thickTop="1" thickBot="1">
      <c r="A14" s="135" t="s">
        <v>309</v>
      </c>
      <c r="B14" s="101">
        <v>164</v>
      </c>
      <c r="C14" s="101">
        <v>164</v>
      </c>
      <c r="D14" s="101">
        <v>159</v>
      </c>
      <c r="E14" s="101">
        <v>164</v>
      </c>
      <c r="F14" s="101">
        <v>158</v>
      </c>
      <c r="G14" s="136" t="s">
        <v>310</v>
      </c>
      <c r="H14" s="333"/>
    </row>
    <row r="15" spans="1:12" ht="24.95" customHeight="1" thickTop="1">
      <c r="A15" s="175" t="s">
        <v>151</v>
      </c>
      <c r="B15" s="415">
        <v>220</v>
      </c>
      <c r="C15" s="415">
        <v>264</v>
      </c>
      <c r="D15" s="415">
        <v>256</v>
      </c>
      <c r="E15" s="415">
        <v>304</v>
      </c>
      <c r="F15" s="415">
        <v>246</v>
      </c>
      <c r="G15" s="158" t="s">
        <v>152</v>
      </c>
      <c r="H15" s="333"/>
    </row>
    <row r="16" spans="1:12" ht="24.95" customHeight="1">
      <c r="A16" s="176" t="s">
        <v>153</v>
      </c>
      <c r="B16" s="416">
        <v>206</v>
      </c>
      <c r="C16" s="416">
        <v>269</v>
      </c>
      <c r="D16" s="416">
        <v>228</v>
      </c>
      <c r="E16" s="416">
        <v>259</v>
      </c>
      <c r="F16" s="416">
        <v>214</v>
      </c>
      <c r="G16" s="219" t="s">
        <v>154</v>
      </c>
      <c r="H16" s="333"/>
    </row>
    <row r="17" spans="1:8">
      <c r="A17" s="298" t="s">
        <v>155</v>
      </c>
      <c r="G17" s="239" t="s">
        <v>156</v>
      </c>
      <c r="H17" s="333"/>
    </row>
    <row r="18" spans="1:8">
      <c r="A18" s="334" t="s">
        <v>157</v>
      </c>
      <c r="G18" s="335" t="s">
        <v>158</v>
      </c>
      <c r="H18" s="333"/>
    </row>
    <row r="19" spans="1:8">
      <c r="A19" s="334" t="s">
        <v>199</v>
      </c>
      <c r="G19" s="335" t="s">
        <v>201</v>
      </c>
    </row>
    <row r="20" spans="1:8">
      <c r="A20" s="334" t="s">
        <v>200</v>
      </c>
      <c r="G20" s="335" t="s">
        <v>214</v>
      </c>
    </row>
    <row r="21" spans="1:8">
      <c r="G21" s="336"/>
    </row>
  </sheetData>
  <mergeCells count="5">
    <mergeCell ref="A1:G1"/>
    <mergeCell ref="G7:G9"/>
    <mergeCell ref="A7:A9"/>
    <mergeCell ref="B7:F8"/>
    <mergeCell ref="A3:G3"/>
  </mergeCells>
  <phoneticPr fontId="0" type="noConversion"/>
  <printOptions horizontalCentered="1" verticalCentered="1"/>
  <pageMargins left="0.31496062992125984" right="0.31496062992125984" top="0.78740157480314965" bottom="0.39370078740157483" header="0.51181102362204722" footer="0.51181102362204722"/>
  <pageSetup paperSize="9"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X25"/>
  <sheetViews>
    <sheetView showGridLines="0" rightToLeft="1" view="pageBreakPreview" zoomScaleSheetLayoutView="100" workbookViewId="0">
      <selection activeCell="G24" sqref="G24"/>
    </sheetView>
  </sheetViews>
  <sheetFormatPr defaultColWidth="10.7109375" defaultRowHeight="14.25"/>
  <cols>
    <col min="1" max="1" width="4.7109375" style="240" customWidth="1"/>
    <col min="2" max="2" width="36.7109375" style="240" customWidth="1"/>
    <col min="3" max="7" width="7.7109375" style="246" customWidth="1"/>
    <col min="8" max="8" width="36.7109375" style="240" customWidth="1"/>
    <col min="9" max="9" width="5" style="240" customWidth="1"/>
    <col min="10" max="16384" width="10.7109375" style="5"/>
  </cols>
  <sheetData>
    <row r="1" spans="1:24" s="224" customFormat="1" ht="45" customHeight="1">
      <c r="A1" s="435"/>
      <c r="B1" s="436"/>
      <c r="C1" s="436"/>
      <c r="D1" s="436"/>
      <c r="E1" s="436"/>
      <c r="F1" s="436"/>
      <c r="G1" s="436"/>
      <c r="H1" s="436"/>
      <c r="I1" s="436"/>
      <c r="J1" s="291"/>
      <c r="K1" s="291"/>
      <c r="L1" s="291"/>
      <c r="M1" s="291"/>
      <c r="N1" s="291"/>
      <c r="O1" s="291"/>
      <c r="P1" s="291"/>
      <c r="Q1" s="291"/>
      <c r="R1" s="291"/>
      <c r="S1" s="291"/>
      <c r="T1" s="291"/>
      <c r="U1" s="291"/>
      <c r="V1" s="291"/>
      <c r="W1" s="291"/>
      <c r="X1" s="291"/>
    </row>
    <row r="2" spans="1:24" ht="20.25">
      <c r="A2" s="337" t="s">
        <v>159</v>
      </c>
      <c r="B2" s="37"/>
      <c r="C2" s="209"/>
      <c r="D2" s="316"/>
      <c r="E2" s="209"/>
      <c r="F2" s="209"/>
      <c r="G2" s="209"/>
      <c r="H2" s="37"/>
      <c r="I2" s="37"/>
    </row>
    <row r="3" spans="1:24" ht="18">
      <c r="A3" s="490" t="s">
        <v>542</v>
      </c>
      <c r="B3" s="490"/>
      <c r="C3" s="490"/>
      <c r="D3" s="490"/>
      <c r="E3" s="490"/>
      <c r="F3" s="490"/>
      <c r="G3" s="490"/>
      <c r="H3" s="490"/>
      <c r="I3" s="490"/>
    </row>
    <row r="4" spans="1:24" ht="15.75">
      <c r="A4" s="34" t="s">
        <v>160</v>
      </c>
      <c r="B4" s="37"/>
      <c r="C4" s="209"/>
      <c r="D4" s="209"/>
      <c r="E4" s="209"/>
      <c r="F4" s="209"/>
      <c r="G4" s="209"/>
      <c r="H4" s="37"/>
      <c r="I4" s="37"/>
    </row>
    <row r="5" spans="1:24" ht="15.75">
      <c r="A5" s="492" t="s">
        <v>542</v>
      </c>
      <c r="B5" s="492"/>
      <c r="C5" s="492"/>
      <c r="D5" s="492"/>
      <c r="E5" s="492"/>
      <c r="F5" s="492"/>
      <c r="G5" s="492"/>
      <c r="H5" s="492"/>
      <c r="I5" s="492"/>
    </row>
    <row r="6" spans="1:24" s="2" customFormat="1" ht="21.95" customHeight="1">
      <c r="A6" s="22" t="s">
        <v>557</v>
      </c>
      <c r="B6" s="41"/>
      <c r="C6" s="44"/>
      <c r="D6" s="44"/>
      <c r="E6" s="44"/>
      <c r="F6" s="44"/>
      <c r="G6" s="44"/>
      <c r="H6" s="41"/>
      <c r="I6" s="73" t="s">
        <v>558</v>
      </c>
    </row>
    <row r="7" spans="1:24" s="3" customFormat="1" ht="17.25" customHeight="1" thickBot="1">
      <c r="A7" s="466" t="s">
        <v>217</v>
      </c>
      <c r="B7" s="466"/>
      <c r="C7" s="460">
        <v>2007</v>
      </c>
      <c r="D7" s="460">
        <v>2008</v>
      </c>
      <c r="E7" s="460">
        <v>2009</v>
      </c>
      <c r="F7" s="460">
        <v>2010</v>
      </c>
      <c r="G7" s="460">
        <v>2011</v>
      </c>
      <c r="H7" s="463" t="s">
        <v>218</v>
      </c>
      <c r="I7" s="463"/>
    </row>
    <row r="8" spans="1:24" s="3" customFormat="1" ht="17.25" customHeight="1" thickTop="1" thickBot="1">
      <c r="A8" s="517"/>
      <c r="B8" s="517"/>
      <c r="C8" s="528"/>
      <c r="D8" s="528"/>
      <c r="E8" s="528"/>
      <c r="F8" s="528"/>
      <c r="G8" s="528"/>
      <c r="H8" s="518"/>
      <c r="I8" s="518"/>
    </row>
    <row r="9" spans="1:24" s="4" customFormat="1" ht="17.25" customHeight="1" thickTop="1">
      <c r="A9" s="467"/>
      <c r="B9" s="467"/>
      <c r="C9" s="461"/>
      <c r="D9" s="461"/>
      <c r="E9" s="461"/>
      <c r="F9" s="461"/>
      <c r="G9" s="461"/>
      <c r="H9" s="464"/>
      <c r="I9" s="464"/>
    </row>
    <row r="10" spans="1:24" s="276" customFormat="1" ht="24.95" customHeight="1" thickBot="1">
      <c r="A10" s="459" t="s">
        <v>161</v>
      </c>
      <c r="B10" s="459"/>
      <c r="C10" s="128" t="s">
        <v>162</v>
      </c>
      <c r="D10" s="128" t="s">
        <v>162</v>
      </c>
      <c r="E10" s="128" t="s">
        <v>162</v>
      </c>
      <c r="F10" s="128" t="s">
        <v>162</v>
      </c>
      <c r="G10" s="128" t="s">
        <v>162</v>
      </c>
      <c r="H10" s="468" t="s">
        <v>184</v>
      </c>
      <c r="I10" s="468"/>
    </row>
    <row r="11" spans="1:24" ht="18" customHeight="1" thickTop="1" thickBot="1">
      <c r="A11" s="103"/>
      <c r="B11" s="160" t="s">
        <v>23</v>
      </c>
      <c r="C11" s="138" t="s">
        <v>162</v>
      </c>
      <c r="D11" s="123" t="s">
        <v>162</v>
      </c>
      <c r="E11" s="123" t="s">
        <v>162</v>
      </c>
      <c r="F11" s="123" t="s">
        <v>162</v>
      </c>
      <c r="G11" s="123" t="s">
        <v>162</v>
      </c>
      <c r="H11" s="105" t="s">
        <v>24</v>
      </c>
      <c r="I11" s="105"/>
    </row>
    <row r="12" spans="1:24" ht="18" customHeight="1" thickTop="1" thickBot="1">
      <c r="A12" s="100"/>
      <c r="B12" s="159" t="s">
        <v>39</v>
      </c>
      <c r="C12" s="140" t="s">
        <v>162</v>
      </c>
      <c r="D12" s="122" t="s">
        <v>162</v>
      </c>
      <c r="E12" s="122" t="s">
        <v>162</v>
      </c>
      <c r="F12" s="122" t="s">
        <v>162</v>
      </c>
      <c r="G12" s="122" t="s">
        <v>162</v>
      </c>
      <c r="H12" s="102" t="s">
        <v>40</v>
      </c>
      <c r="I12" s="102"/>
    </row>
    <row r="13" spans="1:24" ht="18" customHeight="1" thickTop="1" thickBot="1">
      <c r="A13" s="103"/>
      <c r="B13" s="160" t="s">
        <v>47</v>
      </c>
      <c r="C13" s="138" t="s">
        <v>162</v>
      </c>
      <c r="D13" s="123" t="s">
        <v>162</v>
      </c>
      <c r="E13" s="123" t="s">
        <v>162</v>
      </c>
      <c r="F13" s="123" t="s">
        <v>162</v>
      </c>
      <c r="G13" s="123" t="s">
        <v>162</v>
      </c>
      <c r="H13" s="105" t="s">
        <v>48</v>
      </c>
      <c r="I13" s="105"/>
    </row>
    <row r="14" spans="1:24" s="276" customFormat="1" ht="24.95" customHeight="1" thickTop="1" thickBot="1">
      <c r="A14" s="472" t="s">
        <v>163</v>
      </c>
      <c r="B14" s="472"/>
      <c r="C14" s="338"/>
      <c r="D14" s="338"/>
      <c r="E14" s="338"/>
      <c r="F14" s="338"/>
      <c r="G14" s="338"/>
      <c r="H14" s="471" t="s">
        <v>185</v>
      </c>
      <c r="I14" s="471"/>
    </row>
    <row r="15" spans="1:24" ht="18" customHeight="1" thickTop="1" thickBot="1">
      <c r="A15" s="103"/>
      <c r="B15" s="160" t="s">
        <v>72</v>
      </c>
      <c r="C15" s="138">
        <v>961</v>
      </c>
      <c r="D15" s="138">
        <v>1410</v>
      </c>
      <c r="E15" s="123">
        <v>2554</v>
      </c>
      <c r="F15" s="123">
        <v>2108</v>
      </c>
      <c r="G15" s="123">
        <v>1980</v>
      </c>
      <c r="H15" s="105" t="s">
        <v>73</v>
      </c>
      <c r="I15" s="105"/>
    </row>
    <row r="16" spans="1:24" ht="18" customHeight="1" thickTop="1" thickBot="1">
      <c r="A16" s="100"/>
      <c r="B16" s="159" t="s">
        <v>74</v>
      </c>
      <c r="C16" s="140"/>
      <c r="D16" s="122">
        <v>12</v>
      </c>
      <c r="E16" s="122">
        <v>54</v>
      </c>
      <c r="F16" s="122">
        <v>55</v>
      </c>
      <c r="G16" s="122">
        <v>4</v>
      </c>
      <c r="H16" s="102" t="s">
        <v>75</v>
      </c>
      <c r="I16" s="102"/>
    </row>
    <row r="17" spans="1:9" ht="18" customHeight="1" thickTop="1" thickBot="1">
      <c r="A17" s="103"/>
      <c r="B17" s="160" t="s">
        <v>76</v>
      </c>
      <c r="C17" s="138"/>
      <c r="D17" s="123">
        <v>5</v>
      </c>
      <c r="E17" s="122">
        <v>154</v>
      </c>
      <c r="F17" s="123">
        <v>50</v>
      </c>
      <c r="G17" s="123">
        <v>53</v>
      </c>
      <c r="H17" s="105" t="s">
        <v>77</v>
      </c>
      <c r="I17" s="105"/>
    </row>
    <row r="18" spans="1:9" ht="18" customHeight="1" thickTop="1" thickBot="1">
      <c r="A18" s="100"/>
      <c r="B18" s="159" t="s">
        <v>78</v>
      </c>
      <c r="C18" s="140">
        <v>958</v>
      </c>
      <c r="D18" s="122">
        <v>855</v>
      </c>
      <c r="E18" s="122">
        <v>1710</v>
      </c>
      <c r="F18" s="122">
        <v>1432</v>
      </c>
      <c r="G18" s="122">
        <v>467</v>
      </c>
      <c r="H18" s="102" t="s">
        <v>79</v>
      </c>
      <c r="I18" s="102"/>
    </row>
    <row r="19" spans="1:9" ht="18" customHeight="1" thickTop="1" thickBot="1">
      <c r="A19" s="103"/>
      <c r="B19" s="160" t="s">
        <v>80</v>
      </c>
      <c r="C19" s="138">
        <v>547</v>
      </c>
      <c r="D19" s="123">
        <v>914</v>
      </c>
      <c r="E19" s="123">
        <v>1035</v>
      </c>
      <c r="F19" s="123">
        <v>860</v>
      </c>
      <c r="G19" s="123">
        <v>606</v>
      </c>
      <c r="H19" s="105" t="s">
        <v>81</v>
      </c>
      <c r="I19" s="105"/>
    </row>
    <row r="20" spans="1:9" ht="18" customHeight="1" thickTop="1" thickBot="1">
      <c r="A20" s="100"/>
      <c r="B20" s="159" t="s">
        <v>82</v>
      </c>
      <c r="C20" s="140">
        <v>873</v>
      </c>
      <c r="D20" s="122">
        <v>595</v>
      </c>
      <c r="E20" s="122">
        <v>1341</v>
      </c>
      <c r="F20" s="122">
        <v>965</v>
      </c>
      <c r="G20" s="122">
        <v>1817</v>
      </c>
      <c r="H20" s="102" t="s">
        <v>83</v>
      </c>
      <c r="I20" s="102"/>
    </row>
    <row r="21" spans="1:9" ht="18" customHeight="1" thickTop="1" thickBot="1">
      <c r="A21" s="103"/>
      <c r="B21" s="160" t="s">
        <v>164</v>
      </c>
      <c r="C21" s="138">
        <v>4911</v>
      </c>
      <c r="D21" s="123">
        <v>18674</v>
      </c>
      <c r="E21" s="123">
        <v>13893</v>
      </c>
      <c r="F21" s="123">
        <v>15481</v>
      </c>
      <c r="G21" s="123">
        <v>34715</v>
      </c>
      <c r="H21" s="105" t="s">
        <v>165</v>
      </c>
      <c r="I21" s="105"/>
    </row>
    <row r="22" spans="1:9" ht="18" customHeight="1" thickTop="1" thickBot="1">
      <c r="A22" s="100"/>
      <c r="B22" s="159" t="s">
        <v>166</v>
      </c>
      <c r="C22" s="140">
        <v>1169</v>
      </c>
      <c r="D22" s="122">
        <v>1234</v>
      </c>
      <c r="E22" s="122">
        <v>1540</v>
      </c>
      <c r="F22" s="122">
        <v>1461</v>
      </c>
      <c r="G22" s="122">
        <v>180</v>
      </c>
      <c r="H22" s="102" t="s">
        <v>86</v>
      </c>
      <c r="I22" s="102"/>
    </row>
    <row r="23" spans="1:9" ht="18" customHeight="1" thickTop="1" thickBot="1">
      <c r="A23" s="103"/>
      <c r="B23" s="160" t="s">
        <v>87</v>
      </c>
      <c r="C23" s="138">
        <v>7500</v>
      </c>
      <c r="D23" s="123">
        <v>21417</v>
      </c>
      <c r="E23" s="123">
        <v>17809</v>
      </c>
      <c r="F23" s="123">
        <v>18767</v>
      </c>
      <c r="G23" s="123">
        <v>37318</v>
      </c>
      <c r="H23" s="105" t="s">
        <v>100</v>
      </c>
      <c r="I23" s="105"/>
    </row>
    <row r="24" spans="1:9" s="276" customFormat="1" ht="24.95" customHeight="1" thickTop="1">
      <c r="A24" s="564" t="s">
        <v>216</v>
      </c>
      <c r="B24" s="564"/>
      <c r="C24" s="417">
        <v>8730</v>
      </c>
      <c r="D24" s="125">
        <v>16300</v>
      </c>
      <c r="E24" s="125">
        <v>10205</v>
      </c>
      <c r="F24" s="125">
        <v>6855</v>
      </c>
      <c r="G24" s="125">
        <v>9695</v>
      </c>
      <c r="H24" s="565" t="s">
        <v>215</v>
      </c>
      <c r="I24" s="565"/>
    </row>
    <row r="25" spans="1:9" ht="29.25" customHeight="1">
      <c r="A25" s="292" t="s">
        <v>550</v>
      </c>
      <c r="B25" s="292" t="s">
        <v>551</v>
      </c>
      <c r="C25" s="287"/>
      <c r="D25" s="287"/>
      <c r="E25" s="287"/>
      <c r="F25" s="287"/>
      <c r="G25" s="287"/>
      <c r="H25" s="287"/>
      <c r="I25" s="287"/>
    </row>
  </sheetData>
  <mergeCells count="16">
    <mergeCell ref="A1:I1"/>
    <mergeCell ref="D7:D9"/>
    <mergeCell ref="E7:E9"/>
    <mergeCell ref="F7:F9"/>
    <mergeCell ref="G7:G9"/>
    <mergeCell ref="A7:B9"/>
    <mergeCell ref="H7:I9"/>
    <mergeCell ref="A3:I3"/>
    <mergeCell ref="A5:I5"/>
    <mergeCell ref="A24:B24"/>
    <mergeCell ref="H24:I24"/>
    <mergeCell ref="C7:C9"/>
    <mergeCell ref="A10:B10"/>
    <mergeCell ref="H10:I10"/>
    <mergeCell ref="A14:B14"/>
    <mergeCell ref="H14:I14"/>
  </mergeCells>
  <phoneticPr fontId="0" type="noConversion"/>
  <printOptions horizontalCentered="1" verticalCentered="1"/>
  <pageMargins left="0" right="0" top="0" bottom="0" header="0.51181102362204722" footer="0.51181102362204722"/>
  <pageSetup paperSize="9" orientation="landscape"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W31"/>
  <sheetViews>
    <sheetView rightToLeft="1" view="pageBreakPreview" zoomScale="113" zoomScaleSheetLayoutView="113" workbookViewId="0">
      <selection activeCell="I8" sqref="I8"/>
    </sheetView>
  </sheetViews>
  <sheetFormatPr defaultColWidth="10.7109375" defaultRowHeight="14.25"/>
  <cols>
    <col min="1" max="1" width="25.7109375" style="11" customWidth="1"/>
    <col min="2" max="2" width="8.7109375" style="7" customWidth="1"/>
    <col min="3" max="3" width="9.85546875" style="7" bestFit="1" customWidth="1"/>
    <col min="4" max="4" width="8.42578125" style="7" bestFit="1" customWidth="1"/>
    <col min="5" max="5" width="10.5703125" style="7" bestFit="1" customWidth="1"/>
    <col min="6" max="6" width="13.7109375" style="7" customWidth="1"/>
    <col min="7" max="7" width="11.28515625" style="11" customWidth="1"/>
    <col min="8" max="16384" width="10.7109375" style="8"/>
  </cols>
  <sheetData>
    <row r="1" spans="1:23" s="27" customFormat="1" ht="45" customHeight="1">
      <c r="A1" s="484"/>
      <c r="B1" s="434"/>
      <c r="C1" s="434"/>
      <c r="D1" s="434"/>
      <c r="E1" s="434"/>
      <c r="F1" s="434"/>
      <c r="G1" s="434"/>
      <c r="H1" s="434"/>
      <c r="I1" s="26"/>
      <c r="J1" s="26"/>
      <c r="K1" s="26"/>
      <c r="L1" s="26"/>
      <c r="M1" s="26"/>
      <c r="N1" s="26"/>
      <c r="O1" s="26"/>
      <c r="P1" s="26"/>
      <c r="Q1" s="26"/>
      <c r="R1" s="26"/>
      <c r="S1" s="26"/>
      <c r="T1" s="26"/>
      <c r="U1" s="26"/>
      <c r="V1" s="26"/>
      <c r="W1" s="26"/>
    </row>
    <row r="2" spans="1:23" s="35" customFormat="1" ht="20.25">
      <c r="A2" s="61" t="s">
        <v>198</v>
      </c>
      <c r="B2" s="32"/>
      <c r="C2" s="32"/>
      <c r="D2" s="32"/>
      <c r="E2" s="32"/>
      <c r="F2" s="32"/>
      <c r="G2" s="32"/>
    </row>
    <row r="3" spans="1:23" s="35" customFormat="1" ht="18">
      <c r="A3" s="33">
        <v>2011</v>
      </c>
      <c r="B3" s="33"/>
      <c r="C3" s="33"/>
      <c r="D3" s="33"/>
      <c r="E3" s="33"/>
      <c r="F3" s="33"/>
      <c r="G3" s="33"/>
    </row>
    <row r="4" spans="1:23" s="35" customFormat="1" ht="15.75">
      <c r="A4" s="34" t="s">
        <v>186</v>
      </c>
      <c r="B4" s="34"/>
      <c r="C4" s="34"/>
      <c r="D4" s="34"/>
      <c r="E4" s="34"/>
      <c r="F4" s="34"/>
      <c r="G4" s="34"/>
    </row>
    <row r="5" spans="1:23" s="35" customFormat="1" ht="15.75">
      <c r="A5" s="34">
        <v>2011</v>
      </c>
      <c r="B5" s="34"/>
      <c r="C5" s="34"/>
      <c r="D5" s="34"/>
      <c r="E5" s="34"/>
      <c r="F5" s="34"/>
      <c r="G5" s="34"/>
    </row>
    <row r="6" spans="1:23" s="2" customFormat="1" ht="15.75">
      <c r="A6" s="22" t="s">
        <v>541</v>
      </c>
      <c r="B6" s="22"/>
      <c r="C6" s="22"/>
      <c r="D6" s="22"/>
      <c r="E6" s="73" t="s">
        <v>540</v>
      </c>
      <c r="F6" s="22"/>
      <c r="G6" s="73"/>
    </row>
    <row r="7" spans="1:23" s="9" customFormat="1" ht="12.75">
      <c r="A7" s="167" t="s">
        <v>322</v>
      </c>
      <c r="B7" s="168" t="s">
        <v>397</v>
      </c>
      <c r="C7" s="171">
        <v>2011</v>
      </c>
      <c r="D7" s="169" t="s">
        <v>324</v>
      </c>
      <c r="E7" s="170" t="s">
        <v>323</v>
      </c>
    </row>
    <row r="8" spans="1:23" s="5" customFormat="1" ht="21" customHeight="1" thickBot="1">
      <c r="A8" s="144" t="s">
        <v>335</v>
      </c>
      <c r="B8" s="144" t="s">
        <v>311</v>
      </c>
      <c r="C8" s="165">
        <v>594</v>
      </c>
      <c r="D8" s="166" t="s">
        <v>334</v>
      </c>
      <c r="E8" s="145" t="s">
        <v>337</v>
      </c>
    </row>
    <row r="9" spans="1:23" s="5" customFormat="1" ht="21.75" customHeight="1" thickTop="1" thickBot="1">
      <c r="A9" s="137" t="s">
        <v>312</v>
      </c>
      <c r="B9" s="406" t="s">
        <v>311</v>
      </c>
      <c r="C9" s="163" t="s">
        <v>547</v>
      </c>
      <c r="D9" s="164" t="s">
        <v>334</v>
      </c>
      <c r="E9" s="139" t="s">
        <v>336</v>
      </c>
    </row>
    <row r="10" spans="1:23" s="5" customFormat="1" ht="14.25" customHeight="1" thickTop="1" thickBot="1">
      <c r="A10" s="135" t="s">
        <v>313</v>
      </c>
      <c r="B10" s="144" t="s">
        <v>311</v>
      </c>
      <c r="C10" s="161">
        <v>756</v>
      </c>
      <c r="D10" s="162" t="s">
        <v>334</v>
      </c>
      <c r="E10" s="136" t="s">
        <v>333</v>
      </c>
    </row>
    <row r="11" spans="1:23" s="5" customFormat="1" ht="14.25" customHeight="1" thickTop="1" thickBot="1">
      <c r="A11" s="137" t="s">
        <v>338</v>
      </c>
      <c r="B11" s="406" t="s">
        <v>311</v>
      </c>
      <c r="C11" s="163">
        <v>793</v>
      </c>
      <c r="D11" s="164" t="s">
        <v>334</v>
      </c>
      <c r="E11" s="139" t="s">
        <v>339</v>
      </c>
    </row>
    <row r="12" spans="1:23" s="5" customFormat="1" ht="24.75" customHeight="1" thickTop="1" thickBot="1">
      <c r="A12" s="135" t="s">
        <v>314</v>
      </c>
      <c r="B12" s="144" t="s">
        <v>311</v>
      </c>
      <c r="C12" s="161" t="s">
        <v>547</v>
      </c>
      <c r="D12" s="162" t="s">
        <v>334</v>
      </c>
      <c r="E12" s="136" t="s">
        <v>408</v>
      </c>
    </row>
    <row r="13" spans="1:23" s="5" customFormat="1" ht="14.25" customHeight="1" thickTop="1" thickBot="1">
      <c r="A13" s="137" t="s">
        <v>340</v>
      </c>
      <c r="B13" s="406" t="s">
        <v>311</v>
      </c>
      <c r="C13" s="163">
        <v>370</v>
      </c>
      <c r="D13" s="164" t="s">
        <v>334</v>
      </c>
      <c r="E13" s="139" t="s">
        <v>327</v>
      </c>
    </row>
    <row r="14" spans="1:23" s="5" customFormat="1" ht="14.25" customHeight="1" thickTop="1" thickBot="1">
      <c r="A14" s="135" t="s">
        <v>341</v>
      </c>
      <c r="B14" s="144" t="s">
        <v>311</v>
      </c>
      <c r="C14" s="161" t="s">
        <v>547</v>
      </c>
      <c r="D14" s="162" t="s">
        <v>334</v>
      </c>
      <c r="E14" s="136" t="s">
        <v>328</v>
      </c>
    </row>
    <row r="15" spans="1:23" s="5" customFormat="1" ht="14.25" customHeight="1" thickTop="1" thickBot="1">
      <c r="A15" s="137" t="s">
        <v>342</v>
      </c>
      <c r="B15" s="406" t="s">
        <v>311</v>
      </c>
      <c r="C15" s="163">
        <v>918</v>
      </c>
      <c r="D15" s="164" t="s">
        <v>334</v>
      </c>
      <c r="E15" s="139" t="s">
        <v>30</v>
      </c>
    </row>
    <row r="16" spans="1:23" s="5" customFormat="1" ht="14.25" customHeight="1" thickTop="1" thickBot="1">
      <c r="A16" s="135" t="s">
        <v>315</v>
      </c>
      <c r="B16" s="144" t="s">
        <v>311</v>
      </c>
      <c r="C16" s="161">
        <v>199</v>
      </c>
      <c r="D16" s="162" t="s">
        <v>334</v>
      </c>
      <c r="E16" s="136" t="s">
        <v>21</v>
      </c>
    </row>
    <row r="17" spans="1:5" s="5" customFormat="1" ht="21" customHeight="1" thickTop="1" thickBot="1">
      <c r="A17" s="137" t="s">
        <v>493</v>
      </c>
      <c r="B17" s="406" t="s">
        <v>311</v>
      </c>
      <c r="C17" s="163" t="s">
        <v>547</v>
      </c>
      <c r="D17" s="164" t="s">
        <v>334</v>
      </c>
      <c r="E17" s="139" t="s">
        <v>343</v>
      </c>
    </row>
    <row r="18" spans="1:5" s="5" customFormat="1" ht="14.25" customHeight="1" thickTop="1" thickBot="1">
      <c r="A18" s="135" t="s">
        <v>345</v>
      </c>
      <c r="B18" s="144" t="s">
        <v>311</v>
      </c>
      <c r="C18" s="161">
        <v>1295</v>
      </c>
      <c r="D18" s="162" t="s">
        <v>334</v>
      </c>
      <c r="E18" s="136" t="s">
        <v>344</v>
      </c>
    </row>
    <row r="19" spans="1:5" s="5" customFormat="1" ht="14.25" customHeight="1" thickTop="1" thickBot="1">
      <c r="A19" s="137" t="s">
        <v>494</v>
      </c>
      <c r="B19" s="406" t="s">
        <v>311</v>
      </c>
      <c r="C19" s="163" t="s">
        <v>547</v>
      </c>
      <c r="D19" s="164" t="s">
        <v>334</v>
      </c>
      <c r="E19" s="139" t="s">
        <v>332</v>
      </c>
    </row>
    <row r="20" spans="1:5" s="5" customFormat="1" ht="18" customHeight="1" thickTop="1" thickBot="1">
      <c r="A20" s="135" t="s">
        <v>316</v>
      </c>
      <c r="B20" s="144" t="s">
        <v>311</v>
      </c>
      <c r="C20" s="161">
        <v>297</v>
      </c>
      <c r="D20" s="162" t="s">
        <v>334</v>
      </c>
      <c r="E20" s="136" t="s">
        <v>348</v>
      </c>
    </row>
    <row r="21" spans="1:5" s="5" customFormat="1" ht="24" customHeight="1" thickTop="1" thickBot="1">
      <c r="A21" s="137" t="s">
        <v>317</v>
      </c>
      <c r="B21" s="406" t="s">
        <v>311</v>
      </c>
      <c r="C21" s="163" t="s">
        <v>547</v>
      </c>
      <c r="D21" s="164" t="s">
        <v>334</v>
      </c>
      <c r="E21" s="139" t="s">
        <v>347</v>
      </c>
    </row>
    <row r="22" spans="1:5" s="5" customFormat="1" ht="22.5" customHeight="1" thickTop="1" thickBot="1">
      <c r="A22" s="135" t="s">
        <v>318</v>
      </c>
      <c r="B22" s="144" t="s">
        <v>311</v>
      </c>
      <c r="C22" s="161" t="s">
        <v>547</v>
      </c>
      <c r="D22" s="162" t="s">
        <v>334</v>
      </c>
      <c r="E22" s="136" t="s">
        <v>346</v>
      </c>
    </row>
    <row r="23" spans="1:5" s="5" customFormat="1" ht="28.5" customHeight="1" thickTop="1" thickBot="1">
      <c r="A23" s="137" t="s">
        <v>495</v>
      </c>
      <c r="B23" s="406" t="s">
        <v>311</v>
      </c>
      <c r="C23" s="163">
        <v>373</v>
      </c>
      <c r="D23" s="164" t="s">
        <v>334</v>
      </c>
      <c r="E23" s="139" t="s">
        <v>350</v>
      </c>
    </row>
    <row r="24" spans="1:5" s="5" customFormat="1" ht="19.5" customHeight="1" thickTop="1" thickBot="1">
      <c r="A24" s="135" t="s">
        <v>496</v>
      </c>
      <c r="B24" s="144" t="s">
        <v>311</v>
      </c>
      <c r="C24" s="161">
        <v>399</v>
      </c>
      <c r="D24" s="162" t="s">
        <v>334</v>
      </c>
      <c r="E24" s="136" t="s">
        <v>349</v>
      </c>
    </row>
    <row r="25" spans="1:5" s="5" customFormat="1" ht="14.25" customHeight="1" thickTop="1" thickBot="1">
      <c r="A25" s="137" t="s">
        <v>319</v>
      </c>
      <c r="B25" s="406" t="s">
        <v>311</v>
      </c>
      <c r="C25" s="163">
        <v>700</v>
      </c>
      <c r="D25" s="164" t="s">
        <v>334</v>
      </c>
      <c r="E25" s="139" t="s">
        <v>326</v>
      </c>
    </row>
    <row r="26" spans="1:5" s="5" customFormat="1" ht="14.25" customHeight="1" thickTop="1" thickBot="1">
      <c r="A26" s="135" t="s">
        <v>320</v>
      </c>
      <c r="B26" s="144" t="s">
        <v>311</v>
      </c>
      <c r="C26" s="161">
        <v>497</v>
      </c>
      <c r="D26" s="162" t="s">
        <v>334</v>
      </c>
      <c r="E26" s="136" t="s">
        <v>330</v>
      </c>
    </row>
    <row r="27" spans="1:5" s="5" customFormat="1" ht="14.25" customHeight="1" thickTop="1" thickBot="1">
      <c r="A27" s="137" t="s">
        <v>43</v>
      </c>
      <c r="B27" s="406" t="s">
        <v>311</v>
      </c>
      <c r="C27" s="163" t="s">
        <v>547</v>
      </c>
      <c r="D27" s="164" t="s">
        <v>334</v>
      </c>
      <c r="E27" s="139" t="s">
        <v>329</v>
      </c>
    </row>
    <row r="28" spans="1:5" s="5" customFormat="1" ht="14.25" customHeight="1" thickTop="1" thickBot="1">
      <c r="A28" s="135" t="s">
        <v>497</v>
      </c>
      <c r="B28" s="144" t="s">
        <v>311</v>
      </c>
      <c r="C28" s="161">
        <v>599</v>
      </c>
      <c r="D28" s="162" t="s">
        <v>334</v>
      </c>
      <c r="E28" s="136" t="s">
        <v>325</v>
      </c>
    </row>
    <row r="29" spans="1:5" s="5" customFormat="1" ht="14.25" customHeight="1" thickTop="1" thickBot="1">
      <c r="A29" s="137" t="s">
        <v>321</v>
      </c>
      <c r="B29" s="406" t="s">
        <v>311</v>
      </c>
      <c r="C29" s="163" t="s">
        <v>547</v>
      </c>
      <c r="D29" s="164" t="s">
        <v>334</v>
      </c>
      <c r="E29" s="139" t="s">
        <v>331</v>
      </c>
    </row>
    <row r="30" spans="1:5" s="5" customFormat="1" ht="14.25" customHeight="1" thickTop="1" thickBot="1">
      <c r="A30" s="172" t="s">
        <v>352</v>
      </c>
      <c r="B30" s="144" t="s">
        <v>311</v>
      </c>
      <c r="C30" s="366"/>
      <c r="D30" s="173" t="s">
        <v>334</v>
      </c>
      <c r="E30" s="174" t="s">
        <v>351</v>
      </c>
    </row>
    <row r="31" spans="1:5" s="5" customFormat="1" ht="14.25" customHeight="1" thickTop="1">
      <c r="A31" s="418"/>
      <c r="B31" s="418"/>
      <c r="C31" s="419"/>
      <c r="D31" s="420"/>
      <c r="E31" s="421"/>
    </row>
  </sheetData>
  <mergeCells count="1">
    <mergeCell ref="A1:H1"/>
  </mergeCells>
  <phoneticPr fontId="36" type="noConversion"/>
  <printOptions horizontalCentered="1" verticalCentered="1"/>
  <pageMargins left="0" right="0" top="0" bottom="0" header="0.31496062992125984" footer="0.31496062992125984"/>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17"/>
  <sheetViews>
    <sheetView showGridLines="0" rightToLeft="1" zoomScaleSheetLayoutView="100" workbookViewId="0">
      <selection activeCell="A12" sqref="A12"/>
    </sheetView>
  </sheetViews>
  <sheetFormatPr defaultColWidth="10.7109375" defaultRowHeight="12.75"/>
  <cols>
    <col min="1" max="1" width="46.7109375" style="12" customWidth="1"/>
    <col min="2" max="2" width="3.7109375" style="12" customWidth="1"/>
    <col min="3" max="3" width="46.7109375" style="14" customWidth="1"/>
    <col min="4" max="4" width="3.7109375" style="12" customWidth="1"/>
    <col min="5" max="16384" width="10.7109375" style="12"/>
  </cols>
  <sheetData>
    <row r="1" spans="1:11" s="27" customFormat="1" ht="45" customHeight="1">
      <c r="A1" s="434"/>
      <c r="B1" s="434"/>
      <c r="C1" s="434"/>
      <c r="D1" s="26"/>
      <c r="E1" s="26"/>
      <c r="F1" s="26"/>
      <c r="G1" s="26"/>
      <c r="H1" s="26"/>
      <c r="I1" s="26"/>
      <c r="J1" s="26"/>
      <c r="K1" s="26"/>
    </row>
    <row r="2" spans="1:11" s="19" customFormat="1" ht="15.95" customHeight="1">
      <c r="A2" s="74" t="s">
        <v>167</v>
      </c>
      <c r="C2" s="180" t="s">
        <v>168</v>
      </c>
    </row>
    <row r="3" spans="1:11" s="75" customFormat="1">
      <c r="C3" s="13"/>
    </row>
    <row r="4" spans="1:11" s="76" customFormat="1" ht="39.75" customHeight="1">
      <c r="A4" s="79" t="s">
        <v>169</v>
      </c>
      <c r="C4" s="181" t="s">
        <v>170</v>
      </c>
    </row>
    <row r="5" spans="1:11" s="76" customFormat="1" ht="11.45" customHeight="1">
      <c r="A5" s="79"/>
      <c r="C5" s="182"/>
    </row>
    <row r="6" spans="1:11" s="76" customFormat="1" ht="63">
      <c r="A6" s="80" t="s">
        <v>398</v>
      </c>
      <c r="C6" s="182" t="s">
        <v>399</v>
      </c>
    </row>
    <row r="7" spans="1:11" s="76" customFormat="1" ht="58.5" customHeight="1">
      <c r="A7" s="80" t="s">
        <v>171</v>
      </c>
      <c r="C7" s="182" t="s">
        <v>172</v>
      </c>
    </row>
    <row r="8" spans="1:11" s="76" customFormat="1" ht="11.45" customHeight="1">
      <c r="A8" s="79"/>
      <c r="C8" s="183"/>
    </row>
    <row r="9" spans="1:11" s="76" customFormat="1" ht="64.5" customHeight="1">
      <c r="A9" s="79" t="s">
        <v>173</v>
      </c>
      <c r="C9" s="182" t="s">
        <v>174</v>
      </c>
    </row>
    <row r="10" spans="1:11" s="76" customFormat="1" ht="11.45" customHeight="1">
      <c r="A10" s="79"/>
      <c r="C10" s="183"/>
    </row>
    <row r="11" spans="1:11" s="76" customFormat="1" ht="18">
      <c r="A11" s="79" t="s">
        <v>175</v>
      </c>
      <c r="C11" s="182" t="s">
        <v>405</v>
      </c>
    </row>
    <row r="12" spans="1:11" s="78" customFormat="1" ht="15">
      <c r="A12" s="77" t="s">
        <v>364</v>
      </c>
      <c r="C12" s="182" t="s">
        <v>365</v>
      </c>
    </row>
    <row r="13" spans="1:11" s="78" customFormat="1" ht="15">
      <c r="A13" s="77" t="s">
        <v>400</v>
      </c>
      <c r="C13" s="184" t="s">
        <v>402</v>
      </c>
    </row>
    <row r="14" spans="1:11" s="78" customFormat="1" ht="25.5">
      <c r="A14" s="77" t="s">
        <v>401</v>
      </c>
      <c r="C14" s="185" t="s">
        <v>404</v>
      </c>
    </row>
    <row r="15" spans="1:11" s="78" customFormat="1" ht="15">
      <c r="A15" s="77" t="s">
        <v>403</v>
      </c>
      <c r="C15" s="186" t="s">
        <v>370</v>
      </c>
    </row>
    <row r="16" spans="1:11" s="21" customFormat="1" ht="40.5" customHeight="1">
      <c r="A16" s="81" t="s">
        <v>2</v>
      </c>
      <c r="B16" s="20"/>
      <c r="C16" s="179"/>
    </row>
    <row r="17" spans="1:1">
      <c r="A17" s="81"/>
    </row>
  </sheetData>
  <mergeCells count="1">
    <mergeCell ref="A1:C1"/>
  </mergeCells>
  <phoneticPr fontId="0" type="noConversion"/>
  <printOptions horizontalCentered="1"/>
  <pageMargins left="0" right="0" top="1.6535433070866143" bottom="0.98425196850393704" header="0.51181102362204722" footer="0.51181102362204722"/>
  <pageSetup paperSize="9"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autoPageBreaks="0"/>
  </sheetPr>
  <dimension ref="A1:K16"/>
  <sheetViews>
    <sheetView showGridLines="0" rightToLeft="1" topLeftCell="A4" zoomScale="120" zoomScaleNormal="120" zoomScaleSheetLayoutView="100" workbookViewId="0">
      <selection activeCell="I15" sqref="I15"/>
    </sheetView>
  </sheetViews>
  <sheetFormatPr defaultColWidth="10.7109375" defaultRowHeight="12.75"/>
  <cols>
    <col min="1" max="1" width="21.140625" style="240" customWidth="1"/>
    <col min="2" max="7" width="10.28515625" style="5" customWidth="1"/>
    <col min="8" max="10" width="11.7109375" style="5" customWidth="1"/>
    <col min="11" max="11" width="21.7109375" style="240" customWidth="1"/>
    <col min="12" max="16384" width="10.7109375" style="5"/>
  </cols>
  <sheetData>
    <row r="1" spans="1:11" s="224" customFormat="1" ht="45" customHeight="1">
      <c r="A1" s="435"/>
      <c r="B1" s="436"/>
      <c r="C1" s="436"/>
      <c r="D1" s="436"/>
      <c r="E1" s="436"/>
      <c r="F1" s="436"/>
      <c r="G1" s="436"/>
      <c r="H1" s="436"/>
      <c r="I1" s="436"/>
      <c r="J1" s="436"/>
      <c r="K1" s="436"/>
    </row>
    <row r="2" spans="1:11" s="29" customFormat="1" ht="22.15" customHeight="1">
      <c r="A2" s="51" t="s">
        <v>0</v>
      </c>
      <c r="B2" s="51"/>
      <c r="C2" s="51"/>
      <c r="D2" s="51"/>
      <c r="E2" s="51"/>
      <c r="F2" s="51"/>
      <c r="G2" s="51"/>
      <c r="H2" s="51"/>
      <c r="I2" s="51"/>
      <c r="J2" s="51"/>
      <c r="K2" s="51"/>
    </row>
    <row r="3" spans="1:11" s="29" customFormat="1" ht="22.15" customHeight="1">
      <c r="A3" s="30" t="s">
        <v>542</v>
      </c>
      <c r="B3" s="28"/>
      <c r="C3" s="28"/>
      <c r="D3" s="28"/>
      <c r="E3" s="28"/>
      <c r="F3" s="28"/>
      <c r="G3" s="28"/>
      <c r="H3" s="28"/>
      <c r="I3" s="28"/>
      <c r="J3" s="28"/>
      <c r="K3" s="30"/>
    </row>
    <row r="4" spans="1:11" s="225" customFormat="1" ht="22.15" customHeight="1">
      <c r="A4" s="34" t="s">
        <v>1</v>
      </c>
      <c r="B4" s="34"/>
      <c r="C4" s="34"/>
      <c r="D4" s="34"/>
      <c r="E4" s="34"/>
      <c r="F4" s="34"/>
      <c r="G4" s="34"/>
      <c r="H4" s="34"/>
      <c r="I4" s="34"/>
      <c r="J4" s="34"/>
      <c r="K4" s="34"/>
    </row>
    <row r="5" spans="1:11" s="225" customFormat="1" ht="22.15" customHeight="1">
      <c r="A5" s="34" t="s">
        <v>542</v>
      </c>
      <c r="B5" s="34"/>
      <c r="C5" s="34"/>
      <c r="D5" s="34"/>
      <c r="E5" s="34"/>
      <c r="F5" s="34"/>
      <c r="G5" s="34"/>
      <c r="H5" s="34"/>
      <c r="I5" s="34"/>
      <c r="J5" s="34"/>
      <c r="K5" s="34"/>
    </row>
    <row r="6" spans="1:11" s="2" customFormat="1" ht="25.15" customHeight="1">
      <c r="A6" s="22" t="s">
        <v>503</v>
      </c>
      <c r="K6" s="73" t="s">
        <v>504</v>
      </c>
    </row>
    <row r="7" spans="1:11" s="3" customFormat="1" ht="25.5" customHeight="1" thickBot="1">
      <c r="A7" s="445" t="s">
        <v>3</v>
      </c>
      <c r="B7" s="452" t="s">
        <v>380</v>
      </c>
      <c r="C7" s="452"/>
      <c r="D7" s="452"/>
      <c r="E7" s="452"/>
      <c r="F7" s="452"/>
      <c r="G7" s="452"/>
      <c r="H7" s="452"/>
      <c r="I7" s="452"/>
      <c r="J7" s="448" t="s">
        <v>381</v>
      </c>
      <c r="K7" s="437" t="s">
        <v>5</v>
      </c>
    </row>
    <row r="8" spans="1:11" s="3" customFormat="1" ht="38.25" customHeight="1" thickTop="1" thickBot="1">
      <c r="A8" s="446"/>
      <c r="B8" s="452" t="s">
        <v>379</v>
      </c>
      <c r="C8" s="452"/>
      <c r="D8" s="452"/>
      <c r="E8" s="452"/>
      <c r="F8" s="452"/>
      <c r="G8" s="452"/>
      <c r="H8" s="217" t="s">
        <v>382</v>
      </c>
      <c r="I8" s="440" t="s">
        <v>207</v>
      </c>
      <c r="J8" s="449"/>
      <c r="K8" s="438"/>
    </row>
    <row r="9" spans="1:11" s="3" customFormat="1" ht="18" customHeight="1" thickTop="1" thickBot="1">
      <c r="A9" s="446"/>
      <c r="B9" s="443" t="s">
        <v>387</v>
      </c>
      <c r="C9" s="443" t="s">
        <v>386</v>
      </c>
      <c r="D9" s="443" t="s">
        <v>385</v>
      </c>
      <c r="E9" s="443" t="s">
        <v>384</v>
      </c>
      <c r="F9" s="443" t="s">
        <v>383</v>
      </c>
      <c r="G9" s="440" t="s">
        <v>207</v>
      </c>
      <c r="H9" s="453" t="s">
        <v>179</v>
      </c>
      <c r="I9" s="441"/>
      <c r="J9" s="450" t="s">
        <v>8</v>
      </c>
      <c r="K9" s="438"/>
    </row>
    <row r="10" spans="1:11" s="4" customFormat="1" ht="18" customHeight="1" thickTop="1">
      <c r="A10" s="447"/>
      <c r="B10" s="444"/>
      <c r="C10" s="444"/>
      <c r="D10" s="444"/>
      <c r="E10" s="444"/>
      <c r="F10" s="444"/>
      <c r="G10" s="442"/>
      <c r="H10" s="454"/>
      <c r="I10" s="442"/>
      <c r="J10" s="451"/>
      <c r="K10" s="439"/>
    </row>
    <row r="11" spans="1:11" ht="26.25" customHeight="1" thickBot="1">
      <c r="A11" s="222">
        <v>2007</v>
      </c>
      <c r="B11" s="226">
        <v>364</v>
      </c>
      <c r="C11" s="226">
        <v>2934</v>
      </c>
      <c r="D11" s="226">
        <v>251</v>
      </c>
      <c r="E11" s="343">
        <v>1444</v>
      </c>
      <c r="F11" s="226">
        <v>3462</v>
      </c>
      <c r="G11" s="227">
        <v>8455</v>
      </c>
      <c r="H11" s="343">
        <v>56544</v>
      </c>
      <c r="I11" s="369">
        <v>65000</v>
      </c>
      <c r="J11" s="343">
        <v>1149300</v>
      </c>
      <c r="K11" s="228">
        <v>2007</v>
      </c>
    </row>
    <row r="12" spans="1:11" ht="26.25" customHeight="1" thickTop="1" thickBot="1">
      <c r="A12" s="188">
        <v>2008</v>
      </c>
      <c r="B12" s="229">
        <v>225</v>
      </c>
      <c r="C12" s="229">
        <v>6207</v>
      </c>
      <c r="D12" s="229">
        <v>251</v>
      </c>
      <c r="E12" s="229">
        <v>1444</v>
      </c>
      <c r="F12" s="229">
        <v>4151</v>
      </c>
      <c r="G12" s="230">
        <v>12274</v>
      </c>
      <c r="H12" s="344">
        <v>52726</v>
      </c>
      <c r="I12" s="230">
        <v>65000</v>
      </c>
      <c r="J12" s="229">
        <v>1149300</v>
      </c>
      <c r="K12" s="231">
        <v>2008</v>
      </c>
    </row>
    <row r="13" spans="1:11" ht="26.25" customHeight="1" thickTop="1" thickBot="1">
      <c r="A13" s="187">
        <v>2009</v>
      </c>
      <c r="B13" s="232">
        <v>352</v>
      </c>
      <c r="C13" s="232">
        <v>2088</v>
      </c>
      <c r="D13" s="344">
        <v>276</v>
      </c>
      <c r="E13" s="344">
        <v>2237</v>
      </c>
      <c r="F13" s="344">
        <v>4069</v>
      </c>
      <c r="G13" s="233">
        <v>9022</v>
      </c>
      <c r="H13" s="344">
        <v>5978</v>
      </c>
      <c r="I13" s="370">
        <v>65000</v>
      </c>
      <c r="J13" s="344">
        <v>1149300</v>
      </c>
      <c r="K13" s="234">
        <v>2009</v>
      </c>
    </row>
    <row r="14" spans="1:11" ht="26.25" customHeight="1" thickTop="1" thickBot="1">
      <c r="A14" s="188">
        <v>2010</v>
      </c>
      <c r="B14" s="229">
        <v>410</v>
      </c>
      <c r="C14" s="229">
        <v>2378</v>
      </c>
      <c r="D14" s="229">
        <v>2773</v>
      </c>
      <c r="E14" s="229">
        <v>2469</v>
      </c>
      <c r="F14" s="229">
        <v>4825</v>
      </c>
      <c r="G14" s="230">
        <v>10387</v>
      </c>
      <c r="H14" s="344">
        <v>54613</v>
      </c>
      <c r="I14" s="230">
        <v>65000</v>
      </c>
      <c r="J14" s="229">
        <v>1149300</v>
      </c>
      <c r="K14" s="231">
        <v>2010</v>
      </c>
    </row>
    <row r="15" spans="1:11" ht="26.25" customHeight="1" thickTop="1">
      <c r="A15" s="223">
        <v>2011</v>
      </c>
      <c r="B15" s="235">
        <v>282</v>
      </c>
      <c r="C15" s="235">
        <v>1997</v>
      </c>
      <c r="D15" s="345">
        <v>2715</v>
      </c>
      <c r="E15" s="345">
        <v>2366</v>
      </c>
      <c r="F15" s="345">
        <v>3898</v>
      </c>
      <c r="G15" s="236">
        <v>8892</v>
      </c>
      <c r="H15" s="345">
        <v>56108</v>
      </c>
      <c r="I15" s="371">
        <v>65000</v>
      </c>
      <c r="J15" s="345">
        <v>1149300</v>
      </c>
      <c r="K15" s="237">
        <v>2011</v>
      </c>
    </row>
    <row r="16" spans="1:11" ht="21" customHeight="1">
      <c r="A16" s="238" t="s">
        <v>9</v>
      </c>
      <c r="K16" s="239" t="s">
        <v>183</v>
      </c>
    </row>
  </sheetData>
  <mergeCells count="15">
    <mergeCell ref="A1:K1"/>
    <mergeCell ref="K7:K10"/>
    <mergeCell ref="I8:I10"/>
    <mergeCell ref="G9:G10"/>
    <mergeCell ref="F9:F10"/>
    <mergeCell ref="B9:B10"/>
    <mergeCell ref="A7:A10"/>
    <mergeCell ref="J7:J8"/>
    <mergeCell ref="J9:J10"/>
    <mergeCell ref="B7:I7"/>
    <mergeCell ref="B8:G8"/>
    <mergeCell ref="E9:E10"/>
    <mergeCell ref="D9:D10"/>
    <mergeCell ref="C9:C10"/>
    <mergeCell ref="H9:H10"/>
  </mergeCells>
  <phoneticPr fontId="0" type="noConversion"/>
  <printOptions horizontalCentered="1" verticalCentered="1"/>
  <pageMargins left="0.23622047244094491" right="0.23622047244094491" top="0.59055118110236227" bottom="0.35433070866141736" header="0.51181102362204722" footer="0.47244094488188981"/>
  <pageSetup paperSize="9"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autoPageBreaks="0"/>
  </sheetPr>
  <dimension ref="A1:K33"/>
  <sheetViews>
    <sheetView showGridLines="0" rightToLeft="1" view="pageBreakPreview" zoomScaleNormal="80" zoomScaleSheetLayoutView="100" workbookViewId="0">
      <selection activeCell="E4" sqref="E4:G4"/>
    </sheetView>
  </sheetViews>
  <sheetFormatPr defaultColWidth="10.7109375" defaultRowHeight="12.75"/>
  <cols>
    <col min="1" max="1" width="21.140625" style="6" customWidth="1"/>
    <col min="2" max="7" width="10.28515625" style="1" customWidth="1"/>
    <col min="8" max="10" width="11.7109375" style="1" customWidth="1"/>
    <col min="11" max="11" width="21.7109375" style="6" customWidth="1"/>
    <col min="12" max="16384" width="10.7109375" style="1"/>
  </cols>
  <sheetData>
    <row r="1" spans="1:11" s="27" customFormat="1" ht="45" customHeight="1">
      <c r="A1" s="455"/>
      <c r="B1" s="456"/>
      <c r="C1" s="456"/>
      <c r="D1" s="456"/>
      <c r="E1" s="456"/>
      <c r="F1" s="456"/>
      <c r="G1" s="456"/>
      <c r="H1" s="456"/>
      <c r="I1" s="456"/>
      <c r="J1" s="456"/>
      <c r="K1" s="457"/>
    </row>
    <row r="2" spans="1:11" s="29" customFormat="1" ht="22.15" customHeight="1">
      <c r="A2" s="86"/>
      <c r="B2" s="82"/>
      <c r="C2" s="82"/>
      <c r="D2" s="82"/>
      <c r="E2" s="82"/>
      <c r="F2" s="82" t="s">
        <v>552</v>
      </c>
      <c r="G2" s="82"/>
      <c r="H2" s="82"/>
      <c r="I2" s="82"/>
      <c r="J2" s="82"/>
      <c r="K2" s="87"/>
    </row>
    <row r="3" spans="1:11" s="29" customFormat="1" ht="22.15" customHeight="1">
      <c r="A3" s="88" t="s">
        <v>542</v>
      </c>
      <c r="B3" s="83"/>
      <c r="C3" s="83"/>
      <c r="D3" s="83"/>
      <c r="E3" s="83"/>
      <c r="F3" s="83"/>
      <c r="G3" s="83"/>
      <c r="H3" s="83"/>
      <c r="I3" s="83"/>
      <c r="J3" s="83"/>
      <c r="K3" s="89"/>
    </row>
    <row r="4" spans="1:11" s="31" customFormat="1" ht="22.15" customHeight="1">
      <c r="A4" s="91" t="s">
        <v>553</v>
      </c>
      <c r="B4" s="84"/>
      <c r="C4" s="84"/>
      <c r="D4" s="84"/>
      <c r="E4" s="410"/>
      <c r="F4" s="410"/>
      <c r="G4" s="410"/>
      <c r="H4" s="84"/>
      <c r="I4" s="84"/>
      <c r="J4" s="84"/>
      <c r="K4" s="90"/>
    </row>
    <row r="5" spans="1:11" s="31" customFormat="1" ht="22.15" customHeight="1">
      <c r="A5" s="91" t="s">
        <v>542</v>
      </c>
      <c r="B5" s="84"/>
      <c r="C5" s="84"/>
      <c r="D5" s="84"/>
      <c r="E5" s="84"/>
      <c r="F5" s="84"/>
      <c r="G5" s="84"/>
      <c r="H5" s="84"/>
      <c r="I5" s="84"/>
      <c r="J5" s="84"/>
      <c r="K5" s="90"/>
    </row>
    <row r="6" spans="1:11">
      <c r="A6" s="92"/>
      <c r="B6" s="85"/>
      <c r="C6" s="85"/>
      <c r="D6" s="85"/>
      <c r="E6" s="85"/>
      <c r="F6" s="85"/>
      <c r="G6" s="85"/>
      <c r="H6" s="85"/>
      <c r="I6" s="85"/>
      <c r="J6" s="85"/>
      <c r="K6" s="93"/>
    </row>
    <row r="7" spans="1:11">
      <c r="A7" s="92"/>
      <c r="B7" s="85"/>
      <c r="C7" s="85"/>
      <c r="D7" s="85"/>
      <c r="E7" s="85"/>
      <c r="F7" s="85"/>
      <c r="G7" s="85"/>
      <c r="H7" s="85"/>
      <c r="I7" s="85"/>
      <c r="J7" s="85"/>
      <c r="K7" s="93"/>
    </row>
    <row r="8" spans="1:11">
      <c r="A8" s="92"/>
      <c r="B8" s="85"/>
      <c r="C8" s="85"/>
      <c r="D8" s="85"/>
      <c r="E8" s="85"/>
      <c r="F8" s="85"/>
      <c r="G8" s="85"/>
      <c r="H8" s="85"/>
      <c r="I8" s="85"/>
      <c r="J8" s="85"/>
      <c r="K8" s="93"/>
    </row>
    <row r="9" spans="1:11">
      <c r="A9" s="92"/>
      <c r="B9" s="85"/>
      <c r="C9" s="85"/>
      <c r="D9" s="85"/>
      <c r="E9" s="85"/>
      <c r="F9" s="85"/>
      <c r="G9" s="85"/>
      <c r="H9" s="85"/>
      <c r="I9" s="85"/>
      <c r="J9" s="85"/>
      <c r="K9" s="93"/>
    </row>
    <row r="10" spans="1:11">
      <c r="A10" s="92"/>
      <c r="B10" s="85"/>
      <c r="C10" s="85"/>
      <c r="D10" s="85"/>
      <c r="E10" s="85"/>
      <c r="F10" s="85"/>
      <c r="G10" s="85"/>
      <c r="H10" s="85"/>
      <c r="I10" s="85"/>
      <c r="J10" s="85"/>
      <c r="K10" s="93"/>
    </row>
    <row r="11" spans="1:11">
      <c r="A11" s="92"/>
      <c r="B11" s="85"/>
      <c r="C11" s="85"/>
      <c r="D11" s="85"/>
      <c r="E11" s="85"/>
      <c r="F11" s="85"/>
      <c r="G11" s="85"/>
      <c r="H11" s="85"/>
      <c r="I11" s="85"/>
      <c r="J11" s="85"/>
      <c r="K11" s="93"/>
    </row>
    <row r="12" spans="1:11">
      <c r="A12" s="92"/>
      <c r="B12" s="85"/>
      <c r="C12" s="85"/>
      <c r="D12" s="85"/>
      <c r="E12" s="85"/>
      <c r="F12" s="85"/>
      <c r="G12" s="85"/>
      <c r="H12" s="85"/>
      <c r="I12" s="85"/>
      <c r="J12" s="85"/>
      <c r="K12" s="93"/>
    </row>
    <row r="13" spans="1:11">
      <c r="A13" s="92"/>
      <c r="B13" s="85"/>
      <c r="C13" s="85"/>
      <c r="D13" s="85"/>
      <c r="E13" s="85"/>
      <c r="F13" s="85"/>
      <c r="G13" s="85"/>
      <c r="H13" s="85"/>
      <c r="I13" s="85"/>
      <c r="J13" s="85"/>
      <c r="K13" s="93"/>
    </row>
    <row r="14" spans="1:11">
      <c r="A14" s="92"/>
      <c r="B14" s="85"/>
      <c r="C14" s="85"/>
      <c r="D14" s="85"/>
      <c r="E14" s="85"/>
      <c r="F14" s="85"/>
      <c r="G14" s="85"/>
      <c r="H14" s="85"/>
      <c r="I14" s="85"/>
      <c r="J14" s="85"/>
      <c r="K14" s="93"/>
    </row>
    <row r="15" spans="1:11">
      <c r="A15" s="92"/>
      <c r="B15" s="85"/>
      <c r="C15" s="85"/>
      <c r="D15" s="85"/>
      <c r="E15" s="85"/>
      <c r="F15" s="85"/>
      <c r="G15" s="85"/>
      <c r="H15" s="85"/>
      <c r="I15" s="85"/>
      <c r="J15" s="85"/>
      <c r="K15" s="93"/>
    </row>
    <row r="16" spans="1:11">
      <c r="A16" s="92"/>
      <c r="B16" s="85"/>
      <c r="C16" s="85"/>
      <c r="D16" s="85"/>
      <c r="E16" s="85"/>
      <c r="F16" s="85"/>
      <c r="G16" s="85"/>
      <c r="H16" s="85"/>
      <c r="I16" s="85"/>
      <c r="J16" s="85"/>
      <c r="K16" s="93"/>
    </row>
    <row r="17" spans="1:11">
      <c r="A17" s="92"/>
      <c r="B17" s="85"/>
      <c r="C17" s="85"/>
      <c r="D17" s="85"/>
      <c r="E17" s="85"/>
      <c r="F17" s="85"/>
      <c r="G17" s="85"/>
      <c r="H17" s="85"/>
      <c r="I17" s="85"/>
      <c r="J17" s="85"/>
      <c r="K17" s="93"/>
    </row>
    <row r="18" spans="1:11">
      <c r="A18" s="92"/>
      <c r="B18" s="85"/>
      <c r="C18" s="85"/>
      <c r="D18" s="85"/>
      <c r="E18" s="85"/>
      <c r="F18" s="85"/>
      <c r="G18" s="85"/>
      <c r="H18" s="85"/>
      <c r="I18" s="85"/>
      <c r="J18" s="85"/>
      <c r="K18" s="93"/>
    </row>
    <row r="19" spans="1:11">
      <c r="A19" s="92"/>
      <c r="B19" s="85"/>
      <c r="C19" s="85"/>
      <c r="D19" s="85"/>
      <c r="E19" s="85"/>
      <c r="F19" s="85"/>
      <c r="G19" s="85"/>
      <c r="H19" s="85"/>
      <c r="I19" s="85"/>
      <c r="J19" s="85"/>
      <c r="K19" s="93"/>
    </row>
    <row r="20" spans="1:11">
      <c r="A20" s="92"/>
      <c r="B20" s="85"/>
      <c r="C20" s="85"/>
      <c r="D20" s="85"/>
      <c r="E20" s="85"/>
      <c r="F20" s="85"/>
      <c r="G20" s="85"/>
      <c r="H20" s="85"/>
      <c r="I20" s="85"/>
      <c r="J20" s="85"/>
      <c r="K20" s="93"/>
    </row>
    <row r="21" spans="1:11">
      <c r="A21" s="92"/>
      <c r="B21" s="85"/>
      <c r="C21" s="85"/>
      <c r="D21" s="85"/>
      <c r="E21" s="85"/>
      <c r="F21" s="85"/>
      <c r="G21" s="85"/>
      <c r="H21" s="85"/>
      <c r="I21" s="85"/>
      <c r="J21" s="85"/>
      <c r="K21" s="93"/>
    </row>
    <row r="22" spans="1:11">
      <c r="A22" s="92"/>
      <c r="B22" s="85"/>
      <c r="C22" s="85"/>
      <c r="D22" s="85"/>
      <c r="E22" s="85"/>
      <c r="F22" s="85"/>
      <c r="G22" s="85"/>
      <c r="H22" s="85"/>
      <c r="I22" s="85"/>
      <c r="J22" s="85"/>
      <c r="K22" s="93"/>
    </row>
    <row r="23" spans="1:11">
      <c r="A23" s="92"/>
      <c r="B23" s="85"/>
      <c r="C23" s="85"/>
      <c r="D23" s="85"/>
      <c r="E23" s="85"/>
      <c r="F23" s="85"/>
      <c r="G23" s="85"/>
      <c r="H23" s="85"/>
      <c r="I23" s="85"/>
      <c r="J23" s="85"/>
      <c r="K23" s="93"/>
    </row>
    <row r="24" spans="1:11">
      <c r="A24" s="92"/>
      <c r="B24" s="85"/>
      <c r="C24" s="85"/>
      <c r="D24" s="85"/>
      <c r="E24" s="85"/>
      <c r="F24" s="85"/>
      <c r="G24" s="85"/>
      <c r="H24" s="85"/>
      <c r="I24" s="85"/>
      <c r="J24" s="85"/>
      <c r="K24" s="93"/>
    </row>
    <row r="25" spans="1:11">
      <c r="A25" s="92"/>
      <c r="B25" s="85"/>
      <c r="C25" s="85"/>
      <c r="D25" s="85"/>
      <c r="E25" s="85"/>
      <c r="F25" s="85"/>
      <c r="G25" s="85"/>
      <c r="H25" s="85"/>
      <c r="I25" s="85"/>
      <c r="J25" s="85"/>
      <c r="K25" s="93"/>
    </row>
    <row r="26" spans="1:11">
      <c r="A26" s="92"/>
      <c r="B26" s="85"/>
      <c r="C26" s="85"/>
      <c r="D26" s="85"/>
      <c r="E26" s="85"/>
      <c r="F26" s="85"/>
      <c r="G26" s="85"/>
      <c r="H26" s="85"/>
      <c r="I26" s="85"/>
      <c r="J26" s="85"/>
      <c r="K26" s="93"/>
    </row>
    <row r="27" spans="1:11">
      <c r="A27" s="92"/>
      <c r="B27" s="85"/>
      <c r="C27" s="85"/>
      <c r="D27" s="85"/>
      <c r="E27" s="85"/>
      <c r="F27" s="85"/>
      <c r="G27" s="85"/>
      <c r="H27" s="85"/>
      <c r="I27" s="85"/>
      <c r="J27" s="85"/>
      <c r="K27" s="93"/>
    </row>
    <row r="28" spans="1:11">
      <c r="A28" s="92"/>
      <c r="B28" s="85"/>
      <c r="C28" s="85"/>
      <c r="D28" s="85"/>
      <c r="E28" s="85"/>
      <c r="F28" s="85"/>
      <c r="G28" s="85"/>
      <c r="H28" s="85"/>
      <c r="I28" s="85"/>
      <c r="J28" s="85"/>
      <c r="K28" s="93"/>
    </row>
    <row r="29" spans="1:11">
      <c r="A29" s="92"/>
      <c r="B29" s="85"/>
      <c r="C29" s="85"/>
      <c r="D29" s="85"/>
      <c r="E29" s="85"/>
      <c r="F29" s="85"/>
      <c r="G29" s="85"/>
      <c r="H29" s="85"/>
      <c r="I29" s="85"/>
      <c r="J29" s="85"/>
      <c r="K29" s="93"/>
    </row>
    <row r="30" spans="1:11">
      <c r="A30" s="92"/>
      <c r="B30" s="85"/>
      <c r="C30" s="85"/>
      <c r="D30" s="85"/>
      <c r="E30" s="85"/>
      <c r="F30" s="85"/>
      <c r="G30" s="85"/>
      <c r="H30" s="85"/>
      <c r="I30" s="85"/>
      <c r="J30" s="85"/>
      <c r="K30" s="93"/>
    </row>
    <row r="31" spans="1:11">
      <c r="A31" s="92"/>
      <c r="B31" s="85"/>
      <c r="C31" s="85"/>
      <c r="D31" s="85"/>
      <c r="E31" s="85"/>
      <c r="F31" s="85"/>
      <c r="G31" s="85"/>
      <c r="H31" s="85"/>
      <c r="I31" s="85"/>
      <c r="J31" s="85"/>
      <c r="K31" s="93"/>
    </row>
    <row r="32" spans="1:11" ht="13.5" thickBot="1">
      <c r="A32" s="94"/>
      <c r="B32" s="95"/>
      <c r="C32" s="95"/>
      <c r="D32" s="95"/>
      <c r="E32" s="95"/>
      <c r="F32" s="95"/>
      <c r="G32" s="95"/>
      <c r="H32" s="95"/>
      <c r="I32" s="95"/>
      <c r="J32" s="95"/>
      <c r="K32" s="96"/>
    </row>
    <row r="33" spans="1:11" ht="15.75">
      <c r="A33" s="97" t="s">
        <v>505</v>
      </c>
      <c r="K33" s="98" t="s">
        <v>506</v>
      </c>
    </row>
  </sheetData>
  <mergeCells count="1">
    <mergeCell ref="A1:K1"/>
  </mergeCells>
  <phoneticPr fontId="0" type="noConversion"/>
  <printOptions horizontalCentered="1" verticalCentered="1"/>
  <pageMargins left="0.23622047244094491" right="0.23622047244094491" top="0.59055118110236227" bottom="0.35433070866141736" header="0.51181102362204722" footer="0.47244094488188981"/>
  <pageSetup paperSize="9"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autoPageBreaks="0"/>
  </sheetPr>
  <dimension ref="A1:CD61"/>
  <sheetViews>
    <sheetView showGridLines="0" rightToLeft="1" view="pageBreakPreview" topLeftCell="A31" zoomScaleSheetLayoutView="100" workbookViewId="0">
      <selection activeCell="G50" sqref="G50"/>
    </sheetView>
  </sheetViews>
  <sheetFormatPr defaultColWidth="10.7109375" defaultRowHeight="14.25"/>
  <cols>
    <col min="1" max="1" width="4.7109375" style="240" customWidth="1"/>
    <col min="2" max="2" width="20.7109375" style="240" customWidth="1"/>
    <col min="3" max="7" width="8.5703125" style="245" customWidth="1"/>
    <col min="8" max="8" width="20.7109375" style="240" customWidth="1"/>
    <col min="9" max="9" width="5.140625" style="240" customWidth="1"/>
    <col min="10" max="82" width="10.7109375" style="69"/>
    <col min="83" max="16384" width="10.7109375" style="5"/>
  </cols>
  <sheetData>
    <row r="1" spans="1:82" s="110" customFormat="1" ht="22.15" customHeight="1">
      <c r="A1" s="51" t="s">
        <v>12</v>
      </c>
      <c r="B1" s="51"/>
      <c r="C1" s="51"/>
      <c r="D1" s="51"/>
      <c r="E1" s="51"/>
      <c r="F1" s="51"/>
      <c r="G1" s="51"/>
      <c r="H1" s="51"/>
      <c r="I1" s="51"/>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109"/>
      <c r="AJ1" s="109"/>
      <c r="AK1" s="109"/>
      <c r="AL1" s="109"/>
      <c r="AM1" s="109"/>
      <c r="AN1" s="109"/>
      <c r="AO1" s="109"/>
      <c r="AP1" s="109"/>
      <c r="AQ1" s="109"/>
      <c r="AR1" s="109"/>
      <c r="AS1" s="109"/>
      <c r="AT1" s="109"/>
      <c r="AU1" s="109"/>
      <c r="AV1" s="109"/>
      <c r="AW1" s="109"/>
      <c r="AX1" s="109"/>
      <c r="AY1" s="109"/>
      <c r="AZ1" s="109"/>
      <c r="BA1" s="109"/>
      <c r="BB1" s="109"/>
      <c r="BC1" s="109"/>
      <c r="BD1" s="109"/>
      <c r="BE1" s="109"/>
      <c r="BF1" s="109"/>
      <c r="BG1" s="109"/>
      <c r="BH1" s="109"/>
      <c r="BI1" s="109"/>
      <c r="BJ1" s="109"/>
      <c r="BK1" s="109"/>
      <c r="BL1" s="109"/>
      <c r="BM1" s="109"/>
      <c r="BN1" s="109"/>
      <c r="BO1" s="109"/>
      <c r="BP1" s="109"/>
      <c r="BQ1" s="109"/>
      <c r="BR1" s="109"/>
      <c r="BS1" s="109"/>
      <c r="BT1" s="109"/>
      <c r="BU1" s="109"/>
      <c r="BV1" s="109"/>
      <c r="BW1" s="109"/>
      <c r="BX1" s="109"/>
      <c r="BY1" s="109"/>
      <c r="BZ1" s="109"/>
      <c r="CA1" s="109"/>
      <c r="CB1" s="109"/>
      <c r="CC1" s="109"/>
      <c r="CD1" s="109"/>
    </row>
    <row r="2" spans="1:82" s="110" customFormat="1" ht="14.25" customHeight="1">
      <c r="A2" s="458" t="s">
        <v>542</v>
      </c>
      <c r="B2" s="458"/>
      <c r="C2" s="458"/>
      <c r="D2" s="458"/>
      <c r="E2" s="458"/>
      <c r="F2" s="458"/>
      <c r="G2" s="458"/>
      <c r="H2" s="458"/>
      <c r="I2" s="458"/>
      <c r="J2" s="112"/>
      <c r="K2" s="109"/>
      <c r="L2" s="109"/>
      <c r="M2" s="109"/>
      <c r="N2" s="109"/>
      <c r="O2" s="109"/>
      <c r="P2" s="109"/>
      <c r="Q2" s="109"/>
      <c r="R2" s="109"/>
      <c r="S2" s="109"/>
      <c r="T2" s="109"/>
      <c r="U2" s="109"/>
      <c r="V2" s="109"/>
      <c r="W2" s="109"/>
      <c r="X2" s="109"/>
      <c r="Y2" s="109"/>
      <c r="Z2" s="109"/>
      <c r="AA2" s="109"/>
      <c r="AB2" s="109"/>
      <c r="AC2" s="109"/>
      <c r="AD2" s="109"/>
      <c r="AE2" s="109"/>
      <c r="AF2" s="109"/>
      <c r="AG2" s="109"/>
      <c r="AH2" s="109"/>
      <c r="AI2" s="109"/>
      <c r="AJ2" s="109"/>
      <c r="AK2" s="109"/>
      <c r="AL2" s="109"/>
      <c r="AM2" s="109"/>
      <c r="AN2" s="109"/>
      <c r="AO2" s="109"/>
      <c r="AP2" s="109"/>
      <c r="AQ2" s="109"/>
      <c r="AR2" s="109"/>
      <c r="AS2" s="109"/>
      <c r="AT2" s="109"/>
      <c r="AU2" s="109"/>
      <c r="AV2" s="109"/>
      <c r="AW2" s="109"/>
      <c r="AX2" s="109"/>
      <c r="AY2" s="109"/>
      <c r="AZ2" s="109"/>
      <c r="BA2" s="109"/>
      <c r="BB2" s="109"/>
      <c r="BC2" s="109"/>
      <c r="BD2" s="109"/>
      <c r="BE2" s="109"/>
      <c r="BF2" s="109"/>
      <c r="BG2" s="109"/>
      <c r="BH2" s="109"/>
      <c r="BI2" s="109"/>
      <c r="BJ2" s="109"/>
      <c r="BK2" s="109"/>
      <c r="BL2" s="109"/>
      <c r="BM2" s="109"/>
      <c r="BN2" s="109"/>
      <c r="BO2" s="109"/>
      <c r="BP2" s="109"/>
      <c r="BQ2" s="109"/>
      <c r="BR2" s="109"/>
      <c r="BS2" s="109"/>
      <c r="BT2" s="109"/>
      <c r="BU2" s="109"/>
      <c r="BV2" s="109"/>
      <c r="BW2" s="109"/>
      <c r="BX2" s="109"/>
      <c r="BY2" s="109"/>
      <c r="BZ2" s="109"/>
      <c r="CA2" s="109"/>
      <c r="CB2" s="109"/>
      <c r="CC2" s="109"/>
      <c r="CD2" s="109"/>
    </row>
    <row r="3" spans="1:82" ht="22.15" customHeight="1">
      <c r="A3" s="34" t="s">
        <v>13</v>
      </c>
      <c r="B3" s="34"/>
      <c r="C3" s="34"/>
      <c r="D3" s="34"/>
      <c r="E3" s="34"/>
      <c r="F3" s="34"/>
      <c r="G3" s="34"/>
      <c r="H3" s="34"/>
      <c r="I3" s="34"/>
    </row>
    <row r="4" spans="1:82" ht="15.75">
      <c r="A4" s="34" t="s">
        <v>543</v>
      </c>
      <c r="B4" s="34"/>
      <c r="C4" s="34"/>
      <c r="D4" s="34"/>
      <c r="E4" s="34"/>
      <c r="F4" s="34"/>
      <c r="G4" s="34"/>
      <c r="H4" s="34"/>
      <c r="I4" s="34"/>
    </row>
    <row r="5" spans="1:82" s="2" customFormat="1" ht="25.15" customHeight="1">
      <c r="A5" s="22" t="s">
        <v>508</v>
      </c>
      <c r="B5" s="22"/>
      <c r="C5" s="22"/>
      <c r="D5" s="22"/>
      <c r="E5" s="22"/>
      <c r="F5" s="22"/>
      <c r="G5" s="22"/>
      <c r="H5" s="99"/>
      <c r="I5" s="73" t="s">
        <v>507</v>
      </c>
      <c r="J5" s="66"/>
      <c r="K5" s="66"/>
      <c r="L5" s="66"/>
      <c r="M5" s="66"/>
      <c r="N5" s="66"/>
      <c r="O5" s="66"/>
      <c r="P5" s="66"/>
      <c r="Q5" s="66"/>
      <c r="R5" s="66"/>
      <c r="S5" s="66"/>
      <c r="T5" s="66"/>
      <c r="U5" s="66"/>
      <c r="V5" s="66"/>
      <c r="W5" s="66"/>
      <c r="X5" s="66"/>
      <c r="Y5" s="66"/>
      <c r="Z5" s="66"/>
      <c r="AA5" s="66"/>
      <c r="AB5" s="66"/>
      <c r="AC5" s="66"/>
      <c r="AD5" s="66"/>
      <c r="AE5" s="66"/>
      <c r="AF5" s="66"/>
      <c r="AG5" s="66"/>
      <c r="AH5" s="66"/>
      <c r="AI5" s="66"/>
      <c r="AJ5" s="66"/>
      <c r="AK5" s="66"/>
      <c r="AL5" s="66"/>
      <c r="AM5" s="66"/>
      <c r="AN5" s="66"/>
      <c r="AO5" s="66"/>
      <c r="AP5" s="66"/>
      <c r="AQ5" s="66"/>
      <c r="AR5" s="66"/>
      <c r="AS5" s="66"/>
      <c r="AT5" s="66"/>
      <c r="AU5" s="66"/>
      <c r="AV5" s="66"/>
      <c r="AW5" s="66"/>
      <c r="AX5" s="66"/>
      <c r="AY5" s="66"/>
      <c r="AZ5" s="66"/>
      <c r="BA5" s="66"/>
      <c r="BB5" s="66"/>
      <c r="BC5" s="66"/>
      <c r="BD5" s="66"/>
      <c r="BE5" s="66"/>
      <c r="BF5" s="66"/>
      <c r="BG5" s="66"/>
      <c r="BH5" s="66"/>
      <c r="BI5" s="66"/>
      <c r="BJ5" s="66"/>
      <c r="BK5" s="66"/>
      <c r="BL5" s="66"/>
      <c r="BM5" s="66"/>
      <c r="BN5" s="66"/>
      <c r="BO5" s="66"/>
      <c r="BP5" s="66"/>
      <c r="BQ5" s="66"/>
      <c r="BR5" s="66"/>
      <c r="BS5" s="66"/>
      <c r="BT5" s="66"/>
      <c r="BU5" s="66"/>
      <c r="BV5" s="66"/>
      <c r="BW5" s="66"/>
      <c r="BX5" s="66"/>
      <c r="BY5" s="66"/>
      <c r="BZ5" s="66"/>
      <c r="CA5" s="66"/>
      <c r="CB5" s="66"/>
      <c r="CC5" s="66"/>
      <c r="CD5" s="66"/>
    </row>
    <row r="6" spans="1:82" s="3" customFormat="1" ht="17.25" customHeight="1" thickBot="1">
      <c r="A6" s="466" t="s">
        <v>373</v>
      </c>
      <c r="B6" s="466"/>
      <c r="C6" s="460">
        <v>2007</v>
      </c>
      <c r="D6" s="460">
        <v>2008</v>
      </c>
      <c r="E6" s="460">
        <v>2009</v>
      </c>
      <c r="F6" s="460">
        <v>2010</v>
      </c>
      <c r="G6" s="460">
        <v>2011</v>
      </c>
      <c r="H6" s="463" t="s">
        <v>374</v>
      </c>
      <c r="I6" s="463"/>
      <c r="J6" s="67"/>
      <c r="K6" s="67"/>
      <c r="L6" s="67"/>
      <c r="M6" s="67"/>
      <c r="N6" s="67"/>
      <c r="O6" s="67"/>
      <c r="P6" s="67"/>
      <c r="Q6" s="67"/>
      <c r="R6" s="67"/>
      <c r="S6" s="67"/>
      <c r="T6" s="67"/>
      <c r="U6" s="67"/>
      <c r="V6" s="67"/>
      <c r="W6" s="67"/>
      <c r="X6" s="67"/>
      <c r="Y6" s="67"/>
      <c r="Z6" s="67"/>
      <c r="AA6" s="67"/>
      <c r="AB6" s="67"/>
      <c r="AC6" s="67"/>
      <c r="AD6" s="67"/>
      <c r="AE6" s="67"/>
      <c r="AF6" s="67"/>
      <c r="AG6" s="67"/>
      <c r="AH6" s="67"/>
      <c r="AI6" s="67"/>
      <c r="AJ6" s="67"/>
      <c r="AK6" s="67"/>
      <c r="AL6" s="67"/>
      <c r="AM6" s="67"/>
      <c r="AN6" s="67"/>
      <c r="AO6" s="67"/>
      <c r="AP6" s="67"/>
      <c r="AQ6" s="67"/>
      <c r="AR6" s="67"/>
      <c r="AS6" s="67"/>
      <c r="AT6" s="67"/>
      <c r="AU6" s="67"/>
      <c r="AV6" s="67"/>
      <c r="AW6" s="67"/>
      <c r="AX6" s="67"/>
      <c r="AY6" s="67"/>
      <c r="AZ6" s="67"/>
      <c r="BA6" s="67"/>
      <c r="BB6" s="67"/>
      <c r="BC6" s="67"/>
      <c r="BD6" s="67"/>
      <c r="BE6" s="67"/>
      <c r="BF6" s="67"/>
      <c r="BG6" s="67"/>
      <c r="BH6" s="67"/>
      <c r="BI6" s="67"/>
      <c r="BJ6" s="67"/>
      <c r="BK6" s="67"/>
      <c r="BL6" s="67"/>
      <c r="BM6" s="67"/>
      <c r="BN6" s="67"/>
      <c r="BO6" s="67"/>
      <c r="BP6" s="67"/>
      <c r="BQ6" s="67"/>
      <c r="BR6" s="67"/>
      <c r="BS6" s="67"/>
      <c r="BT6" s="67"/>
      <c r="BU6" s="67"/>
      <c r="BV6" s="67"/>
      <c r="BW6" s="67"/>
      <c r="BX6" s="67"/>
      <c r="BY6" s="67"/>
      <c r="BZ6" s="67"/>
      <c r="CA6" s="67"/>
      <c r="CB6" s="67"/>
      <c r="CC6" s="67"/>
      <c r="CD6" s="67"/>
    </row>
    <row r="7" spans="1:82" s="4" customFormat="1" ht="17.25" customHeight="1" thickTop="1">
      <c r="A7" s="467"/>
      <c r="B7" s="467"/>
      <c r="C7" s="461"/>
      <c r="D7" s="461"/>
      <c r="E7" s="461"/>
      <c r="F7" s="461"/>
      <c r="G7" s="461"/>
      <c r="H7" s="464"/>
      <c r="I7" s="464"/>
      <c r="J7" s="68"/>
      <c r="K7" s="68"/>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8"/>
      <c r="AV7" s="68"/>
      <c r="AW7" s="68"/>
      <c r="AX7" s="68"/>
      <c r="AY7" s="68"/>
      <c r="AZ7" s="68"/>
      <c r="BA7" s="68"/>
      <c r="BB7" s="68"/>
      <c r="BC7" s="68"/>
      <c r="BD7" s="68"/>
      <c r="BE7" s="68"/>
      <c r="BF7" s="68"/>
      <c r="BG7" s="68"/>
      <c r="BH7" s="68"/>
      <c r="BI7" s="68"/>
      <c r="BJ7" s="68"/>
      <c r="BK7" s="68"/>
      <c r="BL7" s="68"/>
      <c r="BM7" s="68"/>
      <c r="BN7" s="68"/>
      <c r="BO7" s="68"/>
      <c r="BP7" s="68"/>
      <c r="BQ7" s="68"/>
      <c r="BR7" s="68"/>
      <c r="BS7" s="68"/>
      <c r="BT7" s="68"/>
      <c r="BU7" s="68"/>
      <c r="BV7" s="68"/>
      <c r="BW7" s="68"/>
      <c r="BX7" s="68"/>
      <c r="BY7" s="68"/>
      <c r="BZ7" s="68"/>
      <c r="CA7" s="68"/>
      <c r="CB7" s="68"/>
      <c r="CC7" s="68"/>
      <c r="CD7" s="68"/>
    </row>
    <row r="8" spans="1:82" ht="21.2" customHeight="1" thickBot="1">
      <c r="A8" s="459" t="s">
        <v>14</v>
      </c>
      <c r="B8" s="459"/>
      <c r="C8" s="241">
        <f>SUM(C9:C12)</f>
        <v>364.3</v>
      </c>
      <c r="D8" s="241">
        <f>SUM(D9:D12)</f>
        <v>224.7</v>
      </c>
      <c r="E8" s="241">
        <f>SUM(E9:E12)</f>
        <v>351.70000000000005</v>
      </c>
      <c r="F8" s="241">
        <v>410.1</v>
      </c>
      <c r="G8" s="241">
        <f>SUM(G9:G12)</f>
        <v>281</v>
      </c>
      <c r="H8" s="468" t="s">
        <v>15</v>
      </c>
      <c r="I8" s="468"/>
    </row>
    <row r="9" spans="1:82" ht="15" customHeight="1" thickTop="1" thickBot="1">
      <c r="A9" s="103"/>
      <c r="B9" s="103" t="s">
        <v>16</v>
      </c>
      <c r="C9" s="104">
        <v>13.8</v>
      </c>
      <c r="D9" s="104">
        <v>8.4</v>
      </c>
      <c r="E9" s="104">
        <v>21.3</v>
      </c>
      <c r="F9" s="104">
        <v>15.7</v>
      </c>
      <c r="G9" s="104">
        <v>11</v>
      </c>
      <c r="H9" s="105" t="s">
        <v>17</v>
      </c>
      <c r="I9" s="105"/>
    </row>
    <row r="10" spans="1:82" ht="15" customHeight="1" thickTop="1" thickBot="1">
      <c r="A10" s="100"/>
      <c r="B10" s="100" t="s">
        <v>18</v>
      </c>
      <c r="C10" s="101">
        <v>248.4</v>
      </c>
      <c r="D10" s="101">
        <v>153.6</v>
      </c>
      <c r="E10" s="101">
        <v>244.3</v>
      </c>
      <c r="F10" s="101">
        <v>236.4</v>
      </c>
      <c r="G10" s="101">
        <v>178</v>
      </c>
      <c r="H10" s="102" t="s">
        <v>19</v>
      </c>
      <c r="I10" s="102"/>
    </row>
    <row r="11" spans="1:82" ht="15" customHeight="1" thickTop="1" thickBot="1">
      <c r="A11" s="103"/>
      <c r="B11" s="103" t="s">
        <v>20</v>
      </c>
      <c r="C11" s="104">
        <v>101.8</v>
      </c>
      <c r="D11" s="104">
        <v>62.5</v>
      </c>
      <c r="E11" s="104">
        <v>70.099999999999994</v>
      </c>
      <c r="F11" s="104">
        <v>149.4</v>
      </c>
      <c r="G11" s="104">
        <v>90</v>
      </c>
      <c r="H11" s="105" t="s">
        <v>21</v>
      </c>
      <c r="I11" s="105"/>
    </row>
    <row r="12" spans="1:82" ht="15" customHeight="1" thickTop="1" thickBot="1">
      <c r="A12" s="100"/>
      <c r="B12" s="100" t="s">
        <v>182</v>
      </c>
      <c r="C12" s="101">
        <v>0.3</v>
      </c>
      <c r="D12" s="101">
        <v>0.2</v>
      </c>
      <c r="E12" s="101">
        <v>16</v>
      </c>
      <c r="F12" s="101">
        <v>8.6</v>
      </c>
      <c r="G12" s="101">
        <v>2</v>
      </c>
      <c r="H12" s="102" t="s">
        <v>187</v>
      </c>
      <c r="I12" s="102"/>
    </row>
    <row r="13" spans="1:82" ht="21.2" customHeight="1" thickTop="1" thickBot="1">
      <c r="A13" s="465" t="s">
        <v>388</v>
      </c>
      <c r="B13" s="465"/>
      <c r="C13" s="242">
        <v>3461.8</v>
      </c>
      <c r="D13" s="242">
        <v>4150.6000000000004</v>
      </c>
      <c r="E13" s="242">
        <v>4068.9</v>
      </c>
      <c r="F13" s="242">
        <v>4825.3999999999996</v>
      </c>
      <c r="G13" s="242">
        <v>3898</v>
      </c>
      <c r="H13" s="462" t="s">
        <v>389</v>
      </c>
      <c r="I13" s="462"/>
    </row>
    <row r="14" spans="1:82" ht="21.2" customHeight="1" thickTop="1" thickBot="1">
      <c r="A14" s="472" t="s">
        <v>254</v>
      </c>
      <c r="B14" s="472"/>
      <c r="C14" s="243">
        <f>SUM(C15:C38)</f>
        <v>2934.1</v>
      </c>
      <c r="D14" s="243">
        <f>SUM(D15:D38)</f>
        <v>6207.1999999999989</v>
      </c>
      <c r="E14" s="243">
        <f>SUM(E15:E38)</f>
        <v>2087.8000000000002</v>
      </c>
      <c r="F14" s="243">
        <v>2378.4</v>
      </c>
      <c r="G14" s="243">
        <f>SUM(G15:G38)</f>
        <v>2000</v>
      </c>
      <c r="H14" s="471" t="s">
        <v>255</v>
      </c>
      <c r="I14" s="471"/>
    </row>
    <row r="15" spans="1:82" ht="15" customHeight="1" thickTop="1" thickBot="1">
      <c r="A15" s="103"/>
      <c r="B15" s="103" t="s">
        <v>23</v>
      </c>
      <c r="C15" s="104">
        <v>373.4</v>
      </c>
      <c r="D15" s="104">
        <v>756.8</v>
      </c>
      <c r="E15" s="104">
        <v>351.2</v>
      </c>
      <c r="F15" s="104">
        <v>365.3</v>
      </c>
      <c r="G15" s="104">
        <v>288</v>
      </c>
      <c r="H15" s="105" t="s">
        <v>24</v>
      </c>
      <c r="I15" s="105"/>
    </row>
    <row r="16" spans="1:82" ht="15" customHeight="1" thickTop="1" thickBot="1">
      <c r="A16" s="100"/>
      <c r="B16" s="100" t="s">
        <v>25</v>
      </c>
      <c r="C16" s="101">
        <v>148.1</v>
      </c>
      <c r="D16" s="101">
        <v>315.59999999999997</v>
      </c>
      <c r="E16" s="101">
        <v>58.4</v>
      </c>
      <c r="F16" s="101">
        <v>82.7</v>
      </c>
      <c r="G16" s="101">
        <v>83</v>
      </c>
      <c r="H16" s="102" t="s">
        <v>26</v>
      </c>
      <c r="I16" s="102"/>
    </row>
    <row r="17" spans="1:9" ht="15" customHeight="1" thickTop="1" thickBot="1">
      <c r="A17" s="103"/>
      <c r="B17" s="103" t="s">
        <v>27</v>
      </c>
      <c r="C17" s="104">
        <v>78.7</v>
      </c>
      <c r="D17" s="104">
        <v>169.2</v>
      </c>
      <c r="E17" s="104">
        <v>13.5</v>
      </c>
      <c r="F17" s="104">
        <v>21.7</v>
      </c>
      <c r="G17" s="104">
        <v>13</v>
      </c>
      <c r="H17" s="105" t="s">
        <v>28</v>
      </c>
      <c r="I17" s="105"/>
    </row>
    <row r="18" spans="1:9" ht="15" customHeight="1" thickTop="1" thickBot="1">
      <c r="A18" s="100"/>
      <c r="B18" s="100" t="s">
        <v>29</v>
      </c>
      <c r="C18" s="101">
        <v>159.4</v>
      </c>
      <c r="D18" s="101">
        <v>264.5</v>
      </c>
      <c r="E18" s="101">
        <v>5.0999999999999996</v>
      </c>
      <c r="F18" s="101">
        <v>20.7</v>
      </c>
      <c r="G18" s="101">
        <v>49</v>
      </c>
      <c r="H18" s="102" t="s">
        <v>30</v>
      </c>
      <c r="I18" s="102"/>
    </row>
    <row r="19" spans="1:9" ht="15" customHeight="1" thickTop="1" thickBot="1">
      <c r="A19" s="103"/>
      <c r="B19" s="103" t="s">
        <v>31</v>
      </c>
      <c r="C19" s="104">
        <v>270.10000000000002</v>
      </c>
      <c r="D19" s="104">
        <v>485</v>
      </c>
      <c r="E19" s="104">
        <v>280</v>
      </c>
      <c r="F19" s="104">
        <v>283</v>
      </c>
      <c r="G19" s="104">
        <v>295</v>
      </c>
      <c r="H19" s="105" t="s">
        <v>32</v>
      </c>
      <c r="I19" s="105"/>
    </row>
    <row r="20" spans="1:9" ht="15" customHeight="1" thickTop="1" thickBot="1">
      <c r="A20" s="100"/>
      <c r="B20" s="100" t="s">
        <v>33</v>
      </c>
      <c r="C20" s="101">
        <v>118.2</v>
      </c>
      <c r="D20" s="101">
        <v>249.5</v>
      </c>
      <c r="E20" s="101">
        <v>143.9</v>
      </c>
      <c r="F20" s="101">
        <v>204.9</v>
      </c>
      <c r="G20" s="101">
        <v>143</v>
      </c>
      <c r="H20" s="102" t="s">
        <v>34</v>
      </c>
      <c r="I20" s="102"/>
    </row>
    <row r="21" spans="1:9" ht="15" customHeight="1" thickTop="1" thickBot="1">
      <c r="A21" s="103"/>
      <c r="B21" s="103" t="s">
        <v>35</v>
      </c>
      <c r="C21" s="104">
        <v>75.900000000000006</v>
      </c>
      <c r="D21" s="104">
        <v>160.70000000000002</v>
      </c>
      <c r="E21" s="104">
        <v>18.2</v>
      </c>
      <c r="F21" s="104">
        <v>24.4</v>
      </c>
      <c r="G21" s="104">
        <v>17</v>
      </c>
      <c r="H21" s="105" t="s">
        <v>36</v>
      </c>
      <c r="I21" s="105"/>
    </row>
    <row r="22" spans="1:9" ht="15" customHeight="1" thickTop="1" thickBot="1">
      <c r="A22" s="100"/>
      <c r="B22" s="100" t="s">
        <v>37</v>
      </c>
      <c r="C22" s="101">
        <v>70.099999999999994</v>
      </c>
      <c r="D22" s="101">
        <v>147.30000000000001</v>
      </c>
      <c r="E22" s="101">
        <v>9.3000000000000007</v>
      </c>
      <c r="F22" s="101">
        <v>9.4</v>
      </c>
      <c r="G22" s="101">
        <v>7</v>
      </c>
      <c r="H22" s="102" t="s">
        <v>38</v>
      </c>
      <c r="I22" s="102"/>
    </row>
    <row r="23" spans="1:9" ht="15" customHeight="1" thickTop="1" thickBot="1">
      <c r="A23" s="103"/>
      <c r="B23" s="103" t="s">
        <v>39</v>
      </c>
      <c r="C23" s="104">
        <v>116.2</v>
      </c>
      <c r="D23" s="104">
        <v>313.89999999999998</v>
      </c>
      <c r="E23" s="104">
        <v>179.9</v>
      </c>
      <c r="F23" s="104">
        <v>187.1</v>
      </c>
      <c r="G23" s="104">
        <v>144</v>
      </c>
      <c r="H23" s="105" t="s">
        <v>40</v>
      </c>
      <c r="I23" s="105"/>
    </row>
    <row r="24" spans="1:9" ht="15" customHeight="1" thickTop="1" thickBot="1">
      <c r="A24" s="100"/>
      <c r="B24" s="100" t="s">
        <v>41</v>
      </c>
      <c r="C24" s="101">
        <v>114.6</v>
      </c>
      <c r="D24" s="101">
        <v>243.8</v>
      </c>
      <c r="E24" s="101">
        <v>27</v>
      </c>
      <c r="F24" s="101">
        <v>40.200000000000003</v>
      </c>
      <c r="G24" s="101">
        <v>31</v>
      </c>
      <c r="H24" s="102" t="s">
        <v>42</v>
      </c>
      <c r="I24" s="102"/>
    </row>
    <row r="25" spans="1:9" ht="15" customHeight="1" thickTop="1" thickBot="1">
      <c r="A25" s="103"/>
      <c r="B25" s="103" t="s">
        <v>43</v>
      </c>
      <c r="C25" s="104">
        <v>173.6</v>
      </c>
      <c r="D25" s="104">
        <v>371.5</v>
      </c>
      <c r="E25" s="104">
        <v>174.8</v>
      </c>
      <c r="F25" s="104">
        <v>173.1</v>
      </c>
      <c r="G25" s="104">
        <v>117</v>
      </c>
      <c r="H25" s="105" t="s">
        <v>44</v>
      </c>
      <c r="I25" s="105"/>
    </row>
    <row r="26" spans="1:9" ht="15" customHeight="1" thickTop="1" thickBot="1">
      <c r="A26" s="100"/>
      <c r="B26" s="100" t="s">
        <v>45</v>
      </c>
      <c r="C26" s="101">
        <v>166.8</v>
      </c>
      <c r="D26" s="101">
        <v>415.2</v>
      </c>
      <c r="E26" s="101">
        <v>136.5</v>
      </c>
      <c r="F26" s="101">
        <v>172.2</v>
      </c>
      <c r="G26" s="101">
        <v>115</v>
      </c>
      <c r="H26" s="102" t="s">
        <v>46</v>
      </c>
      <c r="I26" s="102"/>
    </row>
    <row r="27" spans="1:9" ht="15" customHeight="1" thickTop="1" thickBot="1">
      <c r="A27" s="103"/>
      <c r="B27" s="103" t="s">
        <v>47</v>
      </c>
      <c r="C27" s="104">
        <v>150</v>
      </c>
      <c r="D27" s="104">
        <v>313.7</v>
      </c>
      <c r="E27" s="104">
        <v>87.1</v>
      </c>
      <c r="F27" s="104">
        <v>109.1</v>
      </c>
      <c r="G27" s="104">
        <v>100</v>
      </c>
      <c r="H27" s="105" t="s">
        <v>48</v>
      </c>
      <c r="I27" s="105"/>
    </row>
    <row r="28" spans="1:9" ht="15" customHeight="1" thickTop="1" thickBot="1">
      <c r="A28" s="100"/>
      <c r="B28" s="100" t="s">
        <v>49</v>
      </c>
      <c r="C28" s="101">
        <v>283.60000000000002</v>
      </c>
      <c r="D28" s="101">
        <v>611.4</v>
      </c>
      <c r="E28" s="101">
        <v>128</v>
      </c>
      <c r="F28" s="101">
        <v>106.8</v>
      </c>
      <c r="G28" s="101">
        <v>86</v>
      </c>
      <c r="H28" s="102" t="s">
        <v>50</v>
      </c>
      <c r="I28" s="102"/>
    </row>
    <row r="29" spans="1:9" ht="15" customHeight="1" thickTop="1" thickBot="1">
      <c r="A29" s="103"/>
      <c r="B29" s="103" t="s">
        <v>51</v>
      </c>
      <c r="C29" s="104">
        <v>40.200000000000003</v>
      </c>
      <c r="D29" s="104">
        <v>89.6</v>
      </c>
      <c r="E29" s="104">
        <v>26</v>
      </c>
      <c r="F29" s="104">
        <v>26.2</v>
      </c>
      <c r="G29" s="104">
        <v>21</v>
      </c>
      <c r="H29" s="105" t="s">
        <v>52</v>
      </c>
      <c r="I29" s="105"/>
    </row>
    <row r="30" spans="1:9" ht="15" customHeight="1" thickTop="1" thickBot="1">
      <c r="A30" s="100"/>
      <c r="B30" s="100" t="s">
        <v>53</v>
      </c>
      <c r="C30" s="101">
        <v>48.2</v>
      </c>
      <c r="D30" s="101">
        <v>106.2</v>
      </c>
      <c r="E30" s="101">
        <v>18.7</v>
      </c>
      <c r="F30" s="101">
        <v>30.4</v>
      </c>
      <c r="G30" s="101">
        <v>28</v>
      </c>
      <c r="H30" s="102" t="s">
        <v>54</v>
      </c>
      <c r="I30" s="102"/>
    </row>
    <row r="31" spans="1:9" ht="15" customHeight="1" thickTop="1" thickBot="1">
      <c r="A31" s="103"/>
      <c r="B31" s="103" t="s">
        <v>55</v>
      </c>
      <c r="C31" s="104">
        <v>47.9</v>
      </c>
      <c r="D31" s="104">
        <v>106</v>
      </c>
      <c r="E31" s="104">
        <v>23.4</v>
      </c>
      <c r="F31" s="104">
        <v>28</v>
      </c>
      <c r="G31" s="104">
        <v>20</v>
      </c>
      <c r="H31" s="105" t="s">
        <v>56</v>
      </c>
      <c r="I31" s="105"/>
    </row>
    <row r="32" spans="1:9" ht="15" customHeight="1" thickTop="1" thickBot="1">
      <c r="A32" s="100"/>
      <c r="B32" s="100" t="s">
        <v>57</v>
      </c>
      <c r="C32" s="101">
        <v>43.9</v>
      </c>
      <c r="D32" s="101">
        <v>89.2</v>
      </c>
      <c r="E32" s="101">
        <v>9.1999999999999993</v>
      </c>
      <c r="F32" s="101">
        <v>9.9</v>
      </c>
      <c r="G32" s="101">
        <v>20</v>
      </c>
      <c r="H32" s="102" t="s">
        <v>58</v>
      </c>
      <c r="I32" s="102"/>
    </row>
    <row r="33" spans="1:9" ht="15" customHeight="1" thickTop="1" thickBot="1">
      <c r="A33" s="103"/>
      <c r="B33" s="103" t="s">
        <v>59</v>
      </c>
      <c r="C33" s="104">
        <v>125.8</v>
      </c>
      <c r="D33" s="104">
        <v>270.70000000000005</v>
      </c>
      <c r="E33" s="104">
        <v>75.900000000000006</v>
      </c>
      <c r="F33" s="104">
        <v>87.7</v>
      </c>
      <c r="G33" s="104">
        <v>75</v>
      </c>
      <c r="H33" s="105" t="s">
        <v>60</v>
      </c>
      <c r="I33" s="105"/>
    </row>
    <row r="34" spans="1:9" ht="15" customHeight="1" thickTop="1" thickBot="1">
      <c r="A34" s="100"/>
      <c r="B34" s="100" t="s">
        <v>61</v>
      </c>
      <c r="C34" s="101">
        <v>15.5</v>
      </c>
      <c r="D34" s="101">
        <v>32.5</v>
      </c>
      <c r="E34" s="101">
        <v>5.8</v>
      </c>
      <c r="F34" s="101">
        <v>4.0999999999999996</v>
      </c>
      <c r="G34" s="101">
        <v>5</v>
      </c>
      <c r="H34" s="102" t="s">
        <v>62</v>
      </c>
      <c r="I34" s="102"/>
    </row>
    <row r="35" spans="1:9" ht="15" customHeight="1" thickTop="1" thickBot="1">
      <c r="A35" s="103"/>
      <c r="B35" s="103" t="s">
        <v>63</v>
      </c>
      <c r="C35" s="104">
        <v>24</v>
      </c>
      <c r="D35" s="104">
        <v>53.9</v>
      </c>
      <c r="E35" s="104">
        <v>18.5</v>
      </c>
      <c r="F35" s="104">
        <v>15</v>
      </c>
      <c r="G35" s="104">
        <v>12</v>
      </c>
      <c r="H35" s="105" t="s">
        <v>64</v>
      </c>
      <c r="I35" s="105"/>
    </row>
    <row r="36" spans="1:9" ht="15" customHeight="1" thickTop="1" thickBot="1">
      <c r="A36" s="100"/>
      <c r="B36" s="100" t="s">
        <v>65</v>
      </c>
      <c r="C36" s="101">
        <v>15.8</v>
      </c>
      <c r="D36" s="101">
        <v>33.700000000000003</v>
      </c>
      <c r="E36" s="101">
        <v>6.3</v>
      </c>
      <c r="F36" s="101">
        <v>11</v>
      </c>
      <c r="G36" s="101">
        <v>10</v>
      </c>
      <c r="H36" s="102" t="s">
        <v>66</v>
      </c>
      <c r="I36" s="102"/>
    </row>
    <row r="37" spans="1:9" ht="15" customHeight="1" thickTop="1" thickBot="1">
      <c r="A37" s="103"/>
      <c r="B37" s="103" t="s">
        <v>67</v>
      </c>
      <c r="C37" s="104">
        <v>4.4000000000000004</v>
      </c>
      <c r="D37" s="104">
        <v>9.8000000000000007</v>
      </c>
      <c r="E37" s="104">
        <v>3.3</v>
      </c>
      <c r="F37" s="104">
        <v>4.5999999999999996</v>
      </c>
      <c r="G37" s="104">
        <v>2</v>
      </c>
      <c r="H37" s="105" t="s">
        <v>68</v>
      </c>
      <c r="I37" s="105"/>
    </row>
    <row r="38" spans="1:9" ht="15" customHeight="1" thickTop="1" thickBot="1">
      <c r="A38" s="100"/>
      <c r="B38" s="100" t="s">
        <v>69</v>
      </c>
      <c r="C38" s="101">
        <v>269.7</v>
      </c>
      <c r="D38" s="101">
        <v>597.5</v>
      </c>
      <c r="E38" s="101">
        <v>287.8</v>
      </c>
      <c r="F38" s="101">
        <v>360.9</v>
      </c>
      <c r="G38" s="101">
        <v>319</v>
      </c>
      <c r="H38" s="102" t="s">
        <v>70</v>
      </c>
      <c r="I38" s="102"/>
    </row>
    <row r="39" spans="1:9" ht="21.2" customHeight="1" thickTop="1" thickBot="1">
      <c r="A39" s="465" t="s">
        <v>71</v>
      </c>
      <c r="B39" s="465"/>
      <c r="C39" s="242">
        <f>SUM(C40:C48)</f>
        <v>1695.1</v>
      </c>
      <c r="D39" s="242">
        <f>SUM(D40:D48)</f>
        <v>1691.8</v>
      </c>
      <c r="E39" s="242">
        <f>SUM(E40:E48)</f>
        <v>2513.3999999999996</v>
      </c>
      <c r="F39" s="242">
        <v>2773.2</v>
      </c>
      <c r="G39" s="242">
        <f>SUM(G40:G48)</f>
        <v>2715</v>
      </c>
      <c r="H39" s="462" t="s">
        <v>219</v>
      </c>
      <c r="I39" s="462"/>
    </row>
    <row r="40" spans="1:9" ht="15" customHeight="1" thickTop="1" thickBot="1">
      <c r="A40" s="100"/>
      <c r="B40" s="100" t="s">
        <v>72</v>
      </c>
      <c r="C40" s="101">
        <v>141</v>
      </c>
      <c r="D40" s="101">
        <v>141</v>
      </c>
      <c r="E40" s="101">
        <v>86.9</v>
      </c>
      <c r="F40" s="101">
        <v>110.5</v>
      </c>
      <c r="G40" s="101">
        <v>101</v>
      </c>
      <c r="H40" s="102" t="s">
        <v>73</v>
      </c>
      <c r="I40" s="102"/>
    </row>
    <row r="41" spans="1:9" ht="15" customHeight="1" thickTop="1" thickBot="1">
      <c r="A41" s="103"/>
      <c r="B41" s="103" t="s">
        <v>74</v>
      </c>
      <c r="C41" s="104">
        <v>8.8000000000000007</v>
      </c>
      <c r="D41" s="104">
        <v>8.8000000000000007</v>
      </c>
      <c r="E41" s="104">
        <v>3.1</v>
      </c>
      <c r="F41" s="104">
        <v>2.6</v>
      </c>
      <c r="G41" s="104">
        <v>4</v>
      </c>
      <c r="H41" s="105" t="s">
        <v>75</v>
      </c>
      <c r="I41" s="105"/>
    </row>
    <row r="42" spans="1:9" ht="15" customHeight="1" thickTop="1" thickBot="1">
      <c r="A42" s="100"/>
      <c r="B42" s="100" t="s">
        <v>76</v>
      </c>
      <c r="C42" s="101">
        <v>13.2</v>
      </c>
      <c r="D42" s="101">
        <v>13.2</v>
      </c>
      <c r="E42" s="101">
        <v>7.5</v>
      </c>
      <c r="F42" s="101">
        <v>7.4</v>
      </c>
      <c r="G42" s="101">
        <v>8</v>
      </c>
      <c r="H42" s="102" t="s">
        <v>77</v>
      </c>
      <c r="I42" s="102"/>
    </row>
    <row r="43" spans="1:9" ht="15" customHeight="1" thickTop="1" thickBot="1">
      <c r="A43" s="103"/>
      <c r="B43" s="103" t="s">
        <v>78</v>
      </c>
      <c r="C43" s="104">
        <v>13.5</v>
      </c>
      <c r="D43" s="104">
        <v>13.5</v>
      </c>
      <c r="E43" s="104">
        <v>15.8</v>
      </c>
      <c r="F43" s="104">
        <v>12.1</v>
      </c>
      <c r="G43" s="104">
        <v>19</v>
      </c>
      <c r="H43" s="105" t="s">
        <v>79</v>
      </c>
      <c r="I43" s="105"/>
    </row>
    <row r="44" spans="1:9" ht="15" customHeight="1" thickTop="1" thickBot="1">
      <c r="A44" s="100"/>
      <c r="B44" s="100" t="s">
        <v>80</v>
      </c>
      <c r="C44" s="101">
        <v>10.7</v>
      </c>
      <c r="D44" s="101">
        <v>10.7</v>
      </c>
      <c r="E44" s="101">
        <v>12.3</v>
      </c>
      <c r="F44" s="101">
        <v>13.4</v>
      </c>
      <c r="G44" s="101">
        <v>14</v>
      </c>
      <c r="H44" s="102" t="s">
        <v>81</v>
      </c>
      <c r="I44" s="102"/>
    </row>
    <row r="45" spans="1:9" ht="15" customHeight="1" thickTop="1" thickBot="1">
      <c r="A45" s="103"/>
      <c r="B45" s="103" t="s">
        <v>82</v>
      </c>
      <c r="C45" s="104">
        <v>6.1</v>
      </c>
      <c r="D45" s="104">
        <v>6.1</v>
      </c>
      <c r="E45" s="104">
        <v>12.5</v>
      </c>
      <c r="F45" s="104">
        <v>12.5</v>
      </c>
      <c r="G45" s="104">
        <v>13</v>
      </c>
      <c r="H45" s="105" t="s">
        <v>83</v>
      </c>
      <c r="I45" s="105"/>
    </row>
    <row r="46" spans="1:9" ht="15" customHeight="1" thickTop="1" thickBot="1">
      <c r="A46" s="100"/>
      <c r="B46" s="100" t="s">
        <v>84</v>
      </c>
      <c r="C46" s="101">
        <v>1443.8</v>
      </c>
      <c r="D46" s="101">
        <v>1440.5</v>
      </c>
      <c r="E46" s="101">
        <v>2237.1</v>
      </c>
      <c r="F46" s="101">
        <v>2469.1</v>
      </c>
      <c r="G46" s="101">
        <v>2366</v>
      </c>
      <c r="H46" s="102" t="s">
        <v>7</v>
      </c>
      <c r="I46" s="102"/>
    </row>
    <row r="47" spans="1:9" ht="15" customHeight="1" thickTop="1" thickBot="1">
      <c r="A47" s="103"/>
      <c r="B47" s="103" t="s">
        <v>85</v>
      </c>
      <c r="C47" s="104">
        <v>7.9</v>
      </c>
      <c r="D47" s="104">
        <v>7.9</v>
      </c>
      <c r="E47" s="104">
        <v>28</v>
      </c>
      <c r="F47" s="104">
        <v>28.1</v>
      </c>
      <c r="G47" s="104">
        <v>44</v>
      </c>
      <c r="H47" s="105" t="s">
        <v>86</v>
      </c>
      <c r="I47" s="105"/>
    </row>
    <row r="48" spans="1:9" ht="15" customHeight="1" thickTop="1">
      <c r="A48" s="106"/>
      <c r="B48" s="106" t="s">
        <v>87</v>
      </c>
      <c r="C48" s="107">
        <v>50.1</v>
      </c>
      <c r="D48" s="107">
        <v>50.1</v>
      </c>
      <c r="E48" s="107">
        <v>110.2</v>
      </c>
      <c r="F48" s="107">
        <v>117.5</v>
      </c>
      <c r="G48" s="107">
        <v>146</v>
      </c>
      <c r="H48" s="108" t="s">
        <v>70</v>
      </c>
      <c r="I48" s="108"/>
    </row>
    <row r="49" spans="1:82" ht="22.5" customHeight="1">
      <c r="A49" s="469" t="s">
        <v>10</v>
      </c>
      <c r="B49" s="469"/>
      <c r="C49" s="244">
        <f>SUM(C39+C14+C13+C8)</f>
        <v>8455.2999999999993</v>
      </c>
      <c r="D49" s="244">
        <f>SUM(D39+D14+D13+D8)</f>
        <v>12274.3</v>
      </c>
      <c r="E49" s="244">
        <f>SUM(E39+E14+E13+E8)</f>
        <v>9021.8000000000011</v>
      </c>
      <c r="F49" s="244">
        <f>SUM(F39+F14+F13+F8)</f>
        <v>10387.1</v>
      </c>
      <c r="G49" s="244">
        <f>(G39+G14+G13+G8)</f>
        <v>8894</v>
      </c>
      <c r="H49" s="470" t="s">
        <v>137</v>
      </c>
      <c r="I49" s="470"/>
    </row>
    <row r="50" spans="1:82" ht="11.1" customHeight="1">
      <c r="A50" s="238"/>
      <c r="B50" s="238"/>
      <c r="C50" s="239"/>
      <c r="D50" s="239"/>
      <c r="E50" s="239"/>
      <c r="F50" s="239"/>
      <c r="G50" s="239"/>
      <c r="H50" s="239"/>
      <c r="I50" s="239"/>
    </row>
    <row r="51" spans="1:82" ht="11.1" customHeight="1">
      <c r="A51" s="238"/>
      <c r="B51" s="238"/>
      <c r="C51" s="239"/>
      <c r="D51" s="239"/>
      <c r="E51" s="239"/>
      <c r="F51" s="239"/>
      <c r="G51" s="239"/>
      <c r="H51" s="239"/>
      <c r="I51" s="239"/>
    </row>
    <row r="52" spans="1:82">
      <c r="C52" s="347"/>
      <c r="D52" s="347"/>
      <c r="E52" s="347"/>
    </row>
    <row r="53" spans="1:82" ht="16.899999999999999" customHeight="1">
      <c r="A53" s="5"/>
      <c r="B53" s="5"/>
      <c r="C53" s="52"/>
      <c r="D53" s="348"/>
      <c r="E53" s="349"/>
      <c r="G53" s="247"/>
      <c r="H53" s="69"/>
      <c r="I53" s="69"/>
      <c r="CB53" s="5"/>
      <c r="CC53" s="5"/>
      <c r="CD53" s="5"/>
    </row>
    <row r="54" spans="1:82">
      <c r="A54" s="5"/>
      <c r="B54" s="65"/>
      <c r="C54" s="350"/>
      <c r="D54" s="351"/>
      <c r="E54" s="349"/>
      <c r="G54" s="247"/>
      <c r="H54" s="69"/>
      <c r="I54" s="69"/>
      <c r="CB54" s="5"/>
      <c r="CC54" s="5"/>
      <c r="CD54" s="5"/>
    </row>
    <row r="55" spans="1:82">
      <c r="A55" s="5"/>
      <c r="B55" s="65"/>
      <c r="C55" s="350"/>
      <c r="D55" s="351"/>
      <c r="E55" s="349"/>
      <c r="G55" s="247"/>
      <c r="H55" s="69"/>
      <c r="I55" s="69"/>
      <c r="CB55" s="5"/>
      <c r="CC55" s="5"/>
      <c r="CD55" s="5"/>
    </row>
    <row r="56" spans="1:82">
      <c r="A56" s="5"/>
      <c r="B56" s="65"/>
      <c r="C56" s="350"/>
      <c r="D56" s="351"/>
      <c r="E56" s="349"/>
      <c r="G56" s="247"/>
      <c r="H56" s="69"/>
      <c r="I56" s="69"/>
      <c r="CB56" s="5"/>
      <c r="CC56" s="5"/>
      <c r="CD56" s="5"/>
    </row>
    <row r="57" spans="1:82">
      <c r="A57" s="5"/>
      <c r="B57" s="65"/>
      <c r="C57" s="350"/>
      <c r="D57" s="351"/>
      <c r="E57" s="349"/>
      <c r="G57" s="247"/>
      <c r="H57" s="69"/>
      <c r="I57" s="69"/>
      <c r="CB57" s="5"/>
      <c r="CC57" s="5"/>
      <c r="CD57" s="5"/>
    </row>
    <row r="58" spans="1:82">
      <c r="A58" s="5"/>
      <c r="B58" s="65"/>
      <c r="C58" s="350"/>
      <c r="D58" s="351"/>
      <c r="E58" s="349"/>
      <c r="G58" s="247"/>
      <c r="H58" s="69"/>
      <c r="I58" s="69"/>
      <c r="CB58" s="5"/>
      <c r="CC58" s="5"/>
      <c r="CD58" s="5"/>
    </row>
    <row r="59" spans="1:82">
      <c r="A59" s="5"/>
      <c r="B59" s="5"/>
      <c r="C59" s="52"/>
      <c r="D59" s="352"/>
      <c r="E59" s="349"/>
      <c r="G59" s="247"/>
      <c r="H59" s="69"/>
      <c r="I59" s="69"/>
      <c r="CB59" s="5"/>
      <c r="CC59" s="5"/>
      <c r="CD59" s="5"/>
    </row>
    <row r="60" spans="1:82">
      <c r="A60" s="5"/>
      <c r="B60" s="5"/>
      <c r="C60" s="349"/>
      <c r="D60" s="349"/>
      <c r="E60" s="349"/>
      <c r="F60" s="246"/>
      <c r="G60" s="246"/>
      <c r="H60" s="246"/>
      <c r="I60" s="245"/>
      <c r="J60" s="247"/>
    </row>
    <row r="61" spans="1:82">
      <c r="C61" s="347"/>
      <c r="D61" s="347"/>
      <c r="E61" s="347"/>
    </row>
  </sheetData>
  <mergeCells count="18">
    <mergeCell ref="A49:B49"/>
    <mergeCell ref="H49:I49"/>
    <mergeCell ref="H14:I14"/>
    <mergeCell ref="A14:B14"/>
    <mergeCell ref="A39:B39"/>
    <mergeCell ref="H39:I39"/>
    <mergeCell ref="A2:I2"/>
    <mergeCell ref="A8:B8"/>
    <mergeCell ref="D6:D7"/>
    <mergeCell ref="G6:G7"/>
    <mergeCell ref="H13:I13"/>
    <mergeCell ref="H6:I7"/>
    <mergeCell ref="A13:B13"/>
    <mergeCell ref="A6:B7"/>
    <mergeCell ref="E6:E7"/>
    <mergeCell ref="H8:I8"/>
    <mergeCell ref="C6:C7"/>
    <mergeCell ref="F6:F7"/>
  </mergeCells>
  <phoneticPr fontId="0" type="noConversion"/>
  <printOptions horizontalCentered="1" verticalCentered="1"/>
  <pageMargins left="0" right="0" top="0" bottom="0" header="7.874015748031496E-2" footer="0.59055118110236227"/>
  <pageSetup paperSize="9" scale="95"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O43"/>
  <sheetViews>
    <sheetView showGridLines="0" rightToLeft="1" view="pageBreakPreview" zoomScale="90" zoomScaleSheetLayoutView="90" workbookViewId="0">
      <selection activeCell="H32" sqref="H32"/>
    </sheetView>
  </sheetViews>
  <sheetFormatPr defaultColWidth="10.7109375" defaultRowHeight="14.25"/>
  <cols>
    <col min="1" max="2" width="9.7109375" style="6" customWidth="1"/>
    <col min="3" max="4" width="9.7109375" style="7" customWidth="1"/>
    <col min="5" max="10" width="9.7109375" style="16" customWidth="1"/>
    <col min="11" max="12" width="9.7109375" style="6" customWidth="1"/>
    <col min="13" max="16384" width="10.7109375" style="1"/>
  </cols>
  <sheetData>
    <row r="1" spans="1:14" s="27" customFormat="1" ht="45" customHeight="1">
      <c r="A1" s="455"/>
      <c r="B1" s="473"/>
      <c r="C1" s="473"/>
      <c r="D1" s="473"/>
      <c r="E1" s="473"/>
      <c r="F1" s="473"/>
      <c r="G1" s="473"/>
      <c r="H1" s="473"/>
      <c r="I1" s="473"/>
      <c r="J1" s="473"/>
      <c r="K1" s="473"/>
      <c r="L1" s="474"/>
      <c r="M1" s="26"/>
      <c r="N1" s="26"/>
    </row>
    <row r="2" spans="1:14" s="5" customFormat="1" ht="22.15" customHeight="1">
      <c r="A2" s="475" t="s">
        <v>12</v>
      </c>
      <c r="B2" s="476"/>
      <c r="C2" s="476"/>
      <c r="D2" s="476"/>
      <c r="E2" s="476"/>
      <c r="F2" s="476"/>
      <c r="G2" s="476"/>
      <c r="H2" s="476"/>
      <c r="I2" s="476"/>
      <c r="J2" s="476"/>
      <c r="K2" s="476"/>
      <c r="L2" s="477"/>
    </row>
    <row r="3" spans="1:14" s="5" customFormat="1" ht="14.25" customHeight="1">
      <c r="A3" s="478">
        <v>2011</v>
      </c>
      <c r="B3" s="479"/>
      <c r="C3" s="479"/>
      <c r="D3" s="479"/>
      <c r="E3" s="479"/>
      <c r="F3" s="479"/>
      <c r="G3" s="479"/>
      <c r="H3" s="479"/>
      <c r="I3" s="479"/>
      <c r="J3" s="479"/>
      <c r="K3" s="479"/>
      <c r="L3" s="480"/>
      <c r="M3" s="36"/>
    </row>
    <row r="4" spans="1:14" s="5" customFormat="1" ht="22.15" customHeight="1">
      <c r="A4" s="91" t="s">
        <v>13</v>
      </c>
      <c r="B4" s="113"/>
      <c r="C4" s="113"/>
      <c r="D4" s="113"/>
      <c r="E4" s="113"/>
      <c r="F4" s="113"/>
      <c r="G4" s="113"/>
      <c r="H4" s="113"/>
      <c r="I4" s="113"/>
      <c r="J4" s="113"/>
      <c r="K4" s="113"/>
      <c r="L4" s="114"/>
    </row>
    <row r="5" spans="1:14" s="5" customFormat="1" ht="12.75" customHeight="1">
      <c r="A5" s="481">
        <v>2011</v>
      </c>
      <c r="B5" s="482"/>
      <c r="C5" s="482"/>
      <c r="D5" s="482"/>
      <c r="E5" s="482"/>
      <c r="F5" s="482"/>
      <c r="G5" s="482"/>
      <c r="H5" s="482"/>
      <c r="I5" s="482"/>
      <c r="J5" s="482"/>
      <c r="K5" s="482"/>
      <c r="L5" s="483"/>
    </row>
    <row r="6" spans="1:14">
      <c r="A6" s="92"/>
      <c r="B6" s="115"/>
      <c r="C6" s="116"/>
      <c r="D6" s="116"/>
      <c r="E6" s="117"/>
      <c r="F6" s="117"/>
      <c r="G6" s="117"/>
      <c r="H6" s="117"/>
      <c r="I6" s="117"/>
      <c r="J6" s="117"/>
      <c r="K6" s="115"/>
      <c r="L6" s="93"/>
    </row>
    <row r="7" spans="1:14">
      <c r="A7" s="92"/>
      <c r="B7" s="115"/>
      <c r="C7" s="116"/>
      <c r="D7" s="116"/>
      <c r="E7" s="117"/>
      <c r="F7" s="117"/>
      <c r="G7" s="117"/>
      <c r="H7" s="117"/>
      <c r="I7" s="117"/>
      <c r="J7" s="117"/>
      <c r="K7" s="115"/>
      <c r="L7" s="93"/>
    </row>
    <row r="8" spans="1:14">
      <c r="A8" s="92"/>
      <c r="B8" s="115"/>
      <c r="C8" s="116"/>
      <c r="D8" s="116"/>
      <c r="E8" s="117"/>
      <c r="F8" s="117"/>
      <c r="G8" s="117"/>
      <c r="H8" s="117"/>
      <c r="I8" s="117"/>
      <c r="J8" s="117"/>
      <c r="K8" s="115"/>
      <c r="L8" s="93"/>
    </row>
    <row r="9" spans="1:14">
      <c r="A9" s="92"/>
      <c r="B9" s="115"/>
      <c r="C9" s="116"/>
      <c r="D9" s="116"/>
      <c r="E9" s="117"/>
      <c r="F9" s="117"/>
      <c r="G9" s="117"/>
      <c r="H9" s="117"/>
      <c r="I9" s="117"/>
      <c r="J9" s="117"/>
      <c r="K9" s="115"/>
      <c r="L9" s="93"/>
    </row>
    <row r="10" spans="1:14">
      <c r="A10" s="92"/>
      <c r="B10" s="115"/>
      <c r="C10" s="116"/>
      <c r="D10" s="116"/>
      <c r="E10" s="117"/>
      <c r="F10" s="117"/>
      <c r="G10" s="117"/>
      <c r="H10" s="117"/>
      <c r="I10" s="117"/>
      <c r="J10" s="117"/>
      <c r="K10" s="115"/>
      <c r="L10" s="93"/>
    </row>
    <row r="11" spans="1:14">
      <c r="A11" s="92"/>
      <c r="B11" s="115"/>
      <c r="C11" s="116"/>
      <c r="D11" s="116"/>
      <c r="E11" s="117"/>
      <c r="F11" s="117"/>
      <c r="G11" s="117"/>
      <c r="H11" s="117"/>
      <c r="I11" s="117"/>
      <c r="J11" s="117"/>
      <c r="K11" s="115"/>
      <c r="L11" s="93"/>
    </row>
    <row r="12" spans="1:14">
      <c r="A12" s="92"/>
      <c r="B12" s="115"/>
      <c r="C12" s="116"/>
      <c r="D12" s="116"/>
      <c r="E12" s="117"/>
      <c r="F12" s="117"/>
      <c r="G12" s="117"/>
      <c r="H12" s="117"/>
      <c r="I12" s="117"/>
      <c r="J12" s="117"/>
      <c r="K12" s="115"/>
      <c r="L12" s="93"/>
    </row>
    <row r="13" spans="1:14">
      <c r="A13" s="92"/>
      <c r="B13" s="115"/>
      <c r="C13" s="116"/>
      <c r="D13" s="116"/>
      <c r="E13" s="117"/>
      <c r="F13" s="117"/>
      <c r="G13" s="117"/>
      <c r="H13" s="117"/>
      <c r="I13" s="117"/>
      <c r="J13" s="117"/>
      <c r="K13" s="115"/>
      <c r="L13" s="93"/>
    </row>
    <row r="14" spans="1:14">
      <c r="A14" s="92"/>
      <c r="B14" s="115"/>
      <c r="C14" s="116"/>
      <c r="D14" s="116"/>
      <c r="E14" s="117"/>
      <c r="F14" s="117"/>
      <c r="G14" s="117"/>
      <c r="H14" s="117"/>
      <c r="I14" s="117"/>
      <c r="J14" s="117"/>
      <c r="K14" s="115"/>
      <c r="L14" s="93"/>
    </row>
    <row r="15" spans="1:14">
      <c r="A15" s="92"/>
      <c r="B15" s="115"/>
      <c r="C15" s="116"/>
      <c r="D15" s="116"/>
      <c r="E15" s="117"/>
      <c r="F15" s="117"/>
      <c r="G15" s="117"/>
      <c r="H15" s="117"/>
      <c r="I15" s="117"/>
      <c r="J15" s="117"/>
      <c r="K15" s="115"/>
      <c r="L15" s="93"/>
    </row>
    <row r="16" spans="1:14">
      <c r="A16" s="92"/>
      <c r="B16" s="115"/>
      <c r="C16" s="116"/>
      <c r="D16" s="116"/>
      <c r="E16" s="117"/>
      <c r="F16" s="117"/>
      <c r="G16" s="117"/>
      <c r="H16" s="117"/>
      <c r="I16" s="117"/>
      <c r="J16" s="117"/>
      <c r="K16" s="115"/>
      <c r="L16" s="93"/>
    </row>
    <row r="17" spans="1:12">
      <c r="A17" s="92"/>
      <c r="B17" s="115"/>
      <c r="C17" s="116"/>
      <c r="D17" s="116"/>
      <c r="E17" s="117"/>
      <c r="F17" s="117"/>
      <c r="G17" s="117"/>
      <c r="H17" s="117"/>
      <c r="I17" s="117"/>
      <c r="J17" s="117"/>
      <c r="K17" s="115"/>
      <c r="L17" s="93"/>
    </row>
    <row r="18" spans="1:12">
      <c r="A18" s="92"/>
      <c r="B18" s="115"/>
      <c r="C18" s="116"/>
      <c r="D18" s="116"/>
      <c r="E18" s="117"/>
      <c r="F18" s="117"/>
      <c r="G18" s="117"/>
      <c r="H18" s="117"/>
      <c r="I18" s="117"/>
      <c r="J18" s="117"/>
      <c r="K18" s="115"/>
      <c r="L18" s="93"/>
    </row>
    <row r="19" spans="1:12">
      <c r="A19" s="92"/>
      <c r="B19" s="115"/>
      <c r="C19" s="116"/>
      <c r="D19" s="116"/>
      <c r="E19" s="117"/>
      <c r="F19" s="117"/>
      <c r="G19" s="117"/>
      <c r="H19" s="117"/>
      <c r="I19" s="117"/>
      <c r="J19" s="117"/>
      <c r="K19" s="115"/>
      <c r="L19" s="93"/>
    </row>
    <row r="20" spans="1:12">
      <c r="A20" s="92"/>
      <c r="B20" s="115"/>
      <c r="C20" s="116"/>
      <c r="D20" s="116"/>
      <c r="E20" s="117"/>
      <c r="F20" s="117"/>
      <c r="G20" s="117"/>
      <c r="H20" s="117"/>
      <c r="I20" s="117"/>
      <c r="J20" s="117"/>
      <c r="K20" s="115"/>
      <c r="L20" s="93"/>
    </row>
    <row r="21" spans="1:12">
      <c r="A21" s="92"/>
      <c r="B21" s="115"/>
      <c r="C21" s="116"/>
      <c r="D21" s="116"/>
      <c r="E21" s="117"/>
      <c r="F21" s="117"/>
      <c r="G21" s="117"/>
      <c r="H21" s="117"/>
      <c r="I21" s="117"/>
      <c r="J21" s="117"/>
      <c r="K21" s="115"/>
      <c r="L21" s="93"/>
    </row>
    <row r="22" spans="1:12">
      <c r="A22" s="92"/>
      <c r="B22" s="115"/>
      <c r="C22" s="116"/>
      <c r="D22" s="116"/>
      <c r="E22" s="117"/>
      <c r="F22" s="117"/>
      <c r="G22" s="117"/>
      <c r="H22" s="117"/>
      <c r="I22" s="117"/>
      <c r="J22" s="117"/>
      <c r="K22" s="115"/>
      <c r="L22" s="93"/>
    </row>
    <row r="23" spans="1:12">
      <c r="A23" s="92"/>
      <c r="B23" s="115"/>
      <c r="C23" s="116"/>
      <c r="D23" s="116"/>
      <c r="E23" s="117"/>
      <c r="F23" s="117"/>
      <c r="G23" s="117"/>
      <c r="H23" s="117"/>
      <c r="I23" s="117"/>
      <c r="J23" s="117"/>
      <c r="K23" s="115"/>
      <c r="L23" s="93"/>
    </row>
    <row r="24" spans="1:12">
      <c r="A24" s="92"/>
      <c r="B24" s="115"/>
      <c r="C24" s="116"/>
      <c r="D24" s="116"/>
      <c r="E24" s="117"/>
      <c r="F24" s="117"/>
      <c r="G24" s="117"/>
      <c r="H24" s="117"/>
      <c r="I24" s="117"/>
      <c r="J24" s="117"/>
      <c r="K24" s="115"/>
      <c r="L24" s="93"/>
    </row>
    <row r="25" spans="1:12">
      <c r="A25" s="92"/>
      <c r="B25" s="115"/>
      <c r="C25" s="116"/>
      <c r="D25" s="116"/>
      <c r="E25" s="117"/>
      <c r="F25" s="117"/>
      <c r="G25" s="117"/>
      <c r="H25" s="117"/>
      <c r="I25" s="117"/>
      <c r="J25" s="117"/>
      <c r="K25" s="115"/>
      <c r="L25" s="93"/>
    </row>
    <row r="26" spans="1:12">
      <c r="A26" s="92"/>
      <c r="B26" s="115"/>
      <c r="C26" s="116"/>
      <c r="D26" s="116"/>
      <c r="E26" s="117"/>
      <c r="F26" s="117"/>
      <c r="G26" s="117"/>
      <c r="H26" s="117"/>
      <c r="I26" s="117"/>
      <c r="J26" s="117"/>
      <c r="K26" s="115"/>
      <c r="L26" s="93"/>
    </row>
    <row r="27" spans="1:12">
      <c r="A27" s="92"/>
      <c r="B27" s="115"/>
      <c r="C27" s="116"/>
      <c r="D27" s="116"/>
      <c r="E27" s="117"/>
      <c r="F27" s="117"/>
      <c r="G27" s="117"/>
      <c r="H27" s="117"/>
      <c r="I27" s="117"/>
      <c r="J27" s="117"/>
      <c r="K27" s="115"/>
      <c r="L27" s="93"/>
    </row>
    <row r="28" spans="1:12">
      <c r="A28" s="92"/>
      <c r="B28" s="115"/>
      <c r="C28" s="116"/>
      <c r="D28" s="116"/>
      <c r="E28" s="117"/>
      <c r="F28" s="117"/>
      <c r="G28" s="117"/>
      <c r="H28" s="117"/>
      <c r="I28" s="117"/>
      <c r="J28" s="117"/>
      <c r="K28" s="115"/>
      <c r="L28" s="93"/>
    </row>
    <row r="29" spans="1:12" ht="15" thickBot="1">
      <c r="A29" s="94"/>
      <c r="B29" s="118"/>
      <c r="C29" s="119"/>
      <c r="D29" s="119"/>
      <c r="E29" s="120"/>
      <c r="F29" s="120"/>
      <c r="G29" s="120"/>
      <c r="H29" s="120"/>
      <c r="I29" s="120"/>
      <c r="J29" s="120"/>
      <c r="K29" s="118"/>
      <c r="L29" s="96"/>
    </row>
    <row r="30" spans="1:12" ht="15.75">
      <c r="A30" s="97" t="s">
        <v>510</v>
      </c>
      <c r="L30" s="98" t="s">
        <v>509</v>
      </c>
    </row>
    <row r="34" spans="1:15" ht="12.75">
      <c r="A34" s="18"/>
      <c r="B34" s="18"/>
      <c r="C34" s="18"/>
      <c r="D34" s="17"/>
      <c r="E34" s="17"/>
      <c r="F34" s="17"/>
      <c r="G34" s="17"/>
      <c r="H34" s="17"/>
      <c r="I34" s="17"/>
      <c r="J34" s="17"/>
      <c r="K34" s="17"/>
      <c r="L34" s="17"/>
    </row>
    <row r="36" spans="1:15" ht="20.25">
      <c r="A36" s="54" t="s">
        <v>176</v>
      </c>
      <c r="B36" s="54"/>
      <c r="C36" s="55">
        <v>2011</v>
      </c>
      <c r="D36" s="55" t="s">
        <v>177</v>
      </c>
      <c r="E36" s="55"/>
      <c r="F36" s="55"/>
      <c r="G36" s="55"/>
      <c r="H36" s="55"/>
      <c r="I36" s="1"/>
      <c r="J36" s="1"/>
      <c r="K36" s="7"/>
      <c r="L36" s="16"/>
      <c r="M36" s="16"/>
      <c r="N36" s="6"/>
      <c r="O36" s="6"/>
    </row>
    <row r="37" spans="1:15" ht="41.25" thickBot="1">
      <c r="A37" s="56"/>
      <c r="B37" s="53" t="s">
        <v>359</v>
      </c>
      <c r="C37" s="241">
        <v>282</v>
      </c>
      <c r="D37" s="57">
        <f>C37/$C$42</f>
        <v>3.1713900134952767E-2</v>
      </c>
      <c r="E37" s="58"/>
      <c r="F37" s="58"/>
      <c r="G37" s="58"/>
      <c r="H37" s="58"/>
      <c r="I37" s="1"/>
      <c r="J37" s="1"/>
      <c r="K37" s="7"/>
      <c r="L37" s="16"/>
      <c r="M37" s="16"/>
      <c r="N37" s="6"/>
      <c r="O37" s="6"/>
    </row>
    <row r="38" spans="1:15" ht="82.5" thickTop="1" thickBot="1">
      <c r="A38" s="52"/>
      <c r="B38" s="53" t="s">
        <v>360</v>
      </c>
      <c r="C38" s="242">
        <v>3898</v>
      </c>
      <c r="D38" s="57">
        <f>C38/$C$42</f>
        <v>0.43837156995051729</v>
      </c>
      <c r="E38" s="58"/>
      <c r="F38" s="58"/>
      <c r="G38" s="58"/>
      <c r="H38" s="58"/>
      <c r="I38" s="1"/>
      <c r="J38" s="1"/>
      <c r="K38" s="7"/>
      <c r="L38" s="16"/>
      <c r="M38" s="16"/>
      <c r="N38" s="6"/>
      <c r="O38" s="6"/>
    </row>
    <row r="39" spans="1:15" ht="62.25" thickTop="1" thickBot="1">
      <c r="A39" s="52"/>
      <c r="B39" s="53" t="s">
        <v>361</v>
      </c>
      <c r="C39" s="243">
        <v>1997</v>
      </c>
      <c r="D39" s="57">
        <f>C39/$C$42</f>
        <v>0.22458389563652723</v>
      </c>
      <c r="E39" s="58"/>
      <c r="F39" s="58"/>
      <c r="G39" s="58"/>
      <c r="H39" s="58"/>
      <c r="I39" s="1"/>
      <c r="J39" s="1"/>
      <c r="K39" s="7"/>
      <c r="L39" s="16"/>
      <c r="M39" s="16"/>
      <c r="N39" s="6"/>
      <c r="O39" s="6"/>
    </row>
    <row r="40" spans="1:15" ht="42" thickTop="1" thickBot="1">
      <c r="A40" s="52"/>
      <c r="B40" s="53" t="s">
        <v>362</v>
      </c>
      <c r="C40" s="59">
        <v>349</v>
      </c>
      <c r="D40" s="57">
        <f>C40/$C$42</f>
        <v>3.9248762932973462E-2</v>
      </c>
      <c r="E40" s="58"/>
      <c r="F40" s="58"/>
      <c r="G40" s="58"/>
      <c r="H40" s="58"/>
      <c r="I40" s="1"/>
      <c r="J40" s="1"/>
      <c r="K40" s="7"/>
      <c r="L40" s="16"/>
      <c r="M40" s="16"/>
      <c r="N40" s="6"/>
      <c r="O40" s="6"/>
    </row>
    <row r="41" spans="1:15" ht="62.25" thickTop="1" thickBot="1">
      <c r="A41" s="52"/>
      <c r="B41" s="53" t="s">
        <v>363</v>
      </c>
      <c r="C41" s="101">
        <v>2366</v>
      </c>
      <c r="D41" s="57">
        <f>C41/$C$42</f>
        <v>0.26608187134502925</v>
      </c>
      <c r="E41" s="58"/>
      <c r="F41" s="58"/>
      <c r="G41" s="58"/>
      <c r="H41" s="58"/>
      <c r="I41" s="1"/>
      <c r="J41" s="1"/>
      <c r="K41" s="7"/>
      <c r="L41" s="16"/>
      <c r="M41" s="16"/>
      <c r="N41" s="6"/>
      <c r="O41" s="6"/>
    </row>
    <row r="42" spans="1:15" ht="15" thickTop="1">
      <c r="A42" s="55" t="s">
        <v>178</v>
      </c>
      <c r="B42" s="55"/>
      <c r="C42" s="59">
        <f>SUM(C37:C41)</f>
        <v>8892</v>
      </c>
      <c r="D42" s="60">
        <v>1</v>
      </c>
      <c r="E42" s="60"/>
      <c r="F42" s="60"/>
      <c r="G42" s="60"/>
      <c r="H42" s="60"/>
      <c r="I42" s="1"/>
      <c r="J42" s="1"/>
      <c r="K42" s="7"/>
      <c r="L42" s="16"/>
      <c r="M42" s="16"/>
      <c r="N42" s="6"/>
      <c r="O42" s="6"/>
    </row>
    <row r="43" spans="1:15">
      <c r="A43" s="1"/>
      <c r="B43" s="1"/>
      <c r="C43" s="6"/>
      <c r="E43" s="7"/>
      <c r="F43" s="7"/>
      <c r="G43" s="7"/>
      <c r="H43" s="7"/>
      <c r="I43" s="7"/>
      <c r="J43" s="7"/>
      <c r="K43" s="7"/>
      <c r="L43" s="16"/>
      <c r="M43" s="16"/>
      <c r="N43" s="6"/>
      <c r="O43" s="6"/>
    </row>
  </sheetData>
  <mergeCells count="4">
    <mergeCell ref="A1:L1"/>
    <mergeCell ref="A2:L2"/>
    <mergeCell ref="A3:L3"/>
    <mergeCell ref="A5:L5"/>
  </mergeCells>
  <phoneticPr fontId="0" type="noConversion"/>
  <printOptions horizontalCentered="1" verticalCentered="1"/>
  <pageMargins left="0" right="0" top="0" bottom="0" header="0" footer="0"/>
  <pageSetup paperSize="9" orientation="landscape" r:id="rId1"/>
  <headerFooter alignWithMargins="0"/>
  <rowBreaks count="1" manualBreakCount="1">
    <brk id="30"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autoPageBreaks="0"/>
  </sheetPr>
  <dimension ref="A1:E17"/>
  <sheetViews>
    <sheetView showGridLines="0" rightToLeft="1" view="pageBreakPreview" topLeftCell="A10" zoomScaleSheetLayoutView="100" workbookViewId="0">
      <selection activeCell="K25" sqref="K25"/>
    </sheetView>
  </sheetViews>
  <sheetFormatPr defaultColWidth="10.7109375" defaultRowHeight="14.25"/>
  <cols>
    <col min="1" max="1" width="2.7109375" style="11" customWidth="1"/>
    <col min="2" max="2" width="24.7109375" style="11" customWidth="1"/>
    <col min="3" max="3" width="21.85546875" style="7" customWidth="1"/>
    <col min="4" max="4" width="24.7109375" style="11" customWidth="1"/>
    <col min="5" max="5" width="2.7109375" style="11" customWidth="1"/>
    <col min="6" max="16384" width="10.7109375" style="8"/>
  </cols>
  <sheetData>
    <row r="1" spans="1:5" s="27" customFormat="1" ht="45" customHeight="1">
      <c r="A1" s="484"/>
      <c r="B1" s="434"/>
      <c r="C1" s="434"/>
      <c r="D1" s="434"/>
      <c r="E1" s="434"/>
    </row>
    <row r="2" spans="1:5" s="62" customFormat="1" ht="20.25">
      <c r="A2" s="487" t="s">
        <v>88</v>
      </c>
      <c r="B2" s="487"/>
      <c r="C2" s="487"/>
      <c r="D2" s="487"/>
      <c r="E2" s="487"/>
    </row>
    <row r="3" spans="1:5" s="49" customFormat="1" ht="20.25" customHeight="1">
      <c r="A3" s="488">
        <v>2011</v>
      </c>
      <c r="B3" s="488"/>
      <c r="C3" s="488"/>
      <c r="D3" s="488"/>
      <c r="E3" s="488"/>
    </row>
    <row r="4" spans="1:5" s="49" customFormat="1" ht="15.75">
      <c r="A4" s="50" t="s">
        <v>89</v>
      </c>
      <c r="B4" s="47"/>
      <c r="C4" s="48"/>
      <c r="D4" s="47"/>
      <c r="E4" s="47"/>
    </row>
    <row r="5" spans="1:5" s="35" customFormat="1" ht="15.75">
      <c r="A5" s="489">
        <v>2011</v>
      </c>
      <c r="B5" s="489"/>
      <c r="C5" s="489"/>
      <c r="D5" s="489"/>
      <c r="E5" s="489"/>
    </row>
    <row r="6" spans="1:5" s="2" customFormat="1" ht="21.95" customHeight="1">
      <c r="A6" s="22" t="s">
        <v>512</v>
      </c>
      <c r="B6" s="41"/>
      <c r="C6" s="42"/>
      <c r="D6" s="41"/>
      <c r="E6" s="73" t="s">
        <v>511</v>
      </c>
    </row>
    <row r="7" spans="1:5" s="9" customFormat="1" ht="65.25" customHeight="1">
      <c r="A7" s="485" t="s">
        <v>292</v>
      </c>
      <c r="B7" s="485"/>
      <c r="C7" s="130">
        <v>2011</v>
      </c>
      <c r="D7" s="486" t="s">
        <v>208</v>
      </c>
      <c r="E7" s="486"/>
    </row>
    <row r="8" spans="1:5" s="10" customFormat="1" ht="34.5" customHeight="1" thickBot="1">
      <c r="A8" s="127"/>
      <c r="B8" s="127" t="s">
        <v>72</v>
      </c>
      <c r="C8" s="128">
        <v>39810</v>
      </c>
      <c r="D8" s="129" t="s">
        <v>73</v>
      </c>
      <c r="E8" s="129"/>
    </row>
    <row r="9" spans="1:5" s="10" customFormat="1" ht="34.5" customHeight="1" thickTop="1" thickBot="1">
      <c r="A9" s="103"/>
      <c r="B9" s="103" t="s">
        <v>74</v>
      </c>
      <c r="C9" s="123">
        <v>1642</v>
      </c>
      <c r="D9" s="105" t="s">
        <v>75</v>
      </c>
      <c r="E9" s="105"/>
    </row>
    <row r="10" spans="1:5" ht="34.5" customHeight="1" thickTop="1" thickBot="1">
      <c r="A10" s="100"/>
      <c r="B10" s="100" t="s">
        <v>76</v>
      </c>
      <c r="C10" s="122">
        <v>3075</v>
      </c>
      <c r="D10" s="102" t="s">
        <v>77</v>
      </c>
      <c r="E10" s="102"/>
    </row>
    <row r="11" spans="1:5" ht="34.5" customHeight="1" thickTop="1" thickBot="1">
      <c r="A11" s="103"/>
      <c r="B11" s="103" t="s">
        <v>78</v>
      </c>
      <c r="C11" s="123">
        <v>7410</v>
      </c>
      <c r="D11" s="105" t="s">
        <v>79</v>
      </c>
      <c r="E11" s="105"/>
    </row>
    <row r="12" spans="1:5" ht="34.5" customHeight="1" thickTop="1" thickBot="1">
      <c r="A12" s="100"/>
      <c r="B12" s="100" t="s">
        <v>80</v>
      </c>
      <c r="C12" s="122">
        <v>5222</v>
      </c>
      <c r="D12" s="102" t="s">
        <v>81</v>
      </c>
      <c r="E12" s="102"/>
    </row>
    <row r="13" spans="1:5" ht="34.5" customHeight="1" thickTop="1" thickBot="1">
      <c r="A13" s="103"/>
      <c r="B13" s="103" t="s">
        <v>82</v>
      </c>
      <c r="C13" s="123">
        <v>4124</v>
      </c>
      <c r="D13" s="105" t="s">
        <v>83</v>
      </c>
      <c r="E13" s="105"/>
    </row>
    <row r="14" spans="1:5" ht="34.5" customHeight="1" thickTop="1" thickBot="1">
      <c r="A14" s="100"/>
      <c r="B14" s="100" t="s">
        <v>84</v>
      </c>
      <c r="C14" s="122">
        <v>581336</v>
      </c>
      <c r="D14" s="102" t="s">
        <v>7</v>
      </c>
      <c r="E14" s="102"/>
    </row>
    <row r="15" spans="1:5" ht="34.5" customHeight="1" thickTop="1" thickBot="1">
      <c r="A15" s="103"/>
      <c r="B15" s="103" t="s">
        <v>85</v>
      </c>
      <c r="C15" s="123">
        <v>13907</v>
      </c>
      <c r="D15" s="105" t="s">
        <v>86</v>
      </c>
      <c r="E15" s="105"/>
    </row>
    <row r="16" spans="1:5" ht="34.5" customHeight="1" thickTop="1">
      <c r="A16" s="124"/>
      <c r="B16" s="124" t="s">
        <v>87</v>
      </c>
      <c r="C16" s="125">
        <v>64055</v>
      </c>
      <c r="D16" s="126" t="s">
        <v>70</v>
      </c>
      <c r="E16" s="126"/>
    </row>
    <row r="17" spans="1:5" ht="12.75">
      <c r="A17" s="121"/>
      <c r="B17" s="121"/>
      <c r="C17" s="121"/>
      <c r="D17" s="121"/>
      <c r="E17" s="121"/>
    </row>
  </sheetData>
  <mergeCells count="6">
    <mergeCell ref="A1:E1"/>
    <mergeCell ref="A7:B7"/>
    <mergeCell ref="D7:E7"/>
    <mergeCell ref="A2:E2"/>
    <mergeCell ref="A3:E3"/>
    <mergeCell ref="A5:E5"/>
  </mergeCells>
  <phoneticPr fontId="0" type="noConversion"/>
  <printOptions horizontalCentered="1"/>
  <pageMargins left="0" right="0" top="1.1811023622047245" bottom="0" header="0.51181102362204722" footer="0.51181102362204722"/>
  <pageSetup paperSize="9" scale="9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autoPageBreaks="0"/>
  </sheetPr>
  <dimension ref="A1:M50"/>
  <sheetViews>
    <sheetView showGridLines="0" rightToLeft="1" view="pageBreakPreview" zoomScaleSheetLayoutView="100" workbookViewId="0">
      <selection activeCell="D10" sqref="D10:D44"/>
    </sheetView>
  </sheetViews>
  <sheetFormatPr defaultColWidth="10.7109375" defaultRowHeight="12.75"/>
  <cols>
    <col min="1" max="1" width="4.7109375" style="240" customWidth="1"/>
    <col min="2" max="2" width="15.7109375" style="240" customWidth="1"/>
    <col min="3" max="7" width="9.28515625" style="240" customWidth="1"/>
    <col min="8" max="8" width="9.28515625" style="354" customWidth="1"/>
    <col min="9" max="10" width="9.28515625" style="240" customWidth="1"/>
    <col min="11" max="11" width="9.28515625" style="346" customWidth="1"/>
    <col min="12" max="12" width="15.7109375" style="5" customWidth="1"/>
    <col min="13" max="13" width="5.7109375" style="5" customWidth="1"/>
    <col min="14" max="16384" width="10.7109375" style="5"/>
  </cols>
  <sheetData>
    <row r="1" spans="1:13" ht="17.25" customHeight="1">
      <c r="A1" s="491" t="s">
        <v>221</v>
      </c>
      <c r="B1" s="491"/>
      <c r="C1" s="491"/>
      <c r="D1" s="491"/>
      <c r="E1" s="491"/>
      <c r="F1" s="491"/>
      <c r="G1" s="491"/>
      <c r="H1" s="491"/>
      <c r="I1" s="491"/>
      <c r="J1" s="491"/>
      <c r="K1" s="491"/>
      <c r="L1" s="491"/>
      <c r="M1" s="491"/>
    </row>
    <row r="2" spans="1:13" ht="17.25" customHeight="1">
      <c r="A2" s="490" t="s">
        <v>544</v>
      </c>
      <c r="B2" s="490"/>
      <c r="C2" s="490"/>
      <c r="D2" s="490"/>
      <c r="E2" s="490"/>
      <c r="F2" s="490"/>
      <c r="G2" s="490"/>
      <c r="H2" s="490"/>
      <c r="I2" s="490"/>
      <c r="J2" s="490"/>
      <c r="K2" s="490"/>
      <c r="L2" s="490"/>
      <c r="M2" s="490"/>
    </row>
    <row r="3" spans="1:13" ht="17.25" customHeight="1">
      <c r="A3" s="492" t="s">
        <v>90</v>
      </c>
      <c r="B3" s="492"/>
      <c r="C3" s="492"/>
      <c r="D3" s="492"/>
      <c r="E3" s="492"/>
      <c r="F3" s="492"/>
      <c r="G3" s="492"/>
      <c r="H3" s="492"/>
      <c r="I3" s="492"/>
      <c r="J3" s="492"/>
      <c r="K3" s="492"/>
      <c r="L3" s="492"/>
      <c r="M3" s="492"/>
    </row>
    <row r="4" spans="1:13" ht="17.25" customHeight="1">
      <c r="A4" s="492" t="s">
        <v>545</v>
      </c>
      <c r="B4" s="492"/>
      <c r="C4" s="492"/>
      <c r="D4" s="492"/>
      <c r="E4" s="492"/>
      <c r="F4" s="492"/>
      <c r="G4" s="492"/>
      <c r="H4" s="492"/>
      <c r="I4" s="492"/>
      <c r="J4" s="492"/>
      <c r="K4" s="492"/>
      <c r="L4" s="492"/>
      <c r="M4" s="492"/>
    </row>
    <row r="5" spans="1:13" s="2" customFormat="1" ht="17.25" customHeight="1">
      <c r="A5" s="22" t="s">
        <v>514</v>
      </c>
      <c r="B5" s="41"/>
      <c r="C5" s="41"/>
      <c r="D5" s="41"/>
      <c r="E5" s="41"/>
      <c r="F5" s="41"/>
      <c r="G5" s="407"/>
      <c r="H5" s="407"/>
      <c r="I5" s="407"/>
      <c r="J5" s="408"/>
      <c r="K5" s="409"/>
      <c r="M5" s="156" t="s">
        <v>513</v>
      </c>
    </row>
    <row r="6" spans="1:13" s="3" customFormat="1" ht="23.25" customHeight="1" thickBot="1">
      <c r="A6" s="496" t="s">
        <v>93</v>
      </c>
      <c r="B6" s="496"/>
      <c r="C6" s="499">
        <v>2009</v>
      </c>
      <c r="D6" s="499"/>
      <c r="E6" s="499"/>
      <c r="F6" s="499">
        <v>2010</v>
      </c>
      <c r="G6" s="499"/>
      <c r="H6" s="499"/>
      <c r="I6" s="499">
        <v>2011</v>
      </c>
      <c r="J6" s="499"/>
      <c r="K6" s="499"/>
      <c r="L6" s="493" t="s">
        <v>96</v>
      </c>
      <c r="M6" s="493"/>
    </row>
    <row r="7" spans="1:13" s="3" customFormat="1" ht="27" thickTop="1" thickBot="1">
      <c r="A7" s="497"/>
      <c r="B7" s="497"/>
      <c r="C7" s="132" t="s">
        <v>91</v>
      </c>
      <c r="D7" s="132" t="s">
        <v>354</v>
      </c>
      <c r="E7" s="132" t="s">
        <v>92</v>
      </c>
      <c r="F7" s="132" t="s">
        <v>91</v>
      </c>
      <c r="G7" s="381" t="s">
        <v>354</v>
      </c>
      <c r="H7" s="381" t="s">
        <v>92</v>
      </c>
      <c r="I7" s="381" t="s">
        <v>91</v>
      </c>
      <c r="J7" s="381" t="s">
        <v>354</v>
      </c>
      <c r="K7" s="381" t="s">
        <v>92</v>
      </c>
      <c r="L7" s="494"/>
      <c r="M7" s="494"/>
    </row>
    <row r="8" spans="1:13" s="4" customFormat="1" ht="23.25" customHeight="1" thickTop="1" thickBot="1">
      <c r="A8" s="497"/>
      <c r="B8" s="497"/>
      <c r="C8" s="220" t="s">
        <v>94</v>
      </c>
      <c r="D8" s="220" t="s">
        <v>95</v>
      </c>
      <c r="E8" s="220" t="s">
        <v>366</v>
      </c>
      <c r="F8" s="220" t="s">
        <v>94</v>
      </c>
      <c r="G8" s="382" t="s">
        <v>95</v>
      </c>
      <c r="H8" s="382" t="s">
        <v>366</v>
      </c>
      <c r="I8" s="382" t="s">
        <v>94</v>
      </c>
      <c r="J8" s="382" t="s">
        <v>95</v>
      </c>
      <c r="K8" s="382" t="s">
        <v>366</v>
      </c>
      <c r="L8" s="494"/>
      <c r="M8" s="494"/>
    </row>
    <row r="9" spans="1:13" s="4" customFormat="1" ht="23.25" thickTop="1">
      <c r="A9" s="498"/>
      <c r="B9" s="498"/>
      <c r="C9" s="133" t="s">
        <v>97</v>
      </c>
      <c r="D9" s="133" t="s">
        <v>353</v>
      </c>
      <c r="E9" s="133" t="s">
        <v>98</v>
      </c>
      <c r="F9" s="133" t="s">
        <v>97</v>
      </c>
      <c r="G9" s="383" t="s">
        <v>353</v>
      </c>
      <c r="H9" s="383" t="s">
        <v>98</v>
      </c>
      <c r="I9" s="383" t="s">
        <v>97</v>
      </c>
      <c r="J9" s="383" t="s">
        <v>353</v>
      </c>
      <c r="K9" s="383" t="s">
        <v>98</v>
      </c>
      <c r="L9" s="495"/>
      <c r="M9" s="495"/>
    </row>
    <row r="10" spans="1:13" ht="23.25" customHeight="1" thickBot="1">
      <c r="A10" s="459" t="s">
        <v>14</v>
      </c>
      <c r="B10" s="459"/>
      <c r="C10" s="248">
        <v>1754</v>
      </c>
      <c r="D10" s="422">
        <v>351.7</v>
      </c>
      <c r="E10" s="249"/>
      <c r="F10" s="248">
        <v>2665</v>
      </c>
      <c r="G10" s="422">
        <v>410.1</v>
      </c>
      <c r="H10" s="384"/>
      <c r="I10" s="248">
        <v>1700</v>
      </c>
      <c r="J10" s="422">
        <f>SUM(J11:J14)</f>
        <v>281.70000000000005</v>
      </c>
      <c r="K10" s="384"/>
      <c r="L10" s="468" t="s">
        <v>15</v>
      </c>
      <c r="M10" s="468"/>
    </row>
    <row r="11" spans="1:13" ht="14.25" thickTop="1" thickBot="1">
      <c r="A11" s="103"/>
      <c r="B11" s="160" t="s">
        <v>16</v>
      </c>
      <c r="C11" s="250">
        <v>49</v>
      </c>
      <c r="D11" s="423">
        <v>21.3</v>
      </c>
      <c r="E11" s="251">
        <f>C11/D11</f>
        <v>2.300469483568075</v>
      </c>
      <c r="F11" s="252">
        <v>36</v>
      </c>
      <c r="G11" s="423">
        <v>15.7</v>
      </c>
      <c r="H11" s="385">
        <f>F11/G11</f>
        <v>2.2929936305732483</v>
      </c>
      <c r="I11" s="252">
        <v>26</v>
      </c>
      <c r="J11" s="423">
        <v>11.4</v>
      </c>
      <c r="K11" s="385">
        <f>(I11/J11)</f>
        <v>2.2807017543859649</v>
      </c>
      <c r="L11" s="105" t="s">
        <v>17</v>
      </c>
      <c r="M11" s="105"/>
    </row>
    <row r="12" spans="1:13" ht="14.25" thickTop="1" thickBot="1">
      <c r="A12" s="100"/>
      <c r="B12" s="159" t="s">
        <v>18</v>
      </c>
      <c r="C12" s="253">
        <v>733</v>
      </c>
      <c r="D12" s="323">
        <v>244.3</v>
      </c>
      <c r="E12" s="254">
        <f>C12/D12</f>
        <v>3.0004093327875561</v>
      </c>
      <c r="F12" s="255">
        <v>709</v>
      </c>
      <c r="G12" s="323">
        <v>236.4</v>
      </c>
      <c r="H12" s="385">
        <f t="shared" ref="H12:H14" si="0">F12/G12</f>
        <v>2.9991539763113368</v>
      </c>
      <c r="I12" s="255">
        <v>535</v>
      </c>
      <c r="J12" s="323">
        <v>178.4</v>
      </c>
      <c r="K12" s="385">
        <f t="shared" ref="K12:K14" si="1">(I12/J12)</f>
        <v>2.9988789237668159</v>
      </c>
      <c r="L12" s="102" t="s">
        <v>19</v>
      </c>
      <c r="M12" s="102"/>
    </row>
    <row r="13" spans="1:13" ht="14.25" thickTop="1" thickBot="1">
      <c r="A13" s="103"/>
      <c r="B13" s="160" t="s">
        <v>20</v>
      </c>
      <c r="C13" s="250">
        <v>876</v>
      </c>
      <c r="D13" s="423">
        <v>70.099999999999994</v>
      </c>
      <c r="E13" s="251">
        <f>C13/D13</f>
        <v>12.496433666191157</v>
      </c>
      <c r="F13" s="252">
        <v>1868</v>
      </c>
      <c r="G13" s="423">
        <v>149.4</v>
      </c>
      <c r="H13" s="385">
        <f t="shared" si="0"/>
        <v>12.503346720214189</v>
      </c>
      <c r="I13" s="252">
        <v>1130</v>
      </c>
      <c r="J13" s="423">
        <v>90.4</v>
      </c>
      <c r="K13" s="385">
        <f t="shared" si="1"/>
        <v>12.5</v>
      </c>
      <c r="L13" s="105" t="s">
        <v>21</v>
      </c>
      <c r="M13" s="105"/>
    </row>
    <row r="14" spans="1:13" ht="14.25" thickTop="1" thickBot="1">
      <c r="A14" s="100"/>
      <c r="B14" s="159" t="s">
        <v>182</v>
      </c>
      <c r="C14" s="253">
        <v>96</v>
      </c>
      <c r="D14" s="323">
        <v>16</v>
      </c>
      <c r="E14" s="254">
        <f>C14/D14</f>
        <v>6</v>
      </c>
      <c r="F14" s="255">
        <v>52</v>
      </c>
      <c r="G14" s="323">
        <v>8.6</v>
      </c>
      <c r="H14" s="385">
        <f t="shared" si="0"/>
        <v>6.0465116279069768</v>
      </c>
      <c r="I14" s="255">
        <v>9</v>
      </c>
      <c r="J14" s="323">
        <v>1.5</v>
      </c>
      <c r="K14" s="385">
        <f t="shared" si="1"/>
        <v>6</v>
      </c>
      <c r="L14" s="102" t="s">
        <v>187</v>
      </c>
      <c r="M14" s="102"/>
    </row>
    <row r="15" spans="1:13" ht="23.25" customHeight="1" thickTop="1" thickBot="1">
      <c r="A15" s="465" t="s">
        <v>252</v>
      </c>
      <c r="B15" s="465"/>
      <c r="C15" s="256">
        <f>SUM(C16:C39)</f>
        <v>44746</v>
      </c>
      <c r="D15" s="429">
        <f>SUM(D16:D39)</f>
        <v>2087.8000000000002</v>
      </c>
      <c r="E15" s="257"/>
      <c r="F15" s="256">
        <v>40741</v>
      </c>
      <c r="G15" s="429">
        <v>2378.4</v>
      </c>
      <c r="H15" s="386"/>
      <c r="I15" s="256">
        <v>33528</v>
      </c>
      <c r="J15" s="256">
        <v>1997</v>
      </c>
      <c r="K15" s="386"/>
      <c r="L15" s="462" t="s">
        <v>253</v>
      </c>
      <c r="M15" s="462"/>
    </row>
    <row r="16" spans="1:13" ht="14.25" thickTop="1" thickBot="1">
      <c r="A16" s="100"/>
      <c r="B16" s="159" t="s">
        <v>23</v>
      </c>
      <c r="C16" s="253">
        <v>11823</v>
      </c>
      <c r="D16" s="323">
        <v>351.2</v>
      </c>
      <c r="E16" s="254">
        <f t="shared" ref="E16:E39" si="2">C16/D16</f>
        <v>33.664578587699317</v>
      </c>
      <c r="F16" s="255">
        <v>10959</v>
      </c>
      <c r="G16" s="323">
        <v>365.3</v>
      </c>
      <c r="H16" s="385">
        <f>F16/G16</f>
        <v>30</v>
      </c>
      <c r="I16" s="255">
        <v>8640</v>
      </c>
      <c r="J16" s="104">
        <v>288</v>
      </c>
      <c r="K16" s="385">
        <f>(I16/J16)</f>
        <v>30</v>
      </c>
      <c r="L16" s="102" t="s">
        <v>24</v>
      </c>
      <c r="M16" s="102"/>
    </row>
    <row r="17" spans="1:13" ht="14.25" thickTop="1" thickBot="1">
      <c r="A17" s="103"/>
      <c r="B17" s="160" t="s">
        <v>25</v>
      </c>
      <c r="C17" s="250">
        <v>683</v>
      </c>
      <c r="D17" s="423">
        <v>58.4</v>
      </c>
      <c r="E17" s="251">
        <f t="shared" si="2"/>
        <v>11.695205479452055</v>
      </c>
      <c r="F17" s="252">
        <v>744</v>
      </c>
      <c r="G17" s="423">
        <v>82.7</v>
      </c>
      <c r="H17" s="385">
        <f t="shared" ref="H17:H39" si="3">F17/G17</f>
        <v>8.9963724304715829</v>
      </c>
      <c r="I17" s="252">
        <v>751</v>
      </c>
      <c r="J17" s="414">
        <v>83.4</v>
      </c>
      <c r="K17" s="385">
        <f t="shared" ref="K17:K39" si="4">(I17/J17)</f>
        <v>9.0047961630695443</v>
      </c>
      <c r="L17" s="105" t="s">
        <v>26</v>
      </c>
      <c r="M17" s="105"/>
    </row>
    <row r="18" spans="1:13" ht="14.25" thickTop="1" thickBot="1">
      <c r="A18" s="100"/>
      <c r="B18" s="159" t="s">
        <v>27</v>
      </c>
      <c r="C18" s="253">
        <v>128</v>
      </c>
      <c r="D18" s="323">
        <v>13.5</v>
      </c>
      <c r="E18" s="254">
        <f t="shared" si="2"/>
        <v>9.481481481481481</v>
      </c>
      <c r="F18" s="255">
        <v>206</v>
      </c>
      <c r="G18" s="323">
        <v>21.7</v>
      </c>
      <c r="H18" s="385">
        <f t="shared" si="3"/>
        <v>9.4930875576036868</v>
      </c>
      <c r="I18" s="255">
        <v>124</v>
      </c>
      <c r="J18" s="104">
        <v>13</v>
      </c>
      <c r="K18" s="385">
        <f t="shared" si="4"/>
        <v>9.5384615384615383</v>
      </c>
      <c r="L18" s="102" t="s">
        <v>28</v>
      </c>
      <c r="M18" s="102"/>
    </row>
    <row r="19" spans="1:13" ht="14.25" thickTop="1" thickBot="1">
      <c r="A19" s="103"/>
      <c r="B19" s="160" t="s">
        <v>29</v>
      </c>
      <c r="C19" s="250">
        <v>6416</v>
      </c>
      <c r="D19" s="423">
        <v>5.0999999999999996</v>
      </c>
      <c r="E19" s="251">
        <f t="shared" si="2"/>
        <v>1258.0392156862747</v>
      </c>
      <c r="F19" s="252">
        <v>311</v>
      </c>
      <c r="G19" s="423">
        <v>20.7</v>
      </c>
      <c r="H19" s="385">
        <f t="shared" si="3"/>
        <v>15.024154589371982</v>
      </c>
      <c r="I19" s="252">
        <v>729</v>
      </c>
      <c r="J19" s="414">
        <v>48.6</v>
      </c>
      <c r="K19" s="385">
        <f t="shared" si="4"/>
        <v>15</v>
      </c>
      <c r="L19" s="105" t="s">
        <v>30</v>
      </c>
      <c r="M19" s="105"/>
    </row>
    <row r="20" spans="1:13" ht="14.25" thickTop="1" thickBot="1">
      <c r="A20" s="100"/>
      <c r="B20" s="159" t="s">
        <v>31</v>
      </c>
      <c r="C20" s="253">
        <v>4480</v>
      </c>
      <c r="D20" s="323">
        <v>280</v>
      </c>
      <c r="E20" s="254">
        <f t="shared" si="2"/>
        <v>16</v>
      </c>
      <c r="F20" s="255">
        <v>4528</v>
      </c>
      <c r="G20" s="323">
        <v>283</v>
      </c>
      <c r="H20" s="385">
        <f t="shared" si="3"/>
        <v>16</v>
      </c>
      <c r="I20" s="255">
        <v>4717</v>
      </c>
      <c r="J20" s="424">
        <v>294.8</v>
      </c>
      <c r="K20" s="385">
        <f t="shared" si="4"/>
        <v>16.000678426051561</v>
      </c>
      <c r="L20" s="102" t="s">
        <v>32</v>
      </c>
      <c r="M20" s="102"/>
    </row>
    <row r="21" spans="1:13" ht="14.25" thickTop="1" thickBot="1">
      <c r="A21" s="103"/>
      <c r="B21" s="160" t="s">
        <v>33</v>
      </c>
      <c r="C21" s="250">
        <v>2878</v>
      </c>
      <c r="D21" s="423">
        <v>143.9</v>
      </c>
      <c r="E21" s="251">
        <f t="shared" si="2"/>
        <v>20</v>
      </c>
      <c r="F21" s="252">
        <v>4098</v>
      </c>
      <c r="G21" s="423">
        <v>204.9</v>
      </c>
      <c r="H21" s="385">
        <f t="shared" si="3"/>
        <v>20</v>
      </c>
      <c r="I21" s="252">
        <v>2852</v>
      </c>
      <c r="J21" s="414">
        <v>142.6</v>
      </c>
      <c r="K21" s="385">
        <f t="shared" si="4"/>
        <v>20</v>
      </c>
      <c r="L21" s="105" t="s">
        <v>34</v>
      </c>
      <c r="M21" s="105"/>
    </row>
    <row r="22" spans="1:13" ht="14.25" thickTop="1" thickBot="1">
      <c r="A22" s="100"/>
      <c r="B22" s="159" t="s">
        <v>35</v>
      </c>
      <c r="C22" s="253">
        <v>448</v>
      </c>
      <c r="D22" s="323">
        <v>18.2</v>
      </c>
      <c r="E22" s="254">
        <f t="shared" si="2"/>
        <v>24.615384615384617</v>
      </c>
      <c r="F22" s="255">
        <v>537</v>
      </c>
      <c r="G22" s="323">
        <v>24.4</v>
      </c>
      <c r="H22" s="385">
        <f t="shared" si="3"/>
        <v>22.008196721311478</v>
      </c>
      <c r="I22" s="255">
        <v>370</v>
      </c>
      <c r="J22" s="424">
        <v>16.8</v>
      </c>
      <c r="K22" s="385">
        <f t="shared" si="4"/>
        <v>22.023809523809522</v>
      </c>
      <c r="L22" s="102" t="s">
        <v>36</v>
      </c>
      <c r="M22" s="102"/>
    </row>
    <row r="23" spans="1:13" ht="14.25" thickTop="1" thickBot="1">
      <c r="A23" s="103"/>
      <c r="B23" s="160" t="s">
        <v>37</v>
      </c>
      <c r="C23" s="250">
        <v>112</v>
      </c>
      <c r="D23" s="423">
        <v>9.3000000000000007</v>
      </c>
      <c r="E23" s="251">
        <f t="shared" si="2"/>
        <v>12.043010752688172</v>
      </c>
      <c r="F23" s="252">
        <v>113</v>
      </c>
      <c r="G23" s="423">
        <v>9.4</v>
      </c>
      <c r="H23" s="385">
        <f t="shared" si="3"/>
        <v>12.021276595744681</v>
      </c>
      <c r="I23" s="252">
        <v>84</v>
      </c>
      <c r="J23" s="101">
        <v>7</v>
      </c>
      <c r="K23" s="385">
        <f t="shared" si="4"/>
        <v>12</v>
      </c>
      <c r="L23" s="105" t="s">
        <v>38</v>
      </c>
      <c r="M23" s="105"/>
    </row>
    <row r="24" spans="1:13" ht="14.25" thickTop="1" thickBot="1">
      <c r="A24" s="100"/>
      <c r="B24" s="159" t="s">
        <v>39</v>
      </c>
      <c r="C24" s="253">
        <v>4498</v>
      </c>
      <c r="D24" s="323">
        <v>179.9</v>
      </c>
      <c r="E24" s="254">
        <f t="shared" si="2"/>
        <v>25.00277932184547</v>
      </c>
      <c r="F24" s="255">
        <v>4678</v>
      </c>
      <c r="G24" s="323">
        <v>187.1</v>
      </c>
      <c r="H24" s="385">
        <f t="shared" si="3"/>
        <v>25.0026723677178</v>
      </c>
      <c r="I24" s="255">
        <v>3608</v>
      </c>
      <c r="J24" s="424">
        <v>144.30000000000001</v>
      </c>
      <c r="K24" s="385">
        <f t="shared" si="4"/>
        <v>25.003465003465003</v>
      </c>
      <c r="L24" s="102" t="s">
        <v>40</v>
      </c>
      <c r="M24" s="102"/>
    </row>
    <row r="25" spans="1:13" ht="14.25" thickTop="1" thickBot="1">
      <c r="A25" s="103"/>
      <c r="B25" s="160" t="s">
        <v>41</v>
      </c>
      <c r="C25" s="250">
        <v>351</v>
      </c>
      <c r="D25" s="423">
        <v>27</v>
      </c>
      <c r="E25" s="251">
        <f t="shared" si="2"/>
        <v>13</v>
      </c>
      <c r="F25" s="252">
        <v>523</v>
      </c>
      <c r="G25" s="423">
        <v>40.200000000000003</v>
      </c>
      <c r="H25" s="385">
        <f t="shared" si="3"/>
        <v>13.009950248756217</v>
      </c>
      <c r="I25" s="252">
        <v>399</v>
      </c>
      <c r="J25" s="414">
        <v>30.7</v>
      </c>
      <c r="K25" s="385">
        <f t="shared" si="4"/>
        <v>12.996742671009772</v>
      </c>
      <c r="L25" s="105" t="s">
        <v>42</v>
      </c>
      <c r="M25" s="105"/>
    </row>
    <row r="26" spans="1:13" ht="14.25" thickTop="1" thickBot="1">
      <c r="A26" s="100"/>
      <c r="B26" s="159" t="s">
        <v>43</v>
      </c>
      <c r="C26" s="253">
        <v>2622</v>
      </c>
      <c r="D26" s="323">
        <v>174.8</v>
      </c>
      <c r="E26" s="254">
        <f t="shared" si="2"/>
        <v>14.999999999999998</v>
      </c>
      <c r="F26" s="255">
        <v>2597</v>
      </c>
      <c r="G26" s="323">
        <v>173.1</v>
      </c>
      <c r="H26" s="385">
        <f t="shared" si="3"/>
        <v>15.002888503755056</v>
      </c>
      <c r="I26" s="255">
        <v>1749</v>
      </c>
      <c r="J26" s="424">
        <v>116.6</v>
      </c>
      <c r="K26" s="385">
        <f t="shared" si="4"/>
        <v>15</v>
      </c>
      <c r="L26" s="102" t="s">
        <v>44</v>
      </c>
      <c r="M26" s="102"/>
    </row>
    <row r="27" spans="1:13" ht="14.25" thickTop="1" thickBot="1">
      <c r="A27" s="103"/>
      <c r="B27" s="160" t="s">
        <v>45</v>
      </c>
      <c r="C27" s="250">
        <v>1638</v>
      </c>
      <c r="D27" s="423">
        <v>136.5</v>
      </c>
      <c r="E27" s="251">
        <f t="shared" si="2"/>
        <v>12</v>
      </c>
      <c r="F27" s="252">
        <v>2066</v>
      </c>
      <c r="G27" s="423">
        <v>172.2</v>
      </c>
      <c r="H27" s="385">
        <f t="shared" si="3"/>
        <v>11.99767711962834</v>
      </c>
      <c r="I27" s="252">
        <v>1376</v>
      </c>
      <c r="J27" s="414">
        <v>114.7</v>
      </c>
      <c r="K27" s="385">
        <f t="shared" si="4"/>
        <v>11.996512641673931</v>
      </c>
      <c r="L27" s="105" t="s">
        <v>46</v>
      </c>
      <c r="M27" s="105"/>
    </row>
    <row r="28" spans="1:13" ht="14.25" thickTop="1" thickBot="1">
      <c r="A28" s="100"/>
      <c r="B28" s="159" t="s">
        <v>47</v>
      </c>
      <c r="C28" s="253">
        <v>771</v>
      </c>
      <c r="D28" s="323">
        <v>87.1</v>
      </c>
      <c r="E28" s="254">
        <f t="shared" si="2"/>
        <v>8.8518943742824341</v>
      </c>
      <c r="F28" s="255">
        <v>655</v>
      </c>
      <c r="G28" s="323">
        <v>109.1</v>
      </c>
      <c r="H28" s="385">
        <f t="shared" si="3"/>
        <v>6.0036663611365721</v>
      </c>
      <c r="I28" s="255">
        <v>598</v>
      </c>
      <c r="J28" s="424">
        <v>99.6</v>
      </c>
      <c r="K28" s="385">
        <f t="shared" si="4"/>
        <v>6.0040160642570282</v>
      </c>
      <c r="L28" s="102" t="s">
        <v>48</v>
      </c>
      <c r="M28" s="102"/>
    </row>
    <row r="29" spans="1:13" ht="14.25" thickTop="1" thickBot="1">
      <c r="A29" s="103"/>
      <c r="B29" s="160" t="s">
        <v>49</v>
      </c>
      <c r="C29" s="250">
        <v>2728</v>
      </c>
      <c r="D29" s="423">
        <v>128</v>
      </c>
      <c r="E29" s="251">
        <f t="shared" si="2"/>
        <v>21.3125</v>
      </c>
      <c r="F29" s="252">
        <v>2777</v>
      </c>
      <c r="G29" s="423">
        <v>106.8</v>
      </c>
      <c r="H29" s="385">
        <f t="shared" si="3"/>
        <v>26.00187265917603</v>
      </c>
      <c r="I29" s="252">
        <v>2223</v>
      </c>
      <c r="J29" s="414">
        <v>85.5</v>
      </c>
      <c r="K29" s="385">
        <f t="shared" si="4"/>
        <v>26</v>
      </c>
      <c r="L29" s="105" t="s">
        <v>50</v>
      </c>
      <c r="M29" s="105"/>
    </row>
    <row r="30" spans="1:13" ht="14.25" thickTop="1" thickBot="1">
      <c r="A30" s="100"/>
      <c r="B30" s="159" t="s">
        <v>51</v>
      </c>
      <c r="C30" s="253">
        <v>312</v>
      </c>
      <c r="D30" s="323">
        <v>26</v>
      </c>
      <c r="E30" s="254">
        <f t="shared" si="2"/>
        <v>12</v>
      </c>
      <c r="F30" s="255">
        <v>314</v>
      </c>
      <c r="G30" s="323">
        <v>26.2</v>
      </c>
      <c r="H30" s="385">
        <f t="shared" si="3"/>
        <v>11.984732824427482</v>
      </c>
      <c r="I30" s="255">
        <v>248</v>
      </c>
      <c r="J30" s="424">
        <v>20.7</v>
      </c>
      <c r="K30" s="385">
        <f t="shared" si="4"/>
        <v>11.980676328502415</v>
      </c>
      <c r="L30" s="102" t="s">
        <v>52</v>
      </c>
      <c r="M30" s="102"/>
    </row>
    <row r="31" spans="1:13" ht="14.25" thickTop="1" thickBot="1">
      <c r="A31" s="258"/>
      <c r="B31" s="259" t="s">
        <v>53</v>
      </c>
      <c r="C31" s="260">
        <v>281</v>
      </c>
      <c r="D31" s="430">
        <v>18.7</v>
      </c>
      <c r="E31" s="261">
        <f t="shared" si="2"/>
        <v>15.026737967914439</v>
      </c>
      <c r="F31" s="260">
        <v>456</v>
      </c>
      <c r="G31" s="430">
        <v>30.4</v>
      </c>
      <c r="H31" s="385">
        <f t="shared" si="3"/>
        <v>15</v>
      </c>
      <c r="I31" s="260">
        <v>426</v>
      </c>
      <c r="J31" s="414">
        <v>28.4</v>
      </c>
      <c r="K31" s="385">
        <f t="shared" si="4"/>
        <v>15</v>
      </c>
      <c r="L31" s="134" t="s">
        <v>54</v>
      </c>
      <c r="M31" s="134"/>
    </row>
    <row r="32" spans="1:13" ht="14.25" thickTop="1" thickBot="1">
      <c r="A32" s="127"/>
      <c r="B32" s="262" t="s">
        <v>55</v>
      </c>
      <c r="C32" s="263">
        <v>234</v>
      </c>
      <c r="D32" s="431">
        <v>23.4</v>
      </c>
      <c r="E32" s="264">
        <f t="shared" si="2"/>
        <v>10</v>
      </c>
      <c r="F32" s="263">
        <v>234</v>
      </c>
      <c r="G32" s="431">
        <v>280</v>
      </c>
      <c r="H32" s="385">
        <f>F32/G32</f>
        <v>0.83571428571428574</v>
      </c>
      <c r="I32" s="265">
        <v>198</v>
      </c>
      <c r="J32" s="424">
        <v>19.8</v>
      </c>
      <c r="K32" s="385">
        <f t="shared" si="4"/>
        <v>10</v>
      </c>
      <c r="L32" s="129" t="s">
        <v>56</v>
      </c>
      <c r="M32" s="129"/>
    </row>
    <row r="33" spans="1:13" ht="14.25" thickTop="1" thickBot="1">
      <c r="A33" s="103"/>
      <c r="B33" s="160" t="s">
        <v>57</v>
      </c>
      <c r="C33" s="250">
        <v>402</v>
      </c>
      <c r="D33" s="423">
        <v>9</v>
      </c>
      <c r="E33" s="251">
        <f t="shared" si="2"/>
        <v>44.666666666666664</v>
      </c>
      <c r="F33" s="250">
        <v>402</v>
      </c>
      <c r="G33" s="423">
        <v>74</v>
      </c>
      <c r="H33" s="385">
        <f t="shared" si="3"/>
        <v>5.4324324324324325</v>
      </c>
      <c r="I33" s="252">
        <v>148</v>
      </c>
      <c r="J33" s="414">
        <v>19.7</v>
      </c>
      <c r="K33" s="385">
        <f t="shared" si="4"/>
        <v>7.5126903553299496</v>
      </c>
      <c r="L33" s="105" t="s">
        <v>58</v>
      </c>
      <c r="M33" s="105"/>
    </row>
    <row r="34" spans="1:13" ht="14.25" thickTop="1" thickBot="1">
      <c r="A34" s="100"/>
      <c r="B34" s="159" t="s">
        <v>59</v>
      </c>
      <c r="C34" s="253">
        <v>320</v>
      </c>
      <c r="D34" s="323">
        <v>75.900000000000006</v>
      </c>
      <c r="E34" s="254">
        <f t="shared" si="2"/>
        <v>4.2160737812911719</v>
      </c>
      <c r="F34" s="253">
        <v>320</v>
      </c>
      <c r="G34" s="323">
        <v>351</v>
      </c>
      <c r="H34" s="385">
        <f t="shared" si="3"/>
        <v>0.9116809116809117</v>
      </c>
      <c r="I34" s="255">
        <v>300</v>
      </c>
      <c r="J34" s="104">
        <v>75</v>
      </c>
      <c r="K34" s="385">
        <f t="shared" si="4"/>
        <v>4</v>
      </c>
      <c r="L34" s="102" t="s">
        <v>60</v>
      </c>
      <c r="M34" s="102"/>
    </row>
    <row r="35" spans="1:13" ht="14.25" thickTop="1" thickBot="1">
      <c r="A35" s="103"/>
      <c r="B35" s="160" t="s">
        <v>61</v>
      </c>
      <c r="C35" s="250">
        <v>58</v>
      </c>
      <c r="D35" s="423">
        <v>5.8</v>
      </c>
      <c r="E35" s="251">
        <f t="shared" si="2"/>
        <v>10</v>
      </c>
      <c r="F35" s="250">
        <v>58</v>
      </c>
      <c r="G35" s="423">
        <v>41</v>
      </c>
      <c r="H35" s="385">
        <f t="shared" si="3"/>
        <v>1.4146341463414633</v>
      </c>
      <c r="I35" s="252">
        <v>49</v>
      </c>
      <c r="J35" s="414">
        <v>4.9000000000000004</v>
      </c>
      <c r="K35" s="385">
        <f t="shared" si="4"/>
        <v>10</v>
      </c>
      <c r="L35" s="105" t="s">
        <v>62</v>
      </c>
      <c r="M35" s="105"/>
    </row>
    <row r="36" spans="1:13" ht="14.25" thickTop="1" thickBot="1">
      <c r="A36" s="100"/>
      <c r="B36" s="159" t="s">
        <v>63</v>
      </c>
      <c r="C36" s="253">
        <v>370</v>
      </c>
      <c r="D36" s="323">
        <v>18.5</v>
      </c>
      <c r="E36" s="254">
        <f t="shared" si="2"/>
        <v>20</v>
      </c>
      <c r="F36" s="253">
        <v>370</v>
      </c>
      <c r="G36" s="323">
        <v>300</v>
      </c>
      <c r="H36" s="385">
        <f t="shared" si="3"/>
        <v>1.2333333333333334</v>
      </c>
      <c r="I36" s="255">
        <v>236</v>
      </c>
      <c r="J36" s="424">
        <v>11.8</v>
      </c>
      <c r="K36" s="385">
        <f t="shared" si="4"/>
        <v>20</v>
      </c>
      <c r="L36" s="102" t="s">
        <v>64</v>
      </c>
      <c r="M36" s="102"/>
    </row>
    <row r="37" spans="1:13" ht="14.25" thickTop="1" thickBot="1">
      <c r="A37" s="103"/>
      <c r="B37" s="160" t="s">
        <v>99</v>
      </c>
      <c r="C37" s="250">
        <v>63</v>
      </c>
      <c r="D37" s="432">
        <v>6.3</v>
      </c>
      <c r="E37" s="385">
        <f t="shared" si="2"/>
        <v>10</v>
      </c>
      <c r="F37" s="396">
        <v>63</v>
      </c>
      <c r="G37" s="432">
        <v>110</v>
      </c>
      <c r="H37" s="385">
        <f t="shared" si="3"/>
        <v>0.57272727272727275</v>
      </c>
      <c r="I37" s="398">
        <v>102</v>
      </c>
      <c r="J37" s="425">
        <v>10.199999999999999</v>
      </c>
      <c r="K37" s="385">
        <f t="shared" si="4"/>
        <v>10</v>
      </c>
      <c r="L37" s="399" t="s">
        <v>66</v>
      </c>
      <c r="M37" s="105"/>
    </row>
    <row r="38" spans="1:13" ht="14.25" thickTop="1" thickBot="1">
      <c r="A38" s="100"/>
      <c r="B38" s="159" t="s">
        <v>67</v>
      </c>
      <c r="C38" s="253">
        <v>33</v>
      </c>
      <c r="D38" s="323">
        <v>3.3</v>
      </c>
      <c r="E38" s="254">
        <f t="shared" si="2"/>
        <v>10</v>
      </c>
      <c r="F38" s="253">
        <v>33</v>
      </c>
      <c r="G38" s="323">
        <v>46</v>
      </c>
      <c r="H38" s="385">
        <f t="shared" si="3"/>
        <v>0.71739130434782605</v>
      </c>
      <c r="I38" s="255">
        <v>18</v>
      </c>
      <c r="J38" s="424">
        <v>1.9</v>
      </c>
      <c r="K38" s="385">
        <f t="shared" si="4"/>
        <v>9.4736842105263168</v>
      </c>
      <c r="L38" s="102" t="s">
        <v>68</v>
      </c>
      <c r="M38" s="102"/>
    </row>
    <row r="39" spans="1:13" ht="14.25" thickTop="1" thickBot="1">
      <c r="A39" s="103"/>
      <c r="B39" s="160" t="s">
        <v>69</v>
      </c>
      <c r="C39" s="250">
        <v>3097</v>
      </c>
      <c r="D39" s="423">
        <v>288</v>
      </c>
      <c r="E39" s="385">
        <f t="shared" si="2"/>
        <v>10.753472222222221</v>
      </c>
      <c r="F39" s="396">
        <v>3097</v>
      </c>
      <c r="G39" s="432">
        <v>3977</v>
      </c>
      <c r="H39" s="385">
        <f t="shared" si="3"/>
        <v>0.77872768418405836</v>
      </c>
      <c r="I39" s="398">
        <v>3583</v>
      </c>
      <c r="J39" s="368">
        <f>J15-(SUM(J16:J38))</f>
        <v>318.99999999999977</v>
      </c>
      <c r="K39" s="385">
        <f t="shared" si="4"/>
        <v>11.231974921630101</v>
      </c>
      <c r="L39" s="399" t="s">
        <v>100</v>
      </c>
      <c r="M39" s="105"/>
    </row>
    <row r="40" spans="1:13" ht="23.25" customHeight="1" thickTop="1" thickBot="1">
      <c r="A40" s="472" t="s">
        <v>101</v>
      </c>
      <c r="B40" s="472"/>
      <c r="C40" s="266">
        <f>C41+C42</f>
        <v>21495</v>
      </c>
      <c r="D40" s="426">
        <f>D41+D42</f>
        <v>2513.4</v>
      </c>
      <c r="E40" s="266"/>
      <c r="F40" s="268">
        <v>22258</v>
      </c>
      <c r="G40" s="426">
        <v>2773.2</v>
      </c>
      <c r="H40" s="266"/>
      <c r="I40" s="268">
        <v>21554</v>
      </c>
      <c r="J40" s="426">
        <v>2714.8</v>
      </c>
      <c r="K40" s="266"/>
      <c r="L40" s="471" t="s">
        <v>102</v>
      </c>
      <c r="M40" s="471"/>
    </row>
    <row r="41" spans="1:13" ht="16.5" thickTop="1" thickBot="1">
      <c r="A41" s="103"/>
      <c r="B41" s="160" t="s">
        <v>103</v>
      </c>
      <c r="C41" s="396">
        <v>680</v>
      </c>
      <c r="D41" s="432">
        <v>276.3</v>
      </c>
      <c r="E41" s="385">
        <f>C41/D41</f>
        <v>2.4610930148389429</v>
      </c>
      <c r="F41" s="397">
        <v>777</v>
      </c>
      <c r="G41" s="432">
        <v>304.10000000000002</v>
      </c>
      <c r="H41" s="385">
        <f>F41/G41</f>
        <v>2.5550805656034199</v>
      </c>
      <c r="I41" s="397">
        <v>858</v>
      </c>
      <c r="J41" s="396">
        <f>J40-J42</f>
        <v>349.20000000000027</v>
      </c>
      <c r="K41" s="387">
        <f>(I41/J41)</f>
        <v>2.4570446735395168</v>
      </c>
      <c r="L41" s="105" t="s">
        <v>6</v>
      </c>
      <c r="M41" s="105"/>
    </row>
    <row r="42" spans="1:13" ht="15.75" thickTop="1" thickBot="1">
      <c r="A42" s="100"/>
      <c r="B42" s="159" t="s">
        <v>499</v>
      </c>
      <c r="C42" s="253">
        <v>20815</v>
      </c>
      <c r="D42" s="323">
        <v>2237.1</v>
      </c>
      <c r="E42" s="254">
        <f>C42/D42</f>
        <v>9.3044566626436023</v>
      </c>
      <c r="F42" s="255">
        <v>21491</v>
      </c>
      <c r="G42" s="323">
        <v>2469.1</v>
      </c>
      <c r="H42" s="254">
        <f>F42/G42</f>
        <v>8.7039812077275123</v>
      </c>
      <c r="I42" s="255">
        <v>20696</v>
      </c>
      <c r="J42" s="323">
        <v>2365.6</v>
      </c>
      <c r="K42" s="378">
        <f t="shared" ref="K42:K43" si="5">(I42/J42)</f>
        <v>8.7487318227933724</v>
      </c>
      <c r="L42" s="102" t="s">
        <v>390</v>
      </c>
      <c r="M42" s="102"/>
    </row>
    <row r="43" spans="1:13" ht="23.25" customHeight="1" thickTop="1">
      <c r="A43" s="502" t="s">
        <v>500</v>
      </c>
      <c r="B43" s="502"/>
      <c r="C43" s="270">
        <v>331101</v>
      </c>
      <c r="D43" s="433">
        <v>4068.9</v>
      </c>
      <c r="E43" s="271">
        <f>C43/D43</f>
        <v>81.373589913735898</v>
      </c>
      <c r="F43" s="395">
        <v>392423</v>
      </c>
      <c r="G43" s="427">
        <v>4825.3999999999996</v>
      </c>
      <c r="H43" s="394">
        <f>F43/G43</f>
        <v>81.324449786546197</v>
      </c>
      <c r="I43" s="395">
        <v>318266</v>
      </c>
      <c r="J43" s="427">
        <v>3898.4</v>
      </c>
      <c r="K43" s="387">
        <f t="shared" si="5"/>
        <v>81.64016006566797</v>
      </c>
      <c r="L43" s="503" t="s">
        <v>209</v>
      </c>
      <c r="M43" s="503" t="s">
        <v>391</v>
      </c>
    </row>
    <row r="44" spans="1:13" s="346" customFormat="1" ht="21" customHeight="1">
      <c r="A44" s="500" t="s">
        <v>10</v>
      </c>
      <c r="B44" s="500"/>
      <c r="C44" s="388">
        <f>C10+C15+C40+C43</f>
        <v>399096</v>
      </c>
      <c r="D44" s="428">
        <f>D10+D15+D40+D43</f>
        <v>9021.7999999999993</v>
      </c>
      <c r="E44" s="389">
        <f>SUM(E10:E43)</f>
        <v>1744.305453010968</v>
      </c>
      <c r="F44" s="388">
        <f>F10+F15+F40+F43</f>
        <v>458087</v>
      </c>
      <c r="G44" s="428">
        <f>G10+G15+G40+G43</f>
        <v>10387.099999999999</v>
      </c>
      <c r="H44" s="389">
        <f>SUM(SUM(H10:H43))</f>
        <v>385.86870686474538</v>
      </c>
      <c r="I44" s="388">
        <f>SUM(I10:I43)</f>
        <v>431830</v>
      </c>
      <c r="J44" s="428">
        <f>J43+J40+J15+J10</f>
        <v>8891.9000000000015</v>
      </c>
      <c r="K44" s="389">
        <f>SUM(K10:K43)</f>
        <v>456.39302508794037</v>
      </c>
      <c r="L44" s="501" t="s">
        <v>137</v>
      </c>
      <c r="M44" s="501"/>
    </row>
    <row r="45" spans="1:13" ht="8.25" customHeight="1">
      <c r="C45" s="272"/>
      <c r="D45" s="272"/>
      <c r="E45" s="272"/>
      <c r="F45" s="272"/>
      <c r="G45" s="390"/>
      <c r="H45" s="390"/>
      <c r="I45" s="391"/>
      <c r="J45" s="391"/>
      <c r="K45" s="378"/>
    </row>
    <row r="46" spans="1:13" ht="9.9499999999999993" customHeight="1">
      <c r="A46" s="238" t="s">
        <v>104</v>
      </c>
      <c r="B46" s="273"/>
      <c r="C46" s="274"/>
      <c r="D46" s="274"/>
      <c r="E46" s="274"/>
      <c r="F46" s="274"/>
      <c r="G46" s="392"/>
      <c r="H46" s="392"/>
      <c r="I46" s="393"/>
      <c r="J46" s="391"/>
      <c r="K46" s="378"/>
      <c r="M46" s="239" t="s">
        <v>105</v>
      </c>
    </row>
    <row r="47" spans="1:13" ht="8.25" customHeight="1">
      <c r="A47" s="238" t="s">
        <v>368</v>
      </c>
      <c r="B47" s="273"/>
      <c r="C47" s="274"/>
      <c r="D47" s="274"/>
      <c r="E47" s="274"/>
      <c r="F47" s="274"/>
      <c r="G47" s="392"/>
      <c r="H47" s="392"/>
      <c r="I47" s="393"/>
      <c r="J47" s="391"/>
      <c r="K47" s="378"/>
      <c r="M47" s="239" t="s">
        <v>369</v>
      </c>
    </row>
    <row r="48" spans="1:13" ht="9" customHeight="1">
      <c r="A48" s="238" t="s">
        <v>106</v>
      </c>
      <c r="B48" s="273"/>
      <c r="C48" s="274"/>
      <c r="D48" s="274"/>
      <c r="E48" s="274"/>
      <c r="F48" s="274"/>
      <c r="G48" s="392"/>
      <c r="H48" s="392"/>
      <c r="I48" s="393"/>
      <c r="J48" s="391"/>
      <c r="K48" s="378"/>
      <c r="M48" s="239" t="s">
        <v>371</v>
      </c>
    </row>
    <row r="49" spans="1:11" ht="8.25" customHeight="1">
      <c r="A49" s="273" t="s">
        <v>367</v>
      </c>
      <c r="B49" s="273"/>
      <c r="C49" s="274"/>
      <c r="D49" s="274"/>
      <c r="E49" s="274"/>
      <c r="F49" s="274"/>
      <c r="G49" s="274"/>
      <c r="H49" s="353"/>
      <c r="I49" s="275"/>
      <c r="J49" s="275"/>
    </row>
    <row r="50" spans="1:11" ht="9" customHeight="1">
      <c r="A50" s="273"/>
      <c r="B50" s="273"/>
      <c r="C50" s="274"/>
      <c r="D50" s="274"/>
      <c r="E50" s="274"/>
      <c r="F50" s="274"/>
      <c r="G50" s="274"/>
      <c r="H50" s="353"/>
      <c r="I50" s="275"/>
      <c r="J50" s="275"/>
      <c r="K50" s="355"/>
    </row>
  </sheetData>
  <mergeCells count="19">
    <mergeCell ref="A10:B10"/>
    <mergeCell ref="L10:M10"/>
    <mergeCell ref="A44:B44"/>
    <mergeCell ref="L44:M44"/>
    <mergeCell ref="A15:B15"/>
    <mergeCell ref="L15:M15"/>
    <mergeCell ref="A40:B40"/>
    <mergeCell ref="L40:M40"/>
    <mergeCell ref="A43:B43"/>
    <mergeCell ref="L43:M43"/>
    <mergeCell ref="A2:M2"/>
    <mergeCell ref="A1:M1"/>
    <mergeCell ref="A3:M3"/>
    <mergeCell ref="A4:M4"/>
    <mergeCell ref="L6:M9"/>
    <mergeCell ref="A6:B9"/>
    <mergeCell ref="I6:K6"/>
    <mergeCell ref="C6:E6"/>
    <mergeCell ref="F6:H6"/>
  </mergeCells>
  <phoneticPr fontId="0" type="noConversion"/>
  <printOptions horizontalCentered="1" verticalCentered="1"/>
  <pageMargins left="0" right="0" top="0" bottom="0" header="0.51181102362204722" footer="0.51181102362204722"/>
  <pageSetup paperSize="9" orientation="landscape" r:id="rId1"/>
  <headerFooter alignWithMargins="0"/>
  <rowBreaks count="2" manualBreakCount="2">
    <brk id="31" max="15" man="1"/>
    <brk id="48" max="12" man="1"/>
  </rowBreaks>
  <ignoredErrors>
    <ignoredError sqref="C8:J8" numberStoredAsText="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المجموعة الإحصائية السنوية _ الفصل الاول (الإحصاءات الزراعية) 2011</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المجموعة الإحصائية السنوية _ الفصل الاول (الإحصاءات الزراعية) 2011</Description_Ar>
    <Enabled xmlns="1b323878-974e-4c19-bf08-965c80d4ad54">true</Enabled>
    <PublishingDate xmlns="1b323878-974e-4c19-bf08-965c80d4ad54">2016-10-30T07:17:37+00:00</PublishingDate>
    <CategoryDescription xmlns="http://schemas.microsoft.com/sharepoint.v3">Annual Statistical Abstract_ chapter 1 (Agricultural Statistics ) 2011</CategoryDescription>
  </documentManagement>
</p:properties>
</file>

<file path=customXml/item2.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C4EB722-ACE2-423E-B8B0-FC209EAEBC22}"/>
</file>

<file path=customXml/itemProps2.xml><?xml version="1.0" encoding="utf-8"?>
<ds:datastoreItem xmlns:ds="http://schemas.openxmlformats.org/officeDocument/2006/customXml" ds:itemID="{04964004-E8CA-49B5-ABF0-11EAE42EA6FD}"/>
</file>

<file path=customXml/itemProps3.xml><?xml version="1.0" encoding="utf-8"?>
<ds:datastoreItem xmlns:ds="http://schemas.openxmlformats.org/officeDocument/2006/customXml" ds:itemID="{230963F7-62F2-49E5-8A1B-C5A6C0CBC127}"/>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26</vt:i4>
      </vt:variant>
    </vt:vector>
  </HeadingPairs>
  <TitlesOfParts>
    <vt:vector size="49" baseType="lpstr">
      <vt:lpstr>الباب الثاني</vt:lpstr>
      <vt:lpstr>الغلاف</vt:lpstr>
      <vt:lpstr>تقديم</vt:lpstr>
      <vt:lpstr>264</vt:lpstr>
      <vt:lpstr>Gr_53</vt:lpstr>
      <vt:lpstr>265</vt:lpstr>
      <vt:lpstr>Gr_54</vt:lpstr>
      <vt:lpstr>266</vt:lpstr>
      <vt:lpstr>267</vt:lpstr>
      <vt:lpstr>268</vt:lpstr>
      <vt:lpstr>270-269</vt:lpstr>
      <vt:lpstr>273-272</vt:lpstr>
      <vt:lpstr>GR_55</vt:lpstr>
      <vt:lpstr>274</vt:lpstr>
      <vt:lpstr>275</vt:lpstr>
      <vt:lpstr>276</vt:lpstr>
      <vt:lpstr>277</vt:lpstr>
      <vt:lpstr>278</vt:lpstr>
      <vt:lpstr>279</vt:lpstr>
      <vt:lpstr>280</vt:lpstr>
      <vt:lpstr>281</vt:lpstr>
      <vt:lpstr>282</vt:lpstr>
      <vt:lpstr>Sheet1</vt:lpstr>
      <vt:lpstr>a</vt:lpstr>
      <vt:lpstr>'264'!Print_Area</vt:lpstr>
      <vt:lpstr>'265'!Print_Area</vt:lpstr>
      <vt:lpstr>'266'!Print_Area</vt:lpstr>
      <vt:lpstr>'267'!Print_Area</vt:lpstr>
      <vt:lpstr>'268'!Print_Area</vt:lpstr>
      <vt:lpstr>'270-269'!Print_Area</vt:lpstr>
      <vt:lpstr>'273-272'!Print_Area</vt:lpstr>
      <vt:lpstr>'274'!Print_Area</vt:lpstr>
      <vt:lpstr>'275'!Print_Area</vt:lpstr>
      <vt:lpstr>'276'!Print_Area</vt:lpstr>
      <vt:lpstr>'277'!Print_Area</vt:lpstr>
      <vt:lpstr>'278'!Print_Area</vt:lpstr>
      <vt:lpstr>'279'!Print_Area</vt:lpstr>
      <vt:lpstr>'280'!Print_Area</vt:lpstr>
      <vt:lpstr>'281'!Print_Area</vt:lpstr>
      <vt:lpstr>'282'!Print_Area</vt:lpstr>
      <vt:lpstr>Gr_53!Print_Area</vt:lpstr>
      <vt:lpstr>Gr_54!Print_Area</vt:lpstr>
      <vt:lpstr>GR_55!Print_Area</vt:lpstr>
      <vt:lpstr>'الباب الثاني'!Print_Area</vt:lpstr>
      <vt:lpstr>الغلاف!Print_Area</vt:lpstr>
      <vt:lpstr>تقديم!Print_Area</vt:lpstr>
      <vt:lpstr>'267'!Print_Titles</vt:lpstr>
      <vt:lpstr>'268'!Print_Titles</vt:lpstr>
      <vt:lpstr>'275'!Print_Titles</vt:lpstr>
    </vt:vector>
  </TitlesOfParts>
  <Company>Central Planning Council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Annual Statistical Abstract_ chapter 1 (Agricultural Statistics ) 2011</dc:title>
  <dc:creator>أسماء سويلم</dc:creator>
  <cp:lastModifiedBy>Doaa Mohamed Al Sheeb</cp:lastModifiedBy>
  <cp:lastPrinted>2013-07-03T04:25:12Z</cp:lastPrinted>
  <dcterms:created xsi:type="dcterms:W3CDTF">1999-12-28T07:27:44Z</dcterms:created>
  <dcterms:modified xsi:type="dcterms:W3CDTF">2013-11-19T05:41:25Z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Annual Statistical Abstract_ chapter 1 (Agricultural Statistics ) 2011</vt:lpwstr>
  </property>
  <property fmtid="{D5CDD505-2E9C-101B-9397-08002B2CF9AE}" pid="5" name="Hashtags">
    <vt:lpwstr>58;#StatisticalAbstract|c2f418c2-a295-4bd1-af99-d5d586494613</vt:lpwstr>
  </property>
</Properties>
</file>