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5.xml" ContentType="application/vnd.openxmlformats-officedocument.drawing+xml"/>
  <Override PartName="/xl/worksheets/sheet1.xml" ContentType="application/vnd.openxmlformats-officedocument.spreadsheetml.worksheet+xml"/>
  <Override PartName="/xl/charts/chart3.xml" ContentType="application/vnd.openxmlformats-officedocument.drawingml.chart+xml"/>
  <Override PartName="/xl/charts/chart2.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3.xml" ContentType="application/vnd.openxmlformats-officedocument.drawing+xml"/>
  <Override PartName="/xl/drawings/drawing14.xml" ContentType="application/vnd.openxmlformats-officedocument.drawing+xml"/>
  <Override PartName="/xl/drawings/drawing1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20.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7.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612" yWindow="348" windowWidth="8400" windowHeight="4392" tabRatio="912" activeTab="17"/>
  </bookViews>
  <sheets>
    <sheet name="الباب الثاني" sheetId="37" r:id="rId1"/>
    <sheet name="Preface" sheetId="43" r:id="rId2"/>
    <sheet name="الغلاف" sheetId="38" r:id="rId3"/>
    <sheet name="تقديم" sheetId="22" r:id="rId4"/>
    <sheet name="1" sheetId="4" r:id="rId5"/>
    <sheet name="2" sheetId="7" r:id="rId6"/>
    <sheet name="Gr_1" sheetId="33" r:id="rId7"/>
    <sheet name="3" sheetId="8" r:id="rId8"/>
    <sheet name="4" sheetId="9" r:id="rId9"/>
    <sheet name="5" sheetId="10" r:id="rId10"/>
    <sheet name="7-6" sheetId="11" r:id="rId11"/>
    <sheet name="9-8" sheetId="12" r:id="rId12"/>
    <sheet name="GR_2" sheetId="36" r:id="rId13"/>
    <sheet name="10" sheetId="44" r:id="rId14"/>
    <sheet name="11" sheetId="28" r:id="rId15"/>
    <sheet name="12" sheetId="27" r:id="rId16"/>
    <sheet name="13" sheetId="30" r:id="rId17"/>
    <sheet name="14" sheetId="15" r:id="rId18"/>
    <sheet name="15" sheetId="16" r:id="rId19"/>
    <sheet name="Sheet1" sheetId="46" r:id="rId20"/>
  </sheets>
  <definedNames>
    <definedName name="a">'4'!$XDR$34</definedName>
    <definedName name="_xlnm.Print_Area" localSheetId="4">'1'!$A$1:$K$15</definedName>
    <definedName name="_xlnm.Print_Area" localSheetId="13">'10'!$A$1:$G$29</definedName>
    <definedName name="_xlnm.Print_Area" localSheetId="14">'11'!$A$1:$I$26</definedName>
    <definedName name="_xlnm.Print_Area" localSheetId="15">'12'!$A$1:$I$24</definedName>
    <definedName name="_xlnm.Print_Area" localSheetId="16">'13'!$A$1:$P$28</definedName>
    <definedName name="_xlnm.Print_Area" localSheetId="17">'14'!$A$1:$N$29</definedName>
    <definedName name="_xlnm.Print_Area" localSheetId="18">'15'!$A$1:$G$20</definedName>
    <definedName name="_xlnm.Print_Area" localSheetId="5">'2'!$A$1:$I$49</definedName>
    <definedName name="_xlnm.Print_Area" localSheetId="7">'3'!$A$1:$E$16</definedName>
    <definedName name="_xlnm.Print_Area" localSheetId="8">'4'!$A$1:$M$48</definedName>
    <definedName name="_xlnm.Print_Area" localSheetId="9">'5'!$A$1:$I$46</definedName>
    <definedName name="_xlnm.Print_Area" localSheetId="10">'7-6'!$A$1:$G$27</definedName>
    <definedName name="_xlnm.Print_Area" localSheetId="11">'9-8'!$A$1:$G$28</definedName>
    <definedName name="_xlnm.Print_Area" localSheetId="6">Gr_1!$A$1:$L$30</definedName>
    <definedName name="_xlnm.Print_Area" localSheetId="12">GR_2!$A$1:$J$27</definedName>
    <definedName name="_xlnm.Print_Area" localSheetId="1">Preface!$A$1:$C$48</definedName>
    <definedName name="_xlnm.Print_Area" localSheetId="0">'الباب الثاني'!$A$1:$A$45</definedName>
    <definedName name="_xlnm.Print_Area" localSheetId="2">الغلاف!$A$1:$A$58</definedName>
    <definedName name="_xlnm.Print_Area" localSheetId="3">تقديم!$A$1:$C$16</definedName>
    <definedName name="_xlnm.Print_Titles" localSheetId="8">'4'!$1:$9</definedName>
    <definedName name="_xlnm.Print_Titles" localSheetId="9">'5'!$1:$9</definedName>
  </definedNames>
  <calcPr calcId="145621"/>
</workbook>
</file>

<file path=xl/calcChain.xml><?xml version="1.0" encoding="utf-8"?>
<calcChain xmlns="http://schemas.openxmlformats.org/spreadsheetml/2006/main">
  <c r="F15" i="46" l="1"/>
  <c r="F11" i="46"/>
  <c r="F2" i="46"/>
  <c r="G14" i="46"/>
  <c r="B14" i="46"/>
  <c r="H15" i="9" l="1"/>
  <c r="K15" i="9"/>
  <c r="G26" i="28"/>
  <c r="G24" i="27"/>
  <c r="G10" i="10" l="1"/>
  <c r="G39" i="7"/>
  <c r="G8" i="7"/>
  <c r="H15" i="4"/>
  <c r="G14" i="4"/>
  <c r="H14" i="4" s="1"/>
  <c r="H26" i="30" l="1"/>
  <c r="H25" i="30"/>
  <c r="H24" i="30"/>
  <c r="H23" i="30"/>
  <c r="H22" i="30"/>
  <c r="G21" i="30"/>
  <c r="F21" i="30"/>
  <c r="E21" i="30"/>
  <c r="D21" i="30"/>
  <c r="C21" i="30"/>
  <c r="H21" i="30" s="1"/>
  <c r="H20" i="30"/>
  <c r="H19" i="30"/>
  <c r="H18" i="30"/>
  <c r="G17" i="30"/>
  <c r="F17" i="30"/>
  <c r="E17" i="30"/>
  <c r="D17" i="30"/>
  <c r="C17" i="30"/>
  <c r="H17" i="30" s="1"/>
  <c r="H16" i="30"/>
  <c r="H15" i="30"/>
  <c r="H14" i="30"/>
  <c r="H13" i="30"/>
  <c r="G12" i="30"/>
  <c r="F12" i="30"/>
  <c r="E12" i="30"/>
  <c r="D12" i="30"/>
  <c r="C12" i="30"/>
  <c r="H12" i="30" l="1"/>
  <c r="F29" i="44"/>
  <c r="G44" i="10" l="1"/>
  <c r="G49" i="7"/>
  <c r="G23" i="46" l="1"/>
  <c r="F23" i="46"/>
  <c r="B23" i="46"/>
  <c r="G16" i="46"/>
  <c r="F16" i="46"/>
  <c r="B16" i="46"/>
  <c r="G13" i="46"/>
  <c r="G15" i="46"/>
  <c r="B15" i="46"/>
  <c r="F14" i="46"/>
  <c r="F13" i="46"/>
  <c r="B13" i="46"/>
  <c r="G12" i="46"/>
  <c r="F12" i="46"/>
  <c r="B12" i="46"/>
  <c r="B11" i="46"/>
  <c r="G11" i="46"/>
  <c r="G10" i="46"/>
  <c r="F10" i="46"/>
  <c r="B10" i="46"/>
  <c r="G9" i="46"/>
  <c r="B9" i="46"/>
  <c r="F9" i="46"/>
  <c r="G8" i="46"/>
  <c r="G7" i="46"/>
  <c r="F6" i="46"/>
  <c r="G6" i="46"/>
  <c r="F5" i="46"/>
  <c r="G5" i="46"/>
  <c r="F4" i="46"/>
  <c r="G4" i="46"/>
  <c r="F8" i="46"/>
  <c r="B8" i="46"/>
  <c r="F7" i="46"/>
  <c r="B7" i="46"/>
  <c r="B6" i="46"/>
  <c r="B5" i="46"/>
  <c r="B4" i="46"/>
  <c r="F3" i="46"/>
  <c r="G2" i="46"/>
  <c r="G3" i="46"/>
  <c r="B3" i="46"/>
  <c r="B2" i="46"/>
  <c r="D41" i="33" l="1"/>
  <c r="D38" i="33"/>
  <c r="E16" i="27" l="1"/>
  <c r="D16" i="27"/>
  <c r="E10" i="27"/>
  <c r="D10" i="27"/>
  <c r="F10" i="27" l="1"/>
  <c r="F16" i="28" l="1"/>
  <c r="F10" i="28"/>
  <c r="E24" i="27"/>
  <c r="F16" i="27"/>
  <c r="F24" i="27" s="1"/>
  <c r="F26" i="28" l="1"/>
  <c r="N13" i="30"/>
  <c r="N14" i="30"/>
  <c r="N15" i="30"/>
  <c r="N16" i="30"/>
  <c r="N18" i="30"/>
  <c r="N19" i="30"/>
  <c r="N20" i="30"/>
  <c r="N22" i="30"/>
  <c r="N23" i="30"/>
  <c r="N24" i="30"/>
  <c r="N25" i="30"/>
  <c r="N26" i="30"/>
  <c r="N12" i="30"/>
  <c r="E29" i="44" l="1"/>
  <c r="D29" i="44"/>
  <c r="C29" i="44"/>
  <c r="B29" i="44"/>
  <c r="E20" i="28" l="1"/>
  <c r="E26" i="28" s="1"/>
  <c r="E16" i="28"/>
  <c r="E10" i="28"/>
  <c r="E39" i="7" l="1"/>
  <c r="F14" i="7"/>
  <c r="D39" i="33" s="1"/>
  <c r="E14" i="7"/>
  <c r="I24" i="15" l="1"/>
  <c r="G24" i="15"/>
  <c r="I21" i="30"/>
  <c r="N21" i="30" s="1"/>
  <c r="J21" i="30"/>
  <c r="K21" i="30"/>
  <c r="L21" i="30"/>
  <c r="M21" i="30"/>
  <c r="M17" i="30"/>
  <c r="K17" i="30"/>
  <c r="J17" i="30"/>
  <c r="I17" i="30"/>
  <c r="N17" i="30" s="1"/>
  <c r="F15" i="10"/>
  <c r="E15" i="10"/>
  <c r="F40" i="10"/>
  <c r="E40" i="10"/>
  <c r="E10" i="10"/>
  <c r="F10" i="10"/>
  <c r="F39" i="7"/>
  <c r="E8" i="7"/>
  <c r="E49" i="7" s="1"/>
  <c r="F8" i="7"/>
  <c r="D37" i="33" s="1"/>
  <c r="F44" i="10" l="1"/>
  <c r="D40" i="33"/>
  <c r="F49" i="7"/>
  <c r="E44" i="10"/>
  <c r="D16" i="28"/>
  <c r="D10" i="28"/>
  <c r="D26" i="28" s="1"/>
  <c r="C16" i="28"/>
  <c r="D40" i="10" l="1"/>
  <c r="D15" i="10"/>
  <c r="D10" i="10"/>
  <c r="C40" i="10"/>
  <c r="C15" i="10"/>
  <c r="C10" i="10"/>
  <c r="K42" i="9"/>
  <c r="K41" i="9"/>
  <c r="K39" i="9"/>
  <c r="K38" i="9"/>
  <c r="K37" i="9"/>
  <c r="K36" i="9"/>
  <c r="K35" i="9"/>
  <c r="K34" i="9"/>
  <c r="K33" i="9"/>
  <c r="K32" i="9"/>
  <c r="K31" i="9"/>
  <c r="K30" i="9"/>
  <c r="K29" i="9"/>
  <c r="K28" i="9"/>
  <c r="K27" i="9"/>
  <c r="K26" i="9"/>
  <c r="K25" i="9"/>
  <c r="K24" i="9"/>
  <c r="K23" i="9"/>
  <c r="K22" i="9"/>
  <c r="K21" i="9"/>
  <c r="K20" i="9"/>
  <c r="K19" i="9"/>
  <c r="K18" i="9"/>
  <c r="K17" i="9"/>
  <c r="K16" i="9"/>
  <c r="K14" i="9"/>
  <c r="K13" i="9"/>
  <c r="K12" i="9"/>
  <c r="D39" i="7"/>
  <c r="D14" i="7"/>
  <c r="D8" i="7"/>
  <c r="C39" i="7"/>
  <c r="C8" i="7"/>
  <c r="G12" i="4"/>
  <c r="H12" i="4" s="1"/>
  <c r="G11" i="4"/>
  <c r="H11" i="4" s="1"/>
  <c r="G15" i="4"/>
  <c r="G13" i="4"/>
  <c r="H13" i="4" s="1"/>
  <c r="I44" i="9" l="1"/>
  <c r="D49" i="7" l="1"/>
  <c r="C26" i="28" l="1"/>
  <c r="D44" i="10" l="1"/>
  <c r="D24" i="27" l="1"/>
  <c r="C44" i="10" l="1"/>
  <c r="C24" i="27"/>
  <c r="D42" i="33"/>
  <c r="C37" i="33" s="1"/>
  <c r="C49" i="7"/>
  <c r="C39" i="33" l="1"/>
  <c r="C38" i="33"/>
  <c r="C41" i="33"/>
  <c r="C40" i="33"/>
  <c r="J44" i="9"/>
</calcChain>
</file>

<file path=xl/sharedStrings.xml><?xml version="1.0" encoding="utf-8"?>
<sst xmlns="http://schemas.openxmlformats.org/spreadsheetml/2006/main" count="767" uniqueCount="456">
  <si>
    <t>استخدامات الأراضي</t>
  </si>
  <si>
    <t>LAND UTILIZATION</t>
  </si>
  <si>
    <t xml:space="preserve"> </t>
  </si>
  <si>
    <t>السنة</t>
  </si>
  <si>
    <t>المجموع</t>
  </si>
  <si>
    <t>Year</t>
  </si>
  <si>
    <t>Fruits</t>
  </si>
  <si>
    <t>Date Palm</t>
  </si>
  <si>
    <t>Total Areas of Qatar</t>
  </si>
  <si>
    <t xml:space="preserve">المجموع  </t>
  </si>
  <si>
    <t xml:space="preserve">Total    </t>
  </si>
  <si>
    <t>المساحة المزروعة بمختلف المحاصيل</t>
  </si>
  <si>
    <t>AREA UNDER DIFFERENT CROPS</t>
  </si>
  <si>
    <t xml:space="preserve"> 1 - الحبوب </t>
  </si>
  <si>
    <t xml:space="preserve"> 1- Cereals</t>
  </si>
  <si>
    <t>القمح</t>
  </si>
  <si>
    <t>Wheat</t>
  </si>
  <si>
    <t>الشعير</t>
  </si>
  <si>
    <t>Barley</t>
  </si>
  <si>
    <t>الذرة</t>
  </si>
  <si>
    <t>Maize</t>
  </si>
  <si>
    <t xml:space="preserve"> 3 - الخضراوات </t>
  </si>
  <si>
    <t>طماطم</t>
  </si>
  <si>
    <t>Tomatoes</t>
  </si>
  <si>
    <t>شمام</t>
  </si>
  <si>
    <t>Sugar-Melons</t>
  </si>
  <si>
    <t>بطيخ (رقي)</t>
  </si>
  <si>
    <t>Water-Melons</t>
  </si>
  <si>
    <t>خيار</t>
  </si>
  <si>
    <t>Cucumbers</t>
  </si>
  <si>
    <t>كوسة</t>
  </si>
  <si>
    <t>Marrows</t>
  </si>
  <si>
    <t>قرع ارقابي</t>
  </si>
  <si>
    <t>Pumpkin</t>
  </si>
  <si>
    <t>قرع عسلي</t>
  </si>
  <si>
    <t>Sweet Pumpkin</t>
  </si>
  <si>
    <t>جزر</t>
  </si>
  <si>
    <t>Carrots</t>
  </si>
  <si>
    <t>باذنجان</t>
  </si>
  <si>
    <t>Eggplant</t>
  </si>
  <si>
    <t>خس</t>
  </si>
  <si>
    <t>Lettuce</t>
  </si>
  <si>
    <t>كرنب (ملفوف)</t>
  </si>
  <si>
    <t>Cabbage</t>
  </si>
  <si>
    <t>قرنبيط (زهرة)</t>
  </si>
  <si>
    <t>Cauliflower</t>
  </si>
  <si>
    <t>فلفل</t>
  </si>
  <si>
    <t>Green Pepper</t>
  </si>
  <si>
    <t>بصل</t>
  </si>
  <si>
    <t>Onion</t>
  </si>
  <si>
    <t>ملوخية</t>
  </si>
  <si>
    <t>Mulokhia</t>
  </si>
  <si>
    <t>فجل</t>
  </si>
  <si>
    <t>Radish</t>
  </si>
  <si>
    <t>سبانخ</t>
  </si>
  <si>
    <t>Spinach</t>
  </si>
  <si>
    <t>فاصوليا</t>
  </si>
  <si>
    <t>Beans</t>
  </si>
  <si>
    <t>باميا</t>
  </si>
  <si>
    <t>Okra</t>
  </si>
  <si>
    <t>لفت</t>
  </si>
  <si>
    <t>Turnip</t>
  </si>
  <si>
    <t>فقوس</t>
  </si>
  <si>
    <t>Snake-Cucumber</t>
  </si>
  <si>
    <t>بنجر</t>
  </si>
  <si>
    <t>Beet root</t>
  </si>
  <si>
    <t>بطاطس</t>
  </si>
  <si>
    <t>Potatoes</t>
  </si>
  <si>
    <t>أصناف أخرى</t>
  </si>
  <si>
    <t>Other</t>
  </si>
  <si>
    <t xml:space="preserve"> 4 - الفاكهة والنخيل </t>
  </si>
  <si>
    <t>الموالح</t>
  </si>
  <si>
    <t>Citrus Fruits</t>
  </si>
  <si>
    <t>العنب</t>
  </si>
  <si>
    <t>Grapes</t>
  </si>
  <si>
    <t>الجوافة</t>
  </si>
  <si>
    <t>Guavas</t>
  </si>
  <si>
    <t>التين</t>
  </si>
  <si>
    <t>Figs</t>
  </si>
  <si>
    <t>الرمان</t>
  </si>
  <si>
    <t>Pomegranates</t>
  </si>
  <si>
    <t>التوت</t>
  </si>
  <si>
    <t>Mulberries</t>
  </si>
  <si>
    <t>النخيل</t>
  </si>
  <si>
    <t>لوز بحريني</t>
  </si>
  <si>
    <t>Almond</t>
  </si>
  <si>
    <t>أخرى</t>
  </si>
  <si>
    <t>عدد أشجار الفاكهة المثمرة وغير المثمرة</t>
  </si>
  <si>
    <t>NUMBER OF FRUIT BEARING AND NON-FRUIT BEARING TREES</t>
  </si>
  <si>
    <t>الانتاج (طن)</t>
  </si>
  <si>
    <t>متوسط الانتاج</t>
  </si>
  <si>
    <t>المحصول</t>
  </si>
  <si>
    <t>(1)</t>
  </si>
  <si>
    <t>(2)</t>
  </si>
  <si>
    <t>Crop</t>
  </si>
  <si>
    <t>Production (Ton)</t>
  </si>
  <si>
    <t>شمندر (بنجر)</t>
  </si>
  <si>
    <t>Others</t>
  </si>
  <si>
    <t xml:space="preserve"> 3 - الفاكهة والنخيل </t>
  </si>
  <si>
    <t>3 - Fruits and Dates</t>
  </si>
  <si>
    <t>الفاكهة</t>
  </si>
  <si>
    <t>(1) الانتاج لأقرب طن.</t>
  </si>
  <si>
    <t>(1) Production to nearest Ton .</t>
  </si>
  <si>
    <t>(3) يتضمن انتاج النخيل المزروع على الطرق والحدائق العامة والاحراش.</t>
  </si>
  <si>
    <t>كميات الانتاج النباتي</t>
  </si>
  <si>
    <t>Dates</t>
  </si>
  <si>
    <t>إنتاج اللحوم والأسماك</t>
  </si>
  <si>
    <t>MEAT AND FISH PRODUCTION</t>
  </si>
  <si>
    <t xml:space="preserve"> لحوم حمراء</t>
  </si>
  <si>
    <t>Red Meat</t>
  </si>
  <si>
    <t>لحوم دجاج وطيور</t>
  </si>
  <si>
    <t>Poultry Meat</t>
  </si>
  <si>
    <t>أســـماك</t>
  </si>
  <si>
    <t>Fish</t>
  </si>
  <si>
    <t>POULTRY AND EGGS PRODUCTION</t>
  </si>
  <si>
    <t>إنتاج الألبان ومنتجاتها</t>
  </si>
  <si>
    <t>MILK AND DAIRY PRODUCTION</t>
  </si>
  <si>
    <t>الألبان ومنتجاتها</t>
  </si>
  <si>
    <t>Milk and dairy Products</t>
  </si>
  <si>
    <t>أعداد قطعان الثروة الحيوانية</t>
  </si>
  <si>
    <t>LIVESTOCKS</t>
  </si>
  <si>
    <t>أبقــــــــار</t>
  </si>
  <si>
    <t>Cows</t>
  </si>
  <si>
    <t>أغـنــــام</t>
  </si>
  <si>
    <t>Sheeps</t>
  </si>
  <si>
    <t>ماعــــــز</t>
  </si>
  <si>
    <t>Goats</t>
  </si>
  <si>
    <t>جمـــــال</t>
  </si>
  <si>
    <t>Camels</t>
  </si>
  <si>
    <t>خيـــــــــول</t>
  </si>
  <si>
    <t>Horses</t>
  </si>
  <si>
    <t xml:space="preserve">Total  </t>
  </si>
  <si>
    <t>VALUE OF AGRICULTURAL PRODUCTION</t>
  </si>
  <si>
    <t>المنتج</t>
  </si>
  <si>
    <t>Product</t>
  </si>
  <si>
    <t>البلح والتمور</t>
  </si>
  <si>
    <t xml:space="preserve">  Total</t>
  </si>
  <si>
    <t>الرقم القياسي الكمي للإنتاج الزراعي</t>
  </si>
  <si>
    <t>QUANTITY INDEX NUMBER OF AGRICULTURAL PRODUCTION</t>
  </si>
  <si>
    <t xml:space="preserve">  الحبوب </t>
  </si>
  <si>
    <t xml:space="preserve"> Cereals</t>
  </si>
  <si>
    <t xml:space="preserve">  الخضراوات </t>
  </si>
  <si>
    <t xml:space="preserve">  Vegetables</t>
  </si>
  <si>
    <t xml:space="preserve">  الفاكهة والتمور</t>
  </si>
  <si>
    <t xml:space="preserve">  Fruits and Dates</t>
  </si>
  <si>
    <t xml:space="preserve">  الأعلاف الخضراء </t>
  </si>
  <si>
    <t xml:space="preserve">  Green Fodder</t>
  </si>
  <si>
    <t xml:space="preserve">الرقم القياسي العام  </t>
  </si>
  <si>
    <t xml:space="preserve">General Index Number  </t>
  </si>
  <si>
    <t>الرقم القياسي للإنتاج :</t>
  </si>
  <si>
    <t>Production Index Number :</t>
  </si>
  <si>
    <t xml:space="preserve">استخدمت صيغة لاسبير للكميات حيث أخذت الأهمية النسبية (الأوزان) </t>
  </si>
  <si>
    <t xml:space="preserve">    The Laspeyers Quantity Index Was adopted . The Relative </t>
  </si>
  <si>
    <t>الإحصاءات الزراعية</t>
  </si>
  <si>
    <t>AGRICULTURAL STATISTICS</t>
  </si>
  <si>
    <t>يعتبر القطاع الزراعي من القطاعات الاستراتيجية وذلك لدوره في تأمين الغذاء للأعداد المتزايدة من السكان .</t>
  </si>
  <si>
    <t>The agricultural sector is considered one of the strategic sectors for its role in securing food for the ever increasing population.</t>
  </si>
  <si>
    <t>ويتضمن هذا الفصل بيانات عن التركيب المحصولي والبيانات المتعلقة به ، بالاضافة الى بيانات عن بعض جوانب الدعم الذي تقدمه الدولة فيما يتعلق بمدخلات الانتاج في القطاع الزراعي .</t>
  </si>
  <si>
    <t>مصادر البيانات :-</t>
  </si>
  <si>
    <t>نوع المحصول</t>
  </si>
  <si>
    <t>النسبة</t>
  </si>
  <si>
    <t>المساحة الكلية</t>
  </si>
  <si>
    <t>Un-Cultivated Lands</t>
  </si>
  <si>
    <t xml:space="preserve">                    السنة
 النوع  </t>
  </si>
  <si>
    <t xml:space="preserve">                                  Year
  Kind  </t>
  </si>
  <si>
    <t>حبوب أخرى</t>
  </si>
  <si>
    <t>Other cereals</t>
  </si>
  <si>
    <t xml:space="preserve"> 4 - الخضراوات </t>
  </si>
  <si>
    <t xml:space="preserve"> 6 - الألبان والمنتجات اللبنية </t>
  </si>
  <si>
    <t xml:space="preserve"> 7 - البيض </t>
  </si>
  <si>
    <t xml:space="preserve"> 8 - الأسماك </t>
  </si>
  <si>
    <t xml:space="preserve"> 7 - Eggs </t>
  </si>
  <si>
    <t xml:space="preserve"> 8 - Fish </t>
  </si>
  <si>
    <t xml:space="preserve"> 4 - Vegetables </t>
  </si>
  <si>
    <t xml:space="preserve"> 2 - Green Fodder  </t>
  </si>
  <si>
    <t xml:space="preserve"> 2 - الأعلاف الخضراء </t>
  </si>
  <si>
    <t xml:space="preserve"> 6 - Milk &amp; Milk Products </t>
  </si>
  <si>
    <t xml:space="preserve">لكل مجموعة وهي الإنتاج لسنة 2001، (سنة الأساس) وتم تركيب الرقم </t>
  </si>
  <si>
    <t>القياسي للسنوات السابقة .</t>
  </si>
  <si>
    <t xml:space="preserve">    importance(Weights)of each group. was based on the 2001</t>
  </si>
  <si>
    <t xml:space="preserve"> 3 - Fruits and Dates : </t>
  </si>
  <si>
    <t xml:space="preserve"> 3 - الفاكهة والنخيل :</t>
  </si>
  <si>
    <t xml:space="preserve"> 1 - الحبوب :</t>
  </si>
  <si>
    <t xml:space="preserve"> 5 - اللحــــوم :</t>
  </si>
  <si>
    <t xml:space="preserve"> 5 - Meat : </t>
  </si>
  <si>
    <t>المجموع
Total</t>
  </si>
  <si>
    <t xml:space="preserve">                                        Year
  Type  </t>
  </si>
  <si>
    <t xml:space="preserve">4 - Green Fodder </t>
  </si>
  <si>
    <t xml:space="preserve"> 4 - الأعلاف الخضراء</t>
  </si>
  <si>
    <t>النخيل - التمور</t>
  </si>
  <si>
    <t xml:space="preserve"> إنتاج الدجاج الحي والبيض</t>
  </si>
  <si>
    <t>لحوم حمراء</t>
  </si>
  <si>
    <t xml:space="preserve">   (base year) Production Values, then the  Quantity index Number for the previous Years was constructed.</t>
  </si>
  <si>
    <t>4 - Fruits and Dates</t>
  </si>
  <si>
    <t>حبوب اخرى</t>
  </si>
  <si>
    <t>كمية الإنتاج الزراعي</t>
  </si>
  <si>
    <t>الكمية</t>
  </si>
  <si>
    <t>نسبة</t>
  </si>
  <si>
    <t>الاكتفاء الذاتي</t>
  </si>
  <si>
    <t>Quantitiy</t>
  </si>
  <si>
    <t>قيمة الإنتاج الزراعي</t>
  </si>
  <si>
    <t>منتجات قمحية</t>
  </si>
  <si>
    <t xml:space="preserve"> 6 - البيض </t>
  </si>
  <si>
    <t xml:space="preserve"> 7 - الأسماك </t>
  </si>
  <si>
    <t>قمح ودقيق القمح</t>
  </si>
  <si>
    <t>Wheat &amp; wheat flour</t>
  </si>
  <si>
    <t>Wheat products</t>
  </si>
  <si>
    <t>Bran</t>
  </si>
  <si>
    <t xml:space="preserve"> 2- الفاكهة والنخيل :</t>
  </si>
  <si>
    <t xml:space="preserve"> 5 -الألبان والمنتجات اللبنية </t>
  </si>
  <si>
    <t xml:space="preserve"> 4 -  اللحــــوم :</t>
  </si>
  <si>
    <t xml:space="preserve">2- Fruits and Dates : </t>
  </si>
  <si>
    <t xml:space="preserve">3- Vegetables </t>
  </si>
  <si>
    <t xml:space="preserve">4- Meat : </t>
  </si>
  <si>
    <t xml:space="preserve">5-Milk &amp; Milk Products </t>
  </si>
  <si>
    <t xml:space="preserve">6-Eggs </t>
  </si>
  <si>
    <t xml:space="preserve">7-Fish </t>
  </si>
  <si>
    <t>QUANTITY OF AGRICULTURAL PRODUCTION</t>
  </si>
  <si>
    <t>حبوب اخرى علفية</t>
  </si>
  <si>
    <t>Other Cereals forages</t>
  </si>
  <si>
    <t>Other Cereals</t>
  </si>
  <si>
    <t>Other edible cereals</t>
  </si>
  <si>
    <t>حبوب أخرى صالحة للاستهلاك الآدمي</t>
  </si>
  <si>
    <t xml:space="preserve"> 2 - الخضراوات *</t>
  </si>
  <si>
    <t xml:space="preserve"> 2 - Vegetables *</t>
  </si>
  <si>
    <t>QUANTITY OF AGRICULTURAL PRODUCTION &amp; SELF SUFFICIENCY</t>
  </si>
  <si>
    <t>أ</t>
  </si>
  <si>
    <t>ب</t>
  </si>
  <si>
    <t>استهلاك آدمي</t>
  </si>
  <si>
    <t>أعلاف حيوانية</t>
  </si>
  <si>
    <t>شعير</t>
  </si>
  <si>
    <t>ردة(شوار)</t>
  </si>
  <si>
    <t>حبوب أخرى علفية</t>
  </si>
  <si>
    <t>a-</t>
  </si>
  <si>
    <t>Human consumption</t>
  </si>
  <si>
    <t>Fodders</t>
  </si>
  <si>
    <t>b-</t>
  </si>
  <si>
    <t>Others cereals forages</t>
  </si>
  <si>
    <t>كمية الإنتاج الزراعي ونسبة الاكتفاء الذاتي</t>
  </si>
  <si>
    <t>الانتاج المحلي</t>
  </si>
  <si>
    <t>الواردات</t>
  </si>
  <si>
    <t>المتاح للاستهلاك</t>
  </si>
  <si>
    <t>الصادرات</t>
  </si>
  <si>
    <t>المعاد تصديره</t>
  </si>
  <si>
    <t>الاستهلاك</t>
  </si>
  <si>
    <t xml:space="preserve">اجمالي الموارد </t>
  </si>
  <si>
    <t>Aggregate supply</t>
  </si>
  <si>
    <t>Consumption</t>
  </si>
  <si>
    <t>Self-Sufficiency%</t>
  </si>
  <si>
    <t>المتاح للاستهلاك=اجمالي الموارد-الصادرات-المعاد تصديره</t>
  </si>
  <si>
    <t>Available for consumption=Aggregate supply-Re-exports-Exports</t>
  </si>
  <si>
    <t>Local Production</t>
  </si>
  <si>
    <t>Imports</t>
  </si>
  <si>
    <t>Available for consumption</t>
  </si>
  <si>
    <t>Exports</t>
  </si>
  <si>
    <t>Re-exports</t>
  </si>
  <si>
    <t>نسبة الاكتفاء الذاتي=الانتاج المحلي/المتاح للاستهلاك</t>
  </si>
  <si>
    <t xml:space="preserve">                      السنة
  النوع  </t>
  </si>
  <si>
    <t xml:space="preserve">                                    السنة
 المحصول  </t>
  </si>
  <si>
    <t>Red meat</t>
  </si>
  <si>
    <t xml:space="preserve"> 1- Cereals(Human consumption)</t>
  </si>
  <si>
    <t>الأرز</t>
  </si>
  <si>
    <t xml:space="preserve"> 2 - الفاكهة والنخيل :</t>
  </si>
  <si>
    <t xml:space="preserve"> 4 - اللحــــوم :</t>
  </si>
  <si>
    <t xml:space="preserve"> 5 - الألبان والمنتجات اللبنية </t>
  </si>
  <si>
    <t xml:space="preserve"> 2 - Fruits and Dates : </t>
  </si>
  <si>
    <t xml:space="preserve"> 3 - Vegetables </t>
  </si>
  <si>
    <t xml:space="preserve"> 4 - Meat : </t>
  </si>
  <si>
    <t xml:space="preserve"> 5 - Milk &amp; Milk Products </t>
  </si>
  <si>
    <t xml:space="preserve"> 6 - Eggs </t>
  </si>
  <si>
    <t xml:space="preserve"> 7 - Fish </t>
  </si>
  <si>
    <t xml:space="preserve">   فاكهة</t>
  </si>
  <si>
    <t xml:space="preserve">  Fruits</t>
  </si>
  <si>
    <t xml:space="preserve">    تمور</t>
  </si>
  <si>
    <t xml:space="preserve">  Dates</t>
  </si>
  <si>
    <t>Area (Hectare)</t>
  </si>
  <si>
    <t>المساحة (هكتار)</t>
  </si>
  <si>
    <t xml:space="preserve">                                 Year
  Kind  </t>
  </si>
  <si>
    <t xml:space="preserve">                     السنة
 النوع  </t>
  </si>
  <si>
    <t xml:space="preserve">                             Year
  Kind  </t>
  </si>
  <si>
    <t xml:space="preserve">                   السنة
 النوع  </t>
  </si>
  <si>
    <t xml:space="preserve"> الحبوب
Cereals</t>
  </si>
  <si>
    <t>الأعلاف الخضراء
Green fodder</t>
  </si>
  <si>
    <t xml:space="preserve">الخضروات
Vegetables    </t>
  </si>
  <si>
    <t xml:space="preserve"> الفاكهة
Fruits  </t>
  </si>
  <si>
    <t xml:space="preserve"> النخيل
Date palm</t>
  </si>
  <si>
    <t xml:space="preserve">    - وزارة االبيئة.</t>
  </si>
  <si>
    <t xml:space="preserve"> - Ministry of Environment .</t>
  </si>
  <si>
    <t>طن /  هكتار</t>
  </si>
  <si>
    <t xml:space="preserve">    </t>
  </si>
  <si>
    <t>(2) المساحة لأقرب هكتار .</t>
  </si>
  <si>
    <t>(2) Area to nearest Hectare .</t>
  </si>
  <si>
    <t xml:space="preserve"> 1- Cereals :</t>
  </si>
  <si>
    <t xml:space="preserve">                                  السنة
  نوع المحاصيل  </t>
  </si>
  <si>
    <t xml:space="preserve">                                                  Year
   Type of Crop </t>
  </si>
  <si>
    <t>Red meat (Ton)</t>
  </si>
  <si>
    <t>Meat group (Ton)</t>
  </si>
  <si>
    <t>Poultry meat (Ton)</t>
  </si>
  <si>
    <t>Poultry meat</t>
  </si>
  <si>
    <r>
      <t xml:space="preserve">الأراضي المزروعة </t>
    </r>
    <r>
      <rPr>
        <b/>
        <sz val="8"/>
        <rFont val="Arial"/>
        <family val="2"/>
      </rPr>
      <t>Cultivated Land</t>
    </r>
  </si>
  <si>
    <r>
      <t xml:space="preserve">الأراضي القابلة للزراعة </t>
    </r>
    <r>
      <rPr>
        <b/>
        <sz val="8"/>
        <rFont val="Arial"/>
        <family val="2"/>
      </rPr>
      <t>Cultivable Land</t>
    </r>
  </si>
  <si>
    <t>اجمالي مساحة أراضي دولة قطر</t>
  </si>
  <si>
    <t>مساحة الاراضي غير المزروعة</t>
  </si>
  <si>
    <r>
      <t xml:space="preserve">أعلاف خضراء
</t>
    </r>
    <r>
      <rPr>
        <sz val="8"/>
        <rFont val="Arial"/>
        <family val="2"/>
      </rPr>
      <t>Green Fodder</t>
    </r>
  </si>
  <si>
    <r>
      <t xml:space="preserve">نخيل
</t>
    </r>
    <r>
      <rPr>
        <sz val="8"/>
        <rFont val="Arial"/>
        <family val="2"/>
      </rPr>
      <t>Date Palm</t>
    </r>
  </si>
  <si>
    <r>
      <t xml:space="preserve">فاكهة
</t>
    </r>
    <r>
      <rPr>
        <sz val="8"/>
        <rFont val="Arial"/>
        <family val="2"/>
      </rPr>
      <t>Fruits</t>
    </r>
  </si>
  <si>
    <r>
      <t xml:space="preserve">خضراوات
</t>
    </r>
    <r>
      <rPr>
        <sz val="8"/>
        <rFont val="Arial"/>
        <family val="2"/>
      </rPr>
      <t>Vegetables</t>
    </r>
  </si>
  <si>
    <r>
      <t xml:space="preserve">حبوب
</t>
    </r>
    <r>
      <rPr>
        <sz val="8"/>
        <rFont val="Arial"/>
        <family val="2"/>
      </rPr>
      <t>Cereals</t>
    </r>
  </si>
  <si>
    <r>
      <t>Date Palm</t>
    </r>
    <r>
      <rPr>
        <vertAlign val="superscript"/>
        <sz val="8"/>
        <rFont val="Arial"/>
        <family val="2"/>
      </rPr>
      <t xml:space="preserve"> (3)</t>
    </r>
  </si>
  <si>
    <r>
      <t xml:space="preserve"> 4 - Green Fodder   </t>
    </r>
    <r>
      <rPr>
        <vertAlign val="superscript"/>
        <sz val="8"/>
        <rFont val="Arial"/>
        <family val="2"/>
      </rPr>
      <t>(4)</t>
    </r>
  </si>
  <si>
    <t>مجموعة اللحوم (طن)</t>
  </si>
  <si>
    <t>لحوم حمراء (طن)</t>
  </si>
  <si>
    <t>لحوم دواجن (طن)</t>
  </si>
  <si>
    <t>البيض (طن)</t>
  </si>
  <si>
    <t>Eggs  (Ton)</t>
  </si>
  <si>
    <t xml:space="preserve">    - وزارة البلدية والتخطيط العمراني .</t>
  </si>
  <si>
    <t xml:space="preserve">    - نشرة الاحصاء الزراعي / إدارة البحوث الزراعية والمائية.</t>
  </si>
  <si>
    <t xml:space="preserve"> - Ministry of Municipality and Urban Planning.</t>
  </si>
  <si>
    <t xml:space="preserve">    ـ  نشرة الاحصاء السمكي / إدارة الثروة السمكية .</t>
  </si>
  <si>
    <t>The Sources of the data:</t>
  </si>
  <si>
    <t xml:space="preserve">                                              Year
  Crop  </t>
  </si>
  <si>
    <t xml:space="preserve"> 1 - الحبوب (استهلاك أدمى) :</t>
  </si>
  <si>
    <t>Mixed Fish</t>
  </si>
  <si>
    <t>Picnic seabrean</t>
  </si>
  <si>
    <t>فسكر</t>
  </si>
  <si>
    <t>Malabar cavalla</t>
  </si>
  <si>
    <t>زبيدي</t>
  </si>
  <si>
    <t>Golden travally</t>
  </si>
  <si>
    <t>ربيب</t>
  </si>
  <si>
    <t>Grey mullet</t>
  </si>
  <si>
    <t>بياح</t>
  </si>
  <si>
    <t>Seabream</t>
  </si>
  <si>
    <t>كوفر</t>
  </si>
  <si>
    <t>Jack</t>
  </si>
  <si>
    <t>حمام</t>
  </si>
  <si>
    <t>Banded grunt</t>
  </si>
  <si>
    <t>فرش</t>
  </si>
  <si>
    <t>Monacel bream</t>
  </si>
  <si>
    <t>باسي</t>
  </si>
  <si>
    <t>Mojarra</t>
  </si>
  <si>
    <t>بدح</t>
  </si>
  <si>
    <t>Cobia</t>
  </si>
  <si>
    <t>سكن</t>
  </si>
  <si>
    <t>Barracuda</t>
  </si>
  <si>
    <t>جد</t>
  </si>
  <si>
    <t>Crevalle</t>
  </si>
  <si>
    <t>كراري</t>
  </si>
  <si>
    <t>Rabbit Fish</t>
  </si>
  <si>
    <t>صافي</t>
  </si>
  <si>
    <t>Shrimp</t>
  </si>
  <si>
    <t>روبيان</t>
  </si>
  <si>
    <t>King mackerel</t>
  </si>
  <si>
    <t>كنعد</t>
  </si>
  <si>
    <t>Emperor</t>
  </si>
  <si>
    <t>شعري</t>
  </si>
  <si>
    <t>Red snapper</t>
  </si>
  <si>
    <t>حمرة</t>
  </si>
  <si>
    <t>Greasy grouper</t>
  </si>
  <si>
    <t>هامور</t>
  </si>
  <si>
    <t xml:space="preserve">                            السنة
 النوع  </t>
  </si>
  <si>
    <t>QUANTITY OF FRESH FISH AVAILABLE IN THE LOCAL FISH-MARKET</t>
  </si>
  <si>
    <t>كميات الأسماك الطازجة المتوفرة في السوق المحلي</t>
  </si>
  <si>
    <r>
      <t xml:space="preserve">النخيل - التمور </t>
    </r>
    <r>
      <rPr>
        <b/>
        <vertAlign val="superscript"/>
        <sz val="10"/>
        <rFont val="Arial"/>
        <family val="2"/>
      </rPr>
      <t>(3)</t>
    </r>
  </si>
  <si>
    <r>
      <t xml:space="preserve"> 4 - Green Fodder   </t>
    </r>
    <r>
      <rPr>
        <vertAlign val="superscript"/>
        <sz val="12"/>
        <rFont val="Arial"/>
        <family val="2"/>
      </rPr>
      <t>(4)</t>
    </r>
  </si>
  <si>
    <t>*    _</t>
  </si>
  <si>
    <t>تمهيد</t>
  </si>
  <si>
    <t>PREFACE</t>
  </si>
  <si>
    <t>وبما أن القطاع الزراعي في دولة قطر ما زال في مراحل نموه الأولى وذلك لندرة المياه الصالحة للزراعة وقلة خصوبة التربة وعدم ملاءمة الظروف المناخية مما يعوق التنمية الأفقية والرأسية فان دولة قطــر تسعى جاهدة للعمل على تطوير هذا القطاع وذلك بتقديم الدعم الفني والعيني للمنتجين الزراعيين .</t>
  </si>
  <si>
    <t xml:space="preserve">This chapter includes data regarding cropping structure and the related information, in addition to some aspects of the government subsidies relevant to the agricultural sector production input. </t>
  </si>
  <si>
    <t xml:space="preserve"> - Agricultural Statistics Bulletin / Department of 
    Agriculture and Water Research.</t>
  </si>
  <si>
    <t>Yield (T/H)</t>
  </si>
  <si>
    <t>PRODUCTION, AREA AND AVERAGE YIELD OF DIFFERENT CROPS</t>
  </si>
  <si>
    <t>AGGREGATE SUPPLY &amp; CONSUMPTION</t>
  </si>
  <si>
    <t>Rice</t>
  </si>
  <si>
    <t xml:space="preserve">The data collected within the economic statistics system of the State of Qatar are used to produce huge range of statistics that measure the shape and performance of different segments of the economy, including industries, institutional sectors and particular types of transactions, like international trade or prices. </t>
  </si>
  <si>
    <r>
      <t>This section covers all these economic statistics separately in different chapters. The national accounts chapter which is based on these economic statistics, is used to support macroeconomic and sectoral policies including those related to employment, inflation, international trade, money and finance. It provides a platform to understand the determinants of growth and productivity of the economy by providing a consistent and coherent data set for</t>
    </r>
    <r>
      <rPr>
        <sz val="11"/>
        <color rgb="FF000000"/>
        <rFont val="Arial"/>
        <family val="2"/>
      </rPr>
      <t xml:space="preserve"> </t>
    </r>
    <r>
      <rPr>
        <sz val="9"/>
        <color rgb="FF000000"/>
        <rFont val="Arial"/>
        <family val="2"/>
      </rPr>
      <t xml:space="preserve">output, prices, inputs of material and services, energy use and labour and capital as factors of production. </t>
    </r>
  </si>
  <si>
    <t>Readers of this section would appreciate the fact that these economic statistics covered in various chapters are primarily compiled from the Annual Economic Surveys of the Ministry of Development Planning and Statistics.  National accounts integrates the source data at correct timing, valuation and classification. Statistical adjustments are, therefore, shown separately to explain the data integration in terms of reporting, coverage, classification, timing, valuation, etc. of the survey data.</t>
  </si>
  <si>
    <t>* غير متوفر</t>
  </si>
  <si>
    <t>* Not Available</t>
  </si>
  <si>
    <r>
      <t xml:space="preserve">نسبة الاكتفاء الذاتي
</t>
    </r>
    <r>
      <rPr>
        <b/>
        <sz val="8"/>
        <rFont val="Arial"/>
        <family val="2"/>
      </rPr>
      <t>Self-Sufficiency%</t>
    </r>
  </si>
  <si>
    <t>The economic statistics are the cornerstones of economic policy, business strategy, and of investor and household expectations. These data are used by governments around the world to guide monetary and fiscal policy, investment and budget plans, monitor and regulate financial markets and contribute to a wide range of other government policies.</t>
  </si>
  <si>
    <t>وتستخدم البيانات التي يتم جمعها في إطار منظومة الإحصاءات الاقتصادية لدولة قطر لإنتاج مجموعة من الإحصاءات التي تقيس شكل وأداء مختلف قطاعات الاقتصاد ، بما في ذلك الصناعات والقطاعات المؤسسية وأنواع معينة من المعاملات، مثل التجارة الدولية أو الأسعار .</t>
  </si>
  <si>
    <t>يغطي هذا القسم كل هذه الإحصاءات الاقتصادية بشكل منفصل في فصول مختلفة . ويتضمن فصلاً خاصاً بالحسابات القومية يرتكز أساساً على الإحصاءات الاقتصادية ، وهو يستخدم لدعم السياسات الاقتصادية الكلية والقطاعية بما في ذلك تلك المتعلقة بالعمالة ، والتضخم ، والتجارة الدولية ، والمال والتمويل ، إضافة إلى أنه يتيح قاعدة لفهم محددات النمو والإنتاجية للأقتصاد من خلال توفير مجموعة من البيانات متسقة ومتماسكة للمخرجات والأسعار ، ومدخلات المواد والخدمات كاستهلاك وسيط ، واستخدام الطاقة والعمالة ورأس المال باعتبارها عوامل الإنتاج .</t>
  </si>
  <si>
    <t>ويجدر بنا أن نشير في هذا السياق أنه يجب على المطلعين على هذه القسم ان يعو أن الإحصاءات الاقتصادية المشمولة في مختلف الفصول قد تم تجميعها في المقام الأول من المسوح الاقتصادية السنوية لوزارة التخطيط التنموي والإحصاء حيث تقوم الحسابات القومية بدمج بيانات المصادر في التوقيت الصحيح ، وتقوم بعمليات التقييم والتصنيف وبذلك تظهر التعديلات الإحصائية بشكل منفصل لشرح تكامل البيانات من حيث التقارير والتغطية ، والتصنيف ، والتوقيت ، والتقييم وما إلى ذلك من بيانات المسح .</t>
  </si>
  <si>
    <t>The agricultural sector in Qatar is still at its first stages of development.  This is due to scarcity of irrigation water, soil deficiency and adverse climatic conditions, which hinder both horizontal and vertical development. Being so the Government is trying hard to develop this sector by offering technical assistance and materials subsidies to agricultural producers.</t>
  </si>
  <si>
    <t xml:space="preserve"> - Fisheries Statistic Bulletin / Department of Fisheries. </t>
  </si>
  <si>
    <r>
      <t xml:space="preserve"> 2 - Green Fodder</t>
    </r>
    <r>
      <rPr>
        <b/>
        <vertAlign val="superscript"/>
        <sz val="8"/>
        <rFont val="Arial"/>
        <family val="2"/>
      </rPr>
      <t xml:space="preserve"> </t>
    </r>
  </si>
  <si>
    <t xml:space="preserve"> 2 - الأعلاف الخضراء</t>
  </si>
  <si>
    <t xml:space="preserve"> 3 - الخضراوات</t>
  </si>
  <si>
    <t>الانتاج والمساحة ومتوسط الإنتاجية لمختلف المحاصيل</t>
  </si>
  <si>
    <t xml:space="preserve"> 2 - Vegetables</t>
  </si>
  <si>
    <t xml:space="preserve"> 2 - الخضراوات</t>
  </si>
  <si>
    <t xml:space="preserve"> 4 - الأعلاف الخضراء </t>
  </si>
  <si>
    <t>(3) It Includes the production of dates on roads, public gardens.</t>
  </si>
  <si>
    <t>QUANTITIES OF PLANT PRODUCTION</t>
  </si>
  <si>
    <t>*Including greenhouses production.</t>
  </si>
  <si>
    <t>* تشتمل على انتاج البيوت المحمية.</t>
  </si>
  <si>
    <t>أبقــــــــار
Cows</t>
  </si>
  <si>
    <t>أغـنــــام
Sheeps</t>
  </si>
  <si>
    <t>ماعــــــز
Goats</t>
  </si>
  <si>
    <t>جمـــــال
Camels</t>
  </si>
  <si>
    <t>خيـــــــــول
Horses</t>
  </si>
  <si>
    <t>Self sufficiency=Local production/available for consumption</t>
  </si>
  <si>
    <t>2010 - 2014</t>
  </si>
  <si>
    <t>جدول (1) (الوحدة هكتار)</t>
  </si>
  <si>
    <t>TABLE (1) (Unit: Hectare)</t>
  </si>
  <si>
    <t>جدول (2)(الوحدة : هكتار)</t>
  </si>
  <si>
    <t>TABLE (2)(Unit :Hectare)</t>
  </si>
  <si>
    <t>Graph (1) شكل</t>
  </si>
  <si>
    <t>جدول (3)</t>
  </si>
  <si>
    <t>TABLE (3)</t>
  </si>
  <si>
    <t>جدول (4)</t>
  </si>
  <si>
    <t>TABLE (4)</t>
  </si>
  <si>
    <t>جدول (5) (الوحدة : طن)</t>
  </si>
  <si>
    <t>TABLE (5) (Unit: Ton)</t>
  </si>
  <si>
    <t>جدول (6)(الوحدة : طن)</t>
  </si>
  <si>
    <t>TABLE (6) (Unit: Ton)</t>
  </si>
  <si>
    <t>جدول (7)</t>
  </si>
  <si>
    <t>TABLE (7)</t>
  </si>
  <si>
    <t>Graph (2) شكل</t>
  </si>
  <si>
    <t>جدول (11) (الوحدة : طن)</t>
  </si>
  <si>
    <t>TABLE (11) ( Unit:Ton)</t>
  </si>
  <si>
    <t>جدول (12) (القيمة بالألف ريال قطري)</t>
  </si>
  <si>
    <t>TABLE (12) ( Value: Thousand Q.R.)</t>
  </si>
  <si>
    <t>جدول (13) (الوحدة : طن)</t>
  </si>
  <si>
    <t>TABLE (13) ( Unit :Ton)</t>
  </si>
  <si>
    <t>جدول (14) (الوحدة : طن)</t>
  </si>
  <si>
    <t>TABLE (14) ( Unit :Ton)</t>
  </si>
  <si>
    <t>جدول (15) (2001 = 100)</t>
  </si>
  <si>
    <t>TABLE (15) (2001 = 100)</t>
  </si>
  <si>
    <t>الإحصاءات الاقتصادية تمثل حجر الزاوية في السياسة الاقتصادية، واستراتيجية الأعمال ، وتوقعات المستثمرين والاسر المعيشية . وتستخدم هذه البيانات من قبل الحكومات في جميع أنحاء العالم لتوجيه خطط السياسة النقدية والمالية والاستثمار والميزانية ، ومراقبة وتنظيم الأسواق المالية والمساهمة في مجموعة واسعة من السياسات الحكومية الأخرى .</t>
  </si>
  <si>
    <t>جدول (8)(الوحدة : طن)</t>
  </si>
  <si>
    <t>TABLE (8) (Unit: Ton)</t>
  </si>
  <si>
    <t>جدول (9)(الوحدة : عدد)</t>
  </si>
  <si>
    <t>TABLE (9)(Unit : Number)</t>
  </si>
  <si>
    <t>جدول (10)(الكمية : طن)</t>
  </si>
  <si>
    <t>TABLE (10) (Quantity:Ton)</t>
  </si>
  <si>
    <t xml:space="preserve">LIVESTOCKS
</t>
  </si>
  <si>
    <t>الجداول Tabel</t>
  </si>
  <si>
    <t>الرسوم Graph</t>
  </si>
  <si>
    <t>2011 - 2015</t>
  </si>
  <si>
    <t>2011-2015</t>
  </si>
  <si>
    <t>2013 - 2015</t>
  </si>
  <si>
    <t>2011- 2015</t>
  </si>
  <si>
    <t>2011  - 2015</t>
  </si>
  <si>
    <t>2015 - 2011</t>
  </si>
  <si>
    <t>2014-2015</t>
  </si>
  <si>
    <t>!+</t>
  </si>
  <si>
    <t>الاحصاءات الزراعية</t>
  </si>
  <si>
    <t xml:space="preserve"> CHAPTER 1
AGRICULTURAL STATISTICS
</t>
  </si>
  <si>
    <t>اجمالي الموارد والاستهلاك</t>
  </si>
  <si>
    <t xml:space="preserve">  2011 - 2015</t>
  </si>
  <si>
    <t>2014 - 2015</t>
  </si>
  <si>
    <t xml:space="preserve">                                          </t>
  </si>
  <si>
    <t>2015</t>
  </si>
  <si>
    <t>الرقم القياسي الكمي
Quantity Index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</si>
</sst>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quot;ج.م.&quot;\ * #,##0_-;_-&quot;ج.م.&quot;\ * #,##0\-;_-&quot;ج.م.&quot;\ * &quot;-&quot;_-;_-@_-"/>
    <numFmt numFmtId="166" formatCode="_-&quot;ج.م.&quot;\ * #,##0.00_-;_-&quot;ج.م.&quot;\ * #,##0.00\-;_-&quot;ج.م.&quot;\ * &quot;-&quot;??_-;_-@_-"/>
    <numFmt numFmtId="167" formatCode="0.0"/>
    <numFmt numFmtId="168" formatCode="0.000"/>
    <numFmt numFmtId="169" formatCode="0.0%"/>
  </numFmts>
  <fonts count="60">
    <font>
      <sz val="10"/>
      <name val="Arial"/>
      <charset val="178"/>
    </font>
    <font>
      <sz val="11"/>
      <color theme="1"/>
      <name val="Arial"/>
      <family val="2"/>
      <charset val="178"/>
      <scheme val="minor"/>
    </font>
    <font>
      <sz val="10"/>
      <name val="Traditional Arabic"/>
      <family val="1"/>
    </font>
    <font>
      <sz val="10"/>
      <name val="Arial"/>
      <family val="2"/>
    </font>
    <font>
      <b/>
      <sz val="12"/>
      <name val="Arial"/>
      <family val="2"/>
      <charset val="178"/>
    </font>
    <font>
      <b/>
      <sz val="10"/>
      <name val="Arial"/>
      <family val="2"/>
    </font>
    <font>
      <b/>
      <sz val="12"/>
      <name val="Arial"/>
      <family val="2"/>
    </font>
    <font>
      <sz val="8"/>
      <name val="Arial"/>
      <family val="2"/>
      <charset val="178"/>
    </font>
    <font>
      <sz val="10"/>
      <name val="Arial"/>
      <family val="2"/>
      <charset val="178"/>
    </font>
    <font>
      <sz val="11"/>
      <name val="Arial"/>
      <family val="2"/>
      <charset val="178"/>
    </font>
    <font>
      <b/>
      <sz val="8"/>
      <name val="Arial"/>
      <family val="2"/>
    </font>
    <font>
      <b/>
      <sz val="10"/>
      <name val="Akhbar MT"/>
      <charset val="178"/>
    </font>
    <font>
      <b/>
      <sz val="10"/>
      <color indexed="10"/>
      <name val="Arial"/>
      <family val="2"/>
      <charset val="178"/>
    </font>
    <font>
      <b/>
      <vertAlign val="superscript"/>
      <sz val="10"/>
      <name val="Arial"/>
      <family val="2"/>
    </font>
    <font>
      <b/>
      <sz val="12"/>
      <color indexed="10"/>
      <name val="Arial"/>
      <family val="2"/>
      <charset val="178"/>
    </font>
    <font>
      <b/>
      <sz val="12"/>
      <name val="Arial"/>
      <family val="2"/>
    </font>
    <font>
      <b/>
      <sz val="10"/>
      <color indexed="10"/>
      <name val="Arial"/>
      <family val="2"/>
    </font>
    <font>
      <b/>
      <sz val="11"/>
      <name val="Arial"/>
      <family val="2"/>
    </font>
    <font>
      <sz val="8"/>
      <name val="Arial"/>
      <family val="2"/>
    </font>
    <font>
      <b/>
      <sz val="9"/>
      <name val="Arial"/>
      <family val="2"/>
    </font>
    <font>
      <b/>
      <sz val="16"/>
      <name val="Arial"/>
      <family val="2"/>
    </font>
    <font>
      <b/>
      <sz val="14"/>
      <color indexed="12"/>
      <name val="Arial"/>
      <family val="2"/>
    </font>
    <font>
      <b/>
      <sz val="12"/>
      <color indexed="12"/>
      <name val="Arial"/>
      <family val="2"/>
    </font>
    <font>
      <b/>
      <sz val="8"/>
      <name val="Arial"/>
      <family val="2"/>
    </font>
    <font>
      <b/>
      <sz val="8"/>
      <color indexed="10"/>
      <name val="Arial"/>
      <family val="2"/>
    </font>
    <font>
      <sz val="10"/>
      <color indexed="12"/>
      <name val="Arial"/>
      <family val="2"/>
    </font>
    <font>
      <sz val="10"/>
      <color indexed="10"/>
      <name val="Arial"/>
      <family val="2"/>
    </font>
    <font>
      <b/>
      <sz val="11"/>
      <color indexed="10"/>
      <name val="Arial"/>
      <family val="2"/>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b/>
      <sz val="14"/>
      <name val="Arial"/>
      <family val="2"/>
    </font>
    <font>
      <sz val="10"/>
      <name val="Arial"/>
      <family val="2"/>
    </font>
    <font>
      <b/>
      <sz val="11"/>
      <name val="Arial"/>
      <family val="2"/>
    </font>
    <font>
      <sz val="12"/>
      <name val="Arial"/>
      <family val="2"/>
    </font>
    <font>
      <b/>
      <sz val="16"/>
      <name val="Arial"/>
      <family val="2"/>
    </font>
    <font>
      <sz val="16"/>
      <name val="Arial"/>
      <family val="2"/>
    </font>
    <font>
      <b/>
      <vertAlign val="superscript"/>
      <sz val="8"/>
      <name val="Arial"/>
      <family val="2"/>
    </font>
    <font>
      <vertAlign val="superscript"/>
      <sz val="8"/>
      <name val="Arial"/>
      <family val="2"/>
    </font>
    <font>
      <sz val="10"/>
      <name val="Traditional Arabic"/>
      <family val="1"/>
    </font>
    <font>
      <sz val="11"/>
      <color theme="1"/>
      <name val="Arial"/>
      <family val="2"/>
      <charset val="178"/>
      <scheme val="minor"/>
    </font>
    <font>
      <b/>
      <sz val="48"/>
      <color rgb="FF0000FF"/>
      <name val="AGA Arabesque Desktop"/>
      <charset val="2"/>
    </font>
    <font>
      <sz val="10"/>
      <color rgb="FF0000FF"/>
      <name val="Arial"/>
      <family val="2"/>
    </font>
    <font>
      <b/>
      <sz val="14"/>
      <color rgb="FF0000FF"/>
      <name val="Arial Black"/>
      <family val="2"/>
    </font>
    <font>
      <b/>
      <sz val="28"/>
      <color rgb="FF0000FF"/>
      <name val="Arial"/>
      <family val="2"/>
    </font>
    <font>
      <sz val="11"/>
      <name val="Arial"/>
      <family val="2"/>
    </font>
    <font>
      <sz val="11"/>
      <name val="Arial"/>
      <family val="2"/>
      <scheme val="minor"/>
    </font>
    <font>
      <vertAlign val="superscript"/>
      <sz val="12"/>
      <name val="Arial"/>
      <family val="2"/>
    </font>
    <font>
      <b/>
      <sz val="7"/>
      <name val="Arial"/>
      <family val="2"/>
    </font>
    <font>
      <sz val="10"/>
      <name val="Arial"/>
      <family val="2"/>
    </font>
    <font>
      <b/>
      <sz val="10"/>
      <color indexed="12"/>
      <name val="Arial"/>
      <family val="2"/>
    </font>
    <font>
      <sz val="9"/>
      <color rgb="FF000000"/>
      <name val="Arial"/>
      <family val="2"/>
    </font>
    <font>
      <sz val="9"/>
      <color rgb="FF000000"/>
      <name val="Calibri"/>
      <family val="2"/>
    </font>
    <font>
      <sz val="11"/>
      <color rgb="FF000000"/>
      <name val="Arial"/>
      <family val="2"/>
    </font>
    <font>
      <sz val="9"/>
      <name val="Arial"/>
      <family val="2"/>
    </font>
    <font>
      <sz val="10"/>
      <color theme="1"/>
      <name val="Arial"/>
      <family val="2"/>
    </font>
    <font>
      <b/>
      <sz val="44"/>
      <color rgb="FF0000FF"/>
      <name val="AGA Arabesque Desktop"/>
      <charset val="2"/>
    </font>
  </fonts>
  <fills count="9">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rgb="FFFFC000"/>
        <bgColor indexed="64"/>
      </patternFill>
    </fill>
  </fills>
  <borders count="4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style="medium">
        <color indexed="60"/>
      </bottom>
      <diagonal style="thick">
        <color theme="0"/>
      </diagonal>
    </border>
    <border diagonalUp="1">
      <left style="thick">
        <color theme="0"/>
      </left>
      <right style="thick">
        <color theme="0"/>
      </right>
      <top style="medium">
        <color indexed="60"/>
      </top>
      <bottom style="medium">
        <color indexed="60"/>
      </bottom>
      <diagonal style="thick">
        <color theme="0"/>
      </diagonal>
    </border>
    <border diagonalUp="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n">
        <color indexed="64"/>
      </top>
      <bottom style="medium">
        <color indexed="60"/>
      </bottom>
      <diagonal style="thick">
        <color theme="0"/>
      </diagonal>
    </border>
    <border diagonalDown="1">
      <left style="thick">
        <color theme="0"/>
      </left>
      <right style="thick">
        <color theme="0"/>
      </right>
      <top style="medium">
        <color indexed="60"/>
      </top>
      <bottom style="medium">
        <color indexed="60"/>
      </bottom>
      <diagonal style="thick">
        <color theme="0"/>
      </diagonal>
    </border>
    <border diagonalDown="1">
      <left style="thick">
        <color theme="0"/>
      </left>
      <right style="thick">
        <color theme="0"/>
      </right>
      <top style="medium">
        <color indexed="60"/>
      </top>
      <bottom style="thin">
        <color indexed="64"/>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right style="thick">
        <color theme="0"/>
      </right>
      <top style="thin">
        <color indexed="64"/>
      </top>
      <bottom/>
      <diagonal/>
    </border>
    <border>
      <left style="thick">
        <color theme="0"/>
      </left>
      <right/>
      <top style="thin">
        <color indexed="64"/>
      </top>
      <bottom/>
      <diagonal/>
    </border>
    <border>
      <left/>
      <right style="thick">
        <color theme="0"/>
      </right>
      <top/>
      <bottom style="thin">
        <color indexed="64"/>
      </bottom>
      <diagonal/>
    </border>
    <border>
      <left style="thick">
        <color theme="0"/>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thick">
        <color theme="0"/>
      </left>
      <right/>
      <top/>
      <bottom/>
      <diagonal/>
    </border>
    <border>
      <left/>
      <right style="thick">
        <color theme="0"/>
      </right>
      <top/>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s>
  <cellStyleXfs count="47">
    <xf numFmtId="0" fontId="0" fillId="0" borderId="0"/>
    <xf numFmtId="0" fontId="21" fillId="0" borderId="0" applyAlignment="0">
      <alignment horizontal="centerContinuous" vertical="center"/>
    </xf>
    <xf numFmtId="0" fontId="22" fillId="0" borderId="0" applyAlignment="0">
      <alignment horizontal="centerContinuous" vertical="center"/>
    </xf>
    <xf numFmtId="0" fontId="6" fillId="2" borderId="1">
      <alignment horizontal="right" vertical="center" wrapText="1"/>
    </xf>
    <xf numFmtId="1" fontId="19" fillId="2" borderId="2">
      <alignment horizontal="left" vertical="center" wrapText="1"/>
    </xf>
    <xf numFmtId="1" fontId="4" fillId="2" borderId="3">
      <alignment horizontal="center" vertical="center"/>
    </xf>
    <xf numFmtId="0" fontId="9" fillId="2" borderId="3">
      <alignment horizontal="center" vertical="center" wrapText="1"/>
    </xf>
    <xf numFmtId="0" fontId="23" fillId="2" borderId="3">
      <alignment horizontal="center" vertical="center" wrapText="1"/>
    </xf>
    <xf numFmtId="0" fontId="10" fillId="2" borderId="3">
      <alignment horizontal="center" vertical="center" wrapText="1"/>
    </xf>
    <xf numFmtId="0" fontId="10" fillId="2" borderId="3">
      <alignment horizontal="center" vertical="center" wrapText="1"/>
    </xf>
    <xf numFmtId="0" fontId="3" fillId="0" borderId="0">
      <alignment horizontal="center" vertical="center" readingOrder="2"/>
    </xf>
    <xf numFmtId="0" fontId="7" fillId="0" borderId="0">
      <alignment horizontal="left" vertical="center"/>
    </xf>
    <xf numFmtId="0" fontId="28" fillId="0" borderId="0"/>
    <xf numFmtId="0" fontId="3" fillId="0" borderId="0"/>
    <xf numFmtId="0" fontId="3" fillId="0" borderId="0"/>
    <xf numFmtId="0" fontId="28" fillId="0" borderId="0"/>
    <xf numFmtId="0" fontId="3" fillId="0" borderId="0"/>
    <xf numFmtId="0" fontId="3" fillId="0" borderId="0"/>
    <xf numFmtId="0" fontId="3" fillId="0" borderId="0"/>
    <xf numFmtId="0" fontId="43" fillId="0" borderId="0"/>
    <xf numFmtId="0" fontId="3" fillId="0" borderId="0"/>
    <xf numFmtId="0" fontId="43" fillId="0" borderId="0"/>
    <xf numFmtId="0" fontId="12" fillId="0" borderId="0">
      <alignment horizontal="right" vertical="center"/>
    </xf>
    <xf numFmtId="0" fontId="24" fillId="0" borderId="0">
      <alignment horizontal="left" vertical="center"/>
    </xf>
    <xf numFmtId="0" fontId="24" fillId="0" borderId="0">
      <alignment horizontal="left" vertical="center"/>
    </xf>
    <xf numFmtId="0" fontId="24" fillId="0" borderId="0">
      <alignment horizontal="left" vertical="center"/>
    </xf>
    <xf numFmtId="9" fontId="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6" fillId="0" borderId="0">
      <alignment horizontal="right" vertical="center"/>
    </xf>
    <xf numFmtId="0" fontId="3" fillId="0" borderId="0">
      <alignment horizontal="left" vertical="center"/>
    </xf>
    <xf numFmtId="0" fontId="14" fillId="2" borderId="3" applyAlignment="0">
      <alignment horizontal="center" vertical="center"/>
    </xf>
    <xf numFmtId="0" fontId="14" fillId="2" borderId="3" applyAlignment="0">
      <alignment horizontal="center" vertical="center"/>
    </xf>
    <xf numFmtId="0" fontId="14" fillId="2" borderId="3" applyAlignment="0">
      <alignment horizontal="center" vertical="center"/>
    </xf>
    <xf numFmtId="0" fontId="12" fillId="0" borderId="4">
      <alignment horizontal="right" vertical="center" indent="1"/>
    </xf>
    <xf numFmtId="0" fontId="6" fillId="2" borderId="4">
      <alignment horizontal="right" vertical="center" wrapText="1" indent="1" readingOrder="2"/>
    </xf>
    <xf numFmtId="0" fontId="8" fillId="0" borderId="4">
      <alignment horizontal="right" vertical="center" indent="1"/>
    </xf>
    <xf numFmtId="0" fontId="8" fillId="2" borderId="4">
      <alignment horizontal="left" vertical="center" wrapText="1" indent="1"/>
    </xf>
    <xf numFmtId="0" fontId="8" fillId="0" borderId="5">
      <alignment horizontal="left" vertical="center"/>
    </xf>
    <xf numFmtId="0" fontId="8" fillId="0" borderId="6">
      <alignment horizontal="left" vertical="center"/>
    </xf>
    <xf numFmtId="0" fontId="3" fillId="0" borderId="0"/>
    <xf numFmtId="165" fontId="3" fillId="0" borderId="0" applyFont="0" applyFill="0" applyBorder="0" applyAlignment="0" applyProtection="0"/>
    <xf numFmtId="166" fontId="3" fillId="0" borderId="0" applyFont="0" applyFill="0" applyBorder="0" applyAlignment="0" applyProtection="0"/>
    <xf numFmtId="164" fontId="52" fillId="0" borderId="0" applyFont="0" applyFill="0" applyBorder="0" applyAlignment="0" applyProtection="0"/>
    <xf numFmtId="0" fontId="1" fillId="0" borderId="0"/>
    <xf numFmtId="0" fontId="1" fillId="0" borderId="0"/>
    <xf numFmtId="164" fontId="3" fillId="0" borderId="0" applyFont="0" applyFill="0" applyBorder="0" applyAlignment="0" applyProtection="0"/>
  </cellStyleXfs>
  <cellXfs count="539">
    <xf numFmtId="0" fontId="0" fillId="0" borderId="0" xfId="0"/>
    <xf numFmtId="167" fontId="0" fillId="0" borderId="0" xfId="0" applyNumberFormat="1" applyAlignment="1">
      <alignment vertical="center"/>
    </xf>
    <xf numFmtId="1" fontId="5" fillId="0" borderId="0" xfId="0" applyNumberFormat="1" applyFont="1" applyAlignment="1">
      <alignment horizontal="center" vertical="center"/>
    </xf>
    <xf numFmtId="1" fontId="3" fillId="0" borderId="0" xfId="0" applyNumberFormat="1" applyFont="1" applyAlignment="1">
      <alignment horizontal="center" vertical="center"/>
    </xf>
    <xf numFmtId="167" fontId="3" fillId="0" borderId="0" xfId="0" applyNumberFormat="1" applyFont="1" applyAlignment="1">
      <alignment horizontal="center" vertical="center"/>
    </xf>
    <xf numFmtId="167" fontId="3" fillId="0" borderId="0" xfId="0" applyNumberFormat="1" applyFont="1" applyAlignment="1">
      <alignment vertical="center"/>
    </xf>
    <xf numFmtId="167" fontId="0" fillId="0" borderId="0" xfId="0" applyNumberFormat="1" applyAlignment="1">
      <alignment horizontal="left" vertical="center"/>
    </xf>
    <xf numFmtId="167" fontId="9" fillId="0" borderId="0" xfId="0" applyNumberFormat="1" applyFont="1" applyAlignment="1">
      <alignment vertical="center"/>
    </xf>
    <xf numFmtId="167" fontId="8" fillId="0" borderId="0" xfId="0" applyNumberFormat="1" applyFont="1" applyAlignment="1">
      <alignment vertical="center"/>
    </xf>
    <xf numFmtId="1" fontId="8" fillId="0" borderId="0" xfId="0" applyNumberFormat="1" applyFont="1" applyAlignment="1">
      <alignment horizontal="center" vertical="center"/>
    </xf>
    <xf numFmtId="167" fontId="8" fillId="0" borderId="0" xfId="0" applyNumberFormat="1" applyFont="1" applyAlignment="1">
      <alignment horizontal="center" vertical="center"/>
    </xf>
    <xf numFmtId="167" fontId="8" fillId="0" borderId="0" xfId="0" applyNumberFormat="1" applyFont="1" applyAlignment="1">
      <alignment horizontal="left" vertical="center"/>
    </xf>
    <xf numFmtId="0" fontId="0" fillId="0" borderId="0" xfId="0" applyAlignment="1">
      <alignment vertical="center"/>
    </xf>
    <xf numFmtId="0" fontId="3" fillId="0" borderId="0" xfId="0" applyFont="1" applyBorder="1" applyAlignment="1">
      <alignment horizontal="justify" vertical="center"/>
    </xf>
    <xf numFmtId="0" fontId="3" fillId="0" borderId="0" xfId="0" applyFont="1" applyAlignment="1">
      <alignment horizontal="justify" vertical="center"/>
    </xf>
    <xf numFmtId="167" fontId="16" fillId="0" borderId="0" xfId="0" applyNumberFormat="1" applyFont="1" applyAlignment="1">
      <alignment vertical="center"/>
    </xf>
    <xf numFmtId="167" fontId="9" fillId="0" borderId="0" xfId="0" applyNumberFormat="1" applyFont="1" applyAlignment="1">
      <alignment horizontal="center" vertical="center"/>
    </xf>
    <xf numFmtId="0" fontId="24" fillId="0" borderId="0" xfId="23">
      <alignment horizontal="left" vertical="center"/>
    </xf>
    <xf numFmtId="0" fontId="12" fillId="0" borderId="0" xfId="22" applyAlignment="1">
      <alignment horizontal="right" vertical="center" readingOrder="2"/>
    </xf>
    <xf numFmtId="0" fontId="25" fillId="0" borderId="0" xfId="0" applyFont="1" applyAlignment="1">
      <alignment vertical="center"/>
    </xf>
    <xf numFmtId="0" fontId="26" fillId="0" borderId="0" xfId="0" applyFont="1" applyAlignment="1">
      <alignment vertical="top"/>
    </xf>
    <xf numFmtId="0" fontId="26" fillId="0" borderId="0" xfId="0" applyFont="1" applyAlignment="1">
      <alignment vertical="center"/>
    </xf>
    <xf numFmtId="0" fontId="6" fillId="0" borderId="0" xfId="29" applyFont="1">
      <alignment horizontal="right" vertical="center"/>
    </xf>
    <xf numFmtId="0" fontId="28" fillId="0" borderId="0" xfId="12"/>
    <xf numFmtId="0" fontId="28" fillId="0" borderId="0" xfId="12" applyAlignment="1">
      <alignment vertical="center"/>
    </xf>
    <xf numFmtId="0" fontId="28" fillId="0" borderId="0" xfId="12" applyAlignment="1">
      <alignment horizontal="center" vertical="center"/>
    </xf>
    <xf numFmtId="0" fontId="30" fillId="0" borderId="0" xfId="12" applyFont="1" applyAlignment="1">
      <alignment vertical="center" wrapText="1" readingOrder="1"/>
    </xf>
    <xf numFmtId="0" fontId="32" fillId="0" borderId="0" xfId="12" applyFont="1" applyAlignment="1">
      <alignment vertical="center"/>
    </xf>
    <xf numFmtId="0" fontId="33" fillId="0" borderId="0" xfId="1" applyFont="1" applyAlignment="1">
      <alignment vertical="center"/>
    </xf>
    <xf numFmtId="0" fontId="6" fillId="0" borderId="0" xfId="2" applyFont="1" applyAlignment="1">
      <alignment horizontal="centerContinuous" vertical="center"/>
    </xf>
    <xf numFmtId="167" fontId="35" fillId="0" borderId="0" xfId="0" applyNumberFormat="1" applyFont="1" applyAlignment="1">
      <alignment vertical="center"/>
    </xf>
    <xf numFmtId="1" fontId="34" fillId="0" borderId="0" xfId="0" applyNumberFormat="1" applyFont="1" applyAlignment="1">
      <alignment vertical="center" readingOrder="2"/>
    </xf>
    <xf numFmtId="167" fontId="6" fillId="0" borderId="0" xfId="0" applyNumberFormat="1" applyFont="1" applyAlignment="1">
      <alignment horizontal="centerContinuous" vertical="center"/>
    </xf>
    <xf numFmtId="167" fontId="36" fillId="0" borderId="0" xfId="0" applyNumberFormat="1" applyFont="1" applyAlignment="1">
      <alignment horizontal="centerContinuous" vertical="center"/>
    </xf>
    <xf numFmtId="1" fontId="6" fillId="0" borderId="0" xfId="0" applyNumberFormat="1" applyFont="1" applyAlignment="1">
      <alignment horizontal="centerContinuous" vertical="center"/>
    </xf>
    <xf numFmtId="1" fontId="5" fillId="0" borderId="0" xfId="0" applyNumberFormat="1" applyFont="1" applyAlignment="1">
      <alignment horizontal="right" vertical="center"/>
    </xf>
    <xf numFmtId="1" fontId="36" fillId="0" borderId="0" xfId="0" applyNumberFormat="1" applyFont="1" applyAlignment="1">
      <alignment horizontal="center" vertical="center"/>
    </xf>
    <xf numFmtId="1" fontId="17" fillId="0" borderId="0" xfId="0" applyNumberFormat="1" applyFont="1" applyAlignment="1">
      <alignment horizontal="center" vertical="center"/>
    </xf>
    <xf numFmtId="2" fontId="17" fillId="0" borderId="0" xfId="0" applyNumberFormat="1" applyFont="1" applyAlignment="1">
      <alignment horizontal="center" vertical="center"/>
    </xf>
    <xf numFmtId="167" fontId="37" fillId="0" borderId="0" xfId="0" applyNumberFormat="1" applyFont="1" applyAlignment="1">
      <alignment vertical="center"/>
    </xf>
    <xf numFmtId="167" fontId="6" fillId="4" borderId="0" xfId="0" applyNumberFormat="1" applyFont="1" applyFill="1" applyAlignment="1">
      <alignment horizontal="centerContinuous" vertical="center"/>
    </xf>
    <xf numFmtId="167" fontId="36" fillId="4" borderId="0" xfId="0" applyNumberFormat="1" applyFont="1" applyFill="1" applyAlignment="1">
      <alignment horizontal="centerContinuous" vertical="center"/>
    </xf>
    <xf numFmtId="167" fontId="35" fillId="4" borderId="0" xfId="0" applyNumberFormat="1" applyFont="1" applyFill="1" applyAlignment="1">
      <alignment vertical="center"/>
    </xf>
    <xf numFmtId="0" fontId="6" fillId="4" borderId="0" xfId="2" applyFont="1" applyFill="1" applyAlignment="1">
      <alignment horizontal="centerContinuous" vertical="center"/>
    </xf>
    <xf numFmtId="167" fontId="3" fillId="0" borderId="0" xfId="0" applyNumberFormat="1" applyFont="1" applyBorder="1" applyAlignment="1">
      <alignment vertical="center"/>
    </xf>
    <xf numFmtId="0" fontId="11" fillId="0" borderId="0" xfId="0" applyFont="1" applyBorder="1" applyAlignment="1">
      <alignment vertical="center" wrapText="1"/>
    </xf>
    <xf numFmtId="0" fontId="11" fillId="0" borderId="0" xfId="0" applyFont="1" applyBorder="1" applyAlignment="1">
      <alignment vertical="center"/>
    </xf>
    <xf numFmtId="0" fontId="0" fillId="0" borderId="0" xfId="0" applyBorder="1" applyAlignment="1">
      <alignment vertical="center"/>
    </xf>
    <xf numFmtId="1" fontId="3" fillId="0" borderId="0" xfId="0" applyNumberFormat="1" applyFont="1" applyBorder="1" applyAlignment="1">
      <alignment vertical="center"/>
    </xf>
    <xf numFmtId="169" fontId="3" fillId="0" borderId="0" xfId="26" applyNumberFormat="1" applyFont="1" applyBorder="1" applyAlignment="1">
      <alignment vertical="center"/>
    </xf>
    <xf numFmtId="9" fontId="3" fillId="0" borderId="0" xfId="26" applyFont="1" applyBorder="1" applyAlignment="1">
      <alignment vertical="center"/>
    </xf>
    <xf numFmtId="1" fontId="0" fillId="0" borderId="0" xfId="0" applyNumberFormat="1" applyBorder="1" applyAlignment="1">
      <alignment vertical="center"/>
    </xf>
    <xf numFmtId="9" fontId="0" fillId="0" borderId="0" xfId="0" applyNumberFormat="1" applyBorder="1" applyAlignment="1">
      <alignment vertical="center"/>
    </xf>
    <xf numFmtId="167" fontId="39" fillId="4" borderId="0" xfId="0" applyNumberFormat="1" applyFont="1" applyFill="1" applyAlignment="1">
      <alignment vertical="center"/>
    </xf>
    <xf numFmtId="167" fontId="16" fillId="0" borderId="0" xfId="0" applyNumberFormat="1" applyFont="1" applyAlignment="1">
      <alignment horizontal="left" vertical="center"/>
    </xf>
    <xf numFmtId="167" fontId="27" fillId="0" borderId="0" xfId="0" applyNumberFormat="1" applyFont="1" applyAlignment="1">
      <alignment vertical="center"/>
    </xf>
    <xf numFmtId="167" fontId="3" fillId="0" borderId="0" xfId="0" applyNumberFormat="1" applyFont="1" applyAlignment="1">
      <alignment vertical="center" wrapText="1"/>
    </xf>
    <xf numFmtId="1" fontId="5" fillId="0" borderId="0" xfId="0" applyNumberFormat="1" applyFont="1" applyFill="1" applyAlignment="1">
      <alignment horizontal="center" vertical="center"/>
    </xf>
    <xf numFmtId="1" fontId="3" fillId="0" borderId="0" xfId="0" applyNumberFormat="1" applyFont="1" applyFill="1" applyAlignment="1">
      <alignment horizontal="center" vertical="center"/>
    </xf>
    <xf numFmtId="167" fontId="3" fillId="0" borderId="0" xfId="0" applyNumberFormat="1" applyFont="1" applyFill="1" applyAlignment="1">
      <alignment horizontal="center" vertical="center"/>
    </xf>
    <xf numFmtId="167" fontId="3" fillId="0" borderId="0" xfId="0" applyNumberFormat="1" applyFont="1" applyFill="1" applyAlignment="1">
      <alignment vertical="center"/>
    </xf>
    <xf numFmtId="0" fontId="44" fillId="0" borderId="0" xfId="12" applyFont="1" applyAlignment="1">
      <alignment horizontal="center" vertical="top" wrapText="1"/>
    </xf>
    <xf numFmtId="0" fontId="45" fillId="0" borderId="0" xfId="12" applyFont="1" applyAlignment="1">
      <alignment vertical="center"/>
    </xf>
    <xf numFmtId="0" fontId="46" fillId="0" borderId="0" xfId="12" applyFont="1" applyAlignment="1">
      <alignment horizontal="center" vertical="center" wrapText="1"/>
    </xf>
    <xf numFmtId="0" fontId="5" fillId="0" borderId="0" xfId="30" applyFont="1">
      <alignment horizontal="left" vertical="center"/>
    </xf>
    <xf numFmtId="0" fontId="29" fillId="0" borderId="0" xfId="0" applyFont="1" applyAlignment="1">
      <alignment horizontal="center" vertical="center"/>
    </xf>
    <xf numFmtId="0" fontId="3" fillId="0" borderId="0" xfId="0" applyFont="1" applyAlignment="1">
      <alignment vertical="center"/>
    </xf>
    <xf numFmtId="0" fontId="33" fillId="0" borderId="0" xfId="0" applyFont="1" applyAlignment="1">
      <alignment vertical="center"/>
    </xf>
    <xf numFmtId="0" fontId="17" fillId="0" borderId="0" xfId="0" applyFont="1" applyAlignment="1">
      <alignment horizontal="right" vertical="center" readingOrder="2"/>
    </xf>
    <xf numFmtId="0" fontId="5" fillId="0" borderId="0" xfId="0" applyFont="1" applyAlignment="1">
      <alignment vertical="center"/>
    </xf>
    <xf numFmtId="0" fontId="6" fillId="0" borderId="0" xfId="0" applyFont="1" applyAlignment="1">
      <alignment horizontal="right" vertical="center" wrapText="1"/>
    </xf>
    <xf numFmtId="0" fontId="6" fillId="0" borderId="0" xfId="0" applyFont="1" applyAlignment="1">
      <alignment horizontal="right" vertical="top" wrapText="1" readingOrder="2"/>
    </xf>
    <xf numFmtId="0" fontId="0" fillId="0" borderId="0" xfId="0" applyAlignment="1">
      <alignment horizontal="right" vertical="center"/>
    </xf>
    <xf numFmtId="167" fontId="5" fillId="0" borderId="0" xfId="0" applyNumberFormat="1" applyFont="1" applyAlignment="1">
      <alignment horizontal="left" vertical="center"/>
    </xf>
    <xf numFmtId="0" fontId="5" fillId="0" borderId="0" xfId="29" applyFont="1">
      <alignment horizontal="right" vertical="center"/>
    </xf>
    <xf numFmtId="0" fontId="5" fillId="5" borderId="9" xfId="35" applyFont="1" applyFill="1" applyBorder="1" applyAlignment="1">
      <alignment vertical="center" wrapText="1" readingOrder="2"/>
    </xf>
    <xf numFmtId="0" fontId="18" fillId="5" borderId="9" xfId="37" applyFont="1" applyFill="1" applyBorder="1" applyAlignment="1">
      <alignment vertical="center" wrapText="1"/>
    </xf>
    <xf numFmtId="0" fontId="5" fillId="6" borderId="9" xfId="35" applyFont="1" applyFill="1" applyBorder="1" applyAlignment="1">
      <alignment vertical="center" wrapText="1" readingOrder="2"/>
    </xf>
    <xf numFmtId="0" fontId="18" fillId="6" borderId="9" xfId="37" applyFont="1" applyFill="1" applyBorder="1" applyAlignment="1">
      <alignment vertical="center" wrapText="1"/>
    </xf>
    <xf numFmtId="0" fontId="5" fillId="5" borderId="13" xfId="35" applyFont="1" applyFill="1" applyBorder="1" applyAlignment="1">
      <alignment vertical="center" wrapText="1" readingOrder="2"/>
    </xf>
    <xf numFmtId="0" fontId="18" fillId="5" borderId="13" xfId="37" applyFont="1" applyFill="1" applyBorder="1" applyAlignment="1">
      <alignment vertical="center" wrapText="1"/>
    </xf>
    <xf numFmtId="167" fontId="39" fillId="0" borderId="0" xfId="0" applyNumberFormat="1" applyFont="1" applyFill="1" applyAlignment="1">
      <alignment vertical="center"/>
    </xf>
    <xf numFmtId="167" fontId="39" fillId="0" borderId="0" xfId="0" applyNumberFormat="1" applyFont="1" applyAlignment="1">
      <alignment vertical="center"/>
    </xf>
    <xf numFmtId="1" fontId="20" fillId="0" borderId="0" xfId="0" applyNumberFormat="1" applyFont="1" applyFill="1" applyAlignment="1">
      <alignment vertical="center" readingOrder="2"/>
    </xf>
    <xf numFmtId="0" fontId="6" fillId="0" borderId="0" xfId="2" applyFont="1" applyBorder="1" applyAlignment="1">
      <alignment horizontal="centerContinuous" vertical="center"/>
    </xf>
    <xf numFmtId="167" fontId="0" fillId="0" borderId="0" xfId="0" applyNumberFormat="1" applyBorder="1" applyAlignment="1">
      <alignment horizontal="left" vertical="center"/>
    </xf>
    <xf numFmtId="167" fontId="9" fillId="0" borderId="0" xfId="0" applyNumberFormat="1" applyFont="1" applyBorder="1" applyAlignment="1">
      <alignment vertical="center"/>
    </xf>
    <xf numFmtId="167" fontId="9" fillId="0" borderId="0" xfId="0" applyNumberFormat="1" applyFont="1" applyBorder="1" applyAlignment="1">
      <alignment horizontal="center" vertical="center"/>
    </xf>
    <xf numFmtId="0" fontId="8" fillId="0" borderId="0" xfId="39" applyBorder="1">
      <alignment horizontal="left" vertical="center"/>
    </xf>
    <xf numFmtId="0" fontId="18" fillId="6" borderId="16" xfId="6" applyFont="1" applyFill="1" applyBorder="1" applyAlignment="1">
      <alignment horizontal="center" vertical="top" wrapText="1"/>
    </xf>
    <xf numFmtId="0" fontId="18" fillId="6" borderId="11" xfId="37" applyFont="1" applyFill="1" applyBorder="1" applyAlignment="1">
      <alignment vertical="center" wrapText="1"/>
    </xf>
    <xf numFmtId="0" fontId="5" fillId="5" borderId="9" xfId="35" applyFont="1" applyFill="1" applyBorder="1">
      <alignment horizontal="right" vertical="center" wrapText="1" indent="1" readingOrder="2"/>
    </xf>
    <xf numFmtId="0" fontId="18" fillId="5" borderId="9" xfId="37" applyFont="1" applyFill="1" applyBorder="1">
      <alignment horizontal="left" vertical="center" wrapText="1" indent="1"/>
    </xf>
    <xf numFmtId="0" fontId="5" fillId="6" borderId="9" xfId="35" applyFont="1" applyFill="1" applyBorder="1">
      <alignment horizontal="right" vertical="center" wrapText="1" indent="1" readingOrder="2"/>
    </xf>
    <xf numFmtId="0" fontId="18" fillId="6" borderId="9" xfId="37" applyFont="1" applyFill="1" applyBorder="1">
      <alignment horizontal="left" vertical="center" wrapText="1" indent="1"/>
    </xf>
    <xf numFmtId="0" fontId="5" fillId="6" borderId="11" xfId="35" applyFont="1" applyFill="1" applyBorder="1">
      <alignment horizontal="right" vertical="center" wrapText="1" indent="1" readingOrder="2"/>
    </xf>
    <xf numFmtId="0" fontId="18" fillId="6" borderId="11" xfId="37" applyFont="1" applyFill="1" applyBorder="1">
      <alignment horizontal="left" vertical="center" wrapText="1" indent="1"/>
    </xf>
    <xf numFmtId="0" fontId="5" fillId="5" borderId="12" xfId="35" applyFont="1" applyFill="1" applyBorder="1">
      <alignment horizontal="right" vertical="center" wrapText="1" indent="1" readingOrder="2"/>
    </xf>
    <xf numFmtId="0" fontId="18" fillId="5" borderId="12" xfId="37" applyFont="1" applyFill="1" applyBorder="1">
      <alignment horizontal="left" vertical="center" wrapText="1" indent="1"/>
    </xf>
    <xf numFmtId="0" fontId="5" fillId="5" borderId="14" xfId="35" applyFont="1" applyFill="1" applyBorder="1">
      <alignment horizontal="right" vertical="center" wrapText="1" indent="1" readingOrder="2"/>
    </xf>
    <xf numFmtId="0" fontId="18" fillId="5" borderId="14" xfId="37" applyFont="1" applyFill="1" applyBorder="1">
      <alignment horizontal="left" vertical="center" wrapText="1" indent="1"/>
    </xf>
    <xf numFmtId="167" fontId="36" fillId="0" borderId="0" xfId="0" applyNumberFormat="1" applyFont="1" applyBorder="1" applyAlignment="1">
      <alignment horizontal="centerContinuous" vertical="center"/>
    </xf>
    <xf numFmtId="1" fontId="5" fillId="0" borderId="0" xfId="0" applyNumberFormat="1" applyFont="1" applyAlignment="1">
      <alignment horizontal="left" vertical="center"/>
    </xf>
    <xf numFmtId="0" fontId="18" fillId="6" borderId="13" xfId="37" applyFont="1" applyFill="1" applyBorder="1">
      <alignment horizontal="left" vertical="center" wrapText="1" indent="1"/>
    </xf>
    <xf numFmtId="0" fontId="3" fillId="5" borderId="9" xfId="35" applyFont="1" applyFill="1" applyBorder="1" applyAlignment="1">
      <alignment vertical="center" wrapText="1" readingOrder="2"/>
    </xf>
    <xf numFmtId="0" fontId="3" fillId="6" borderId="9" xfId="35" applyFont="1" applyFill="1" applyBorder="1" applyAlignment="1">
      <alignment vertical="center" wrapText="1" readingOrder="2"/>
    </xf>
    <xf numFmtId="0" fontId="5" fillId="5" borderId="11" xfId="35" applyFont="1" applyFill="1" applyBorder="1">
      <alignment horizontal="right" vertical="center" wrapText="1" indent="1" readingOrder="2"/>
    </xf>
    <xf numFmtId="0" fontId="18" fillId="5" borderId="11" xfId="37" applyFont="1" applyFill="1" applyBorder="1">
      <alignment horizontal="left" vertical="center" wrapText="1" indent="1"/>
    </xf>
    <xf numFmtId="0" fontId="5" fillId="6" borderId="13" xfId="35" applyFont="1" applyFill="1" applyBorder="1">
      <alignment horizontal="right" vertical="center" wrapText="1" indent="1" readingOrder="2"/>
    </xf>
    <xf numFmtId="0" fontId="5" fillId="5" borderId="14" xfId="31" applyFont="1" applyFill="1" applyBorder="1" applyAlignment="1">
      <alignment horizontal="center" vertical="center" readingOrder="2"/>
    </xf>
    <xf numFmtId="0" fontId="47" fillId="0" borderId="0" xfId="12" applyFont="1" applyAlignment="1">
      <alignment horizontal="center" vertical="top" wrapText="1"/>
    </xf>
    <xf numFmtId="0" fontId="45" fillId="0" borderId="0" xfId="12" applyFont="1" applyAlignment="1">
      <alignment vertical="top"/>
    </xf>
    <xf numFmtId="0" fontId="26" fillId="0" borderId="0" xfId="0" applyFont="1" applyAlignment="1">
      <alignment horizontal="left" vertical="top" wrapText="1" readingOrder="1"/>
    </xf>
    <xf numFmtId="0" fontId="25"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Border="1" applyAlignment="1">
      <alignment horizontal="left" vertical="center" wrapText="1"/>
    </xf>
    <xf numFmtId="0" fontId="3" fillId="0" borderId="0" xfId="0" applyFont="1" applyAlignment="1">
      <alignment horizontal="left"/>
    </xf>
    <xf numFmtId="0" fontId="3" fillId="0" borderId="0" xfId="0" applyFont="1" applyBorder="1" applyAlignment="1">
      <alignment horizontal="left" vertical="top" wrapText="1"/>
    </xf>
    <xf numFmtId="0" fontId="3" fillId="0" borderId="0" xfId="0" quotePrefix="1" applyFont="1" applyAlignment="1">
      <alignment horizontal="left" vertical="center" wrapText="1"/>
    </xf>
    <xf numFmtId="0" fontId="3" fillId="0" borderId="0" xfId="0" quotePrefix="1" applyFont="1" applyAlignment="1">
      <alignment horizontal="left" vertical="center"/>
    </xf>
    <xf numFmtId="167" fontId="20" fillId="0" borderId="0" xfId="0" applyNumberFormat="1" applyFont="1" applyBorder="1" applyAlignment="1">
      <alignment horizontal="centerContinuous" vertical="center"/>
    </xf>
    <xf numFmtId="2" fontId="48" fillId="0" borderId="0" xfId="0" applyNumberFormat="1" applyFont="1" applyAlignment="1">
      <alignment horizontal="right" vertical="center"/>
    </xf>
    <xf numFmtId="0" fontId="18" fillId="6" borderId="14" xfId="37" applyFont="1" applyFill="1" applyBorder="1" applyAlignment="1">
      <alignment horizontal="center" vertical="center" wrapText="1"/>
    </xf>
    <xf numFmtId="0" fontId="5" fillId="6" borderId="14" xfId="35" applyFont="1" applyFill="1" applyBorder="1" applyAlignment="1">
      <alignment horizontal="center" vertical="center" wrapText="1" readingOrder="2"/>
    </xf>
    <xf numFmtId="0" fontId="18" fillId="5" borderId="10" xfId="37" applyFont="1" applyFill="1" applyBorder="1">
      <alignment horizontal="left" vertical="center" wrapText="1" indent="1"/>
    </xf>
    <xf numFmtId="0" fontId="5" fillId="5" borderId="10" xfId="35" applyFont="1" applyFill="1" applyBorder="1">
      <alignment horizontal="right" vertical="center" wrapText="1" indent="1" readingOrder="2"/>
    </xf>
    <xf numFmtId="167" fontId="17" fillId="0" borderId="0" xfId="0" applyNumberFormat="1" applyFont="1" applyAlignment="1">
      <alignment horizontal="centerContinuous" vertical="center"/>
    </xf>
    <xf numFmtId="0" fontId="5" fillId="6" borderId="9" xfId="35" applyFont="1" applyFill="1" applyBorder="1" applyAlignment="1">
      <alignment horizontal="right" vertical="center" wrapText="1" readingOrder="2"/>
    </xf>
    <xf numFmtId="0" fontId="10" fillId="5" borderId="14" xfId="31" applyFont="1" applyFill="1" applyBorder="1" applyAlignment="1">
      <alignment horizontal="center" vertical="center"/>
    </xf>
    <xf numFmtId="0" fontId="48" fillId="0" borderId="0" xfId="12" applyFont="1" applyAlignment="1">
      <alignment vertical="center"/>
    </xf>
    <xf numFmtId="0" fontId="6" fillId="0" borderId="0" xfId="2" applyFont="1" applyAlignment="1">
      <alignment vertical="center"/>
    </xf>
    <xf numFmtId="0" fontId="5" fillId="0" borderId="0" xfId="22" applyFont="1" applyAlignment="1">
      <alignment horizontal="right" vertical="center" readingOrder="2"/>
    </xf>
    <xf numFmtId="0" fontId="10" fillId="0" borderId="0" xfId="23" applyFont="1">
      <alignment horizontal="left" vertical="center"/>
    </xf>
    <xf numFmtId="167" fontId="3" fillId="0" borderId="0" xfId="0" applyNumberFormat="1" applyFont="1" applyAlignment="1">
      <alignment horizontal="left" vertical="center"/>
    </xf>
    <xf numFmtId="1" fontId="5" fillId="5" borderId="12" xfId="36" applyNumberFormat="1" applyFont="1" applyFill="1" applyBorder="1" applyAlignment="1">
      <alignment horizontal="right" vertical="center" indent="1"/>
    </xf>
    <xf numFmtId="167" fontId="48" fillId="0" borderId="0" xfId="0" applyNumberFormat="1" applyFont="1" applyAlignment="1">
      <alignment horizontal="center" vertical="center"/>
    </xf>
    <xf numFmtId="167" fontId="48" fillId="0" borderId="0" xfId="0" applyNumberFormat="1" applyFont="1" applyAlignment="1">
      <alignment vertical="center"/>
    </xf>
    <xf numFmtId="167" fontId="48" fillId="0" borderId="0" xfId="0" applyNumberFormat="1" applyFont="1" applyFill="1" applyAlignment="1">
      <alignment horizontal="center" vertical="center"/>
    </xf>
    <xf numFmtId="2" fontId="5" fillId="5" borderId="12" xfId="36" applyNumberFormat="1" applyFont="1" applyFill="1" applyBorder="1" applyAlignment="1">
      <alignment horizontal="right" vertical="center"/>
    </xf>
    <xf numFmtId="2" fontId="3" fillId="6" borderId="9" xfId="36" applyNumberFormat="1" applyFont="1" applyFill="1" applyBorder="1" applyAlignment="1">
      <alignment horizontal="right" vertical="center"/>
    </xf>
    <xf numFmtId="2" fontId="3" fillId="5" borderId="9" xfId="36" applyNumberFormat="1" applyFont="1" applyFill="1" applyBorder="1" applyAlignment="1">
      <alignment horizontal="right" vertical="center"/>
    </xf>
    <xf numFmtId="2" fontId="5" fillId="6" borderId="9" xfId="36" applyNumberFormat="1" applyFont="1" applyFill="1" applyBorder="1" applyAlignment="1">
      <alignment horizontal="right" vertical="center"/>
    </xf>
    <xf numFmtId="0" fontId="5" fillId="6" borderId="11" xfId="35" applyFont="1" applyFill="1" applyBorder="1" applyAlignment="1">
      <alignment vertical="center" wrapText="1" readingOrder="2"/>
    </xf>
    <xf numFmtId="0" fontId="3" fillId="6" borderId="11" xfId="35" applyFont="1" applyFill="1" applyBorder="1" applyAlignment="1">
      <alignment vertical="center" wrapText="1" readingOrder="2"/>
    </xf>
    <xf numFmtId="2" fontId="5" fillId="5" borderId="9" xfId="36" applyNumberFormat="1" applyFont="1" applyFill="1" applyBorder="1" applyAlignment="1">
      <alignment horizontal="right" vertical="center"/>
    </xf>
    <xf numFmtId="168" fontId="48" fillId="0" borderId="0" xfId="0" applyNumberFormat="1" applyFont="1" applyAlignment="1">
      <alignment vertical="center"/>
    </xf>
    <xf numFmtId="0" fontId="19" fillId="0" borderId="0" xfId="22" applyFont="1" applyAlignment="1">
      <alignment horizontal="right" vertical="center" readingOrder="2"/>
    </xf>
    <xf numFmtId="168" fontId="18" fillId="0" borderId="0" xfId="0" applyNumberFormat="1" applyFont="1" applyAlignment="1">
      <alignment horizontal="left" vertical="center"/>
    </xf>
    <xf numFmtId="0" fontId="18" fillId="0" borderId="0" xfId="23" applyFont="1">
      <alignment horizontal="left" vertical="center"/>
    </xf>
    <xf numFmtId="167" fontId="5" fillId="0" borderId="0" xfId="0" applyNumberFormat="1" applyFont="1" applyAlignment="1">
      <alignment vertical="center"/>
    </xf>
    <xf numFmtId="0" fontId="17" fillId="0" borderId="0" xfId="12" applyFont="1" applyFill="1" applyAlignment="1">
      <alignment vertical="center" wrapText="1" readingOrder="1"/>
    </xf>
    <xf numFmtId="0" fontId="48" fillId="0" borderId="0" xfId="12" applyFont="1" applyFill="1" applyAlignment="1">
      <alignment vertical="center"/>
    </xf>
    <xf numFmtId="167" fontId="5" fillId="0" borderId="0" xfId="0" applyNumberFormat="1" applyFont="1" applyFill="1" applyAlignment="1">
      <alignment vertical="center"/>
    </xf>
    <xf numFmtId="167" fontId="3" fillId="3" borderId="0" xfId="0" applyNumberFormat="1" applyFont="1" applyFill="1" applyAlignment="1">
      <alignment vertical="center"/>
    </xf>
    <xf numFmtId="0" fontId="3" fillId="0" borderId="0" xfId="39" applyFont="1" applyBorder="1">
      <alignment horizontal="left" vertical="center"/>
    </xf>
    <xf numFmtId="167" fontId="5" fillId="0" borderId="0" xfId="0" applyNumberFormat="1" applyFont="1" applyAlignment="1">
      <alignment horizontal="right" vertical="center" readingOrder="1"/>
    </xf>
    <xf numFmtId="167" fontId="10" fillId="0" borderId="0" xfId="0" applyNumberFormat="1" applyFont="1" applyAlignment="1">
      <alignment vertical="center"/>
    </xf>
    <xf numFmtId="0" fontId="17" fillId="0" borderId="0" xfId="12" applyFont="1" applyAlignment="1">
      <alignment vertical="center" wrapText="1" readingOrder="1"/>
    </xf>
    <xf numFmtId="0" fontId="5" fillId="0" borderId="0" xfId="39" applyFont="1" applyBorder="1">
      <alignment horizontal="left" vertical="center"/>
    </xf>
    <xf numFmtId="167" fontId="17" fillId="0" borderId="0" xfId="0" applyNumberFormat="1" applyFont="1" applyAlignment="1">
      <alignment vertical="center"/>
    </xf>
    <xf numFmtId="0" fontId="17" fillId="0" borderId="0" xfId="13" applyFont="1" applyAlignment="1">
      <alignment vertical="center" wrapText="1" readingOrder="1"/>
    </xf>
    <xf numFmtId="0" fontId="48" fillId="0" borderId="0" xfId="13" applyFont="1" applyAlignment="1">
      <alignment vertical="center"/>
    </xf>
    <xf numFmtId="0" fontId="5" fillId="0" borderId="0" xfId="22" applyFont="1">
      <alignment horizontal="right" vertical="center"/>
    </xf>
    <xf numFmtId="0" fontId="18" fillId="0" borderId="0" xfId="22" applyFont="1" applyAlignment="1">
      <alignment horizontal="left" vertical="center"/>
    </xf>
    <xf numFmtId="167" fontId="3" fillId="0" borderId="0" xfId="0" applyNumberFormat="1" applyFont="1" applyAlignment="1">
      <alignment vertical="center" readingOrder="2"/>
    </xf>
    <xf numFmtId="2" fontId="5" fillId="0" borderId="0" xfId="0" applyNumberFormat="1" applyFont="1" applyAlignment="1">
      <alignment horizontal="right" vertical="center"/>
    </xf>
    <xf numFmtId="167" fontId="5" fillId="6" borderId="0" xfId="0" applyNumberFormat="1" applyFont="1" applyFill="1" applyAlignment="1">
      <alignment vertical="center"/>
    </xf>
    <xf numFmtId="2" fontId="48" fillId="0" borderId="0" xfId="0" applyNumberFormat="1" applyFont="1" applyAlignment="1">
      <alignment vertical="center"/>
    </xf>
    <xf numFmtId="2" fontId="17" fillId="0" borderId="0" xfId="0" applyNumberFormat="1" applyFont="1" applyAlignment="1">
      <alignment horizontal="right" vertical="center"/>
    </xf>
    <xf numFmtId="0" fontId="5" fillId="6" borderId="9" xfId="35" applyFont="1" applyFill="1" applyBorder="1" applyAlignment="1">
      <alignment horizontal="left" vertical="center" wrapText="1" readingOrder="2"/>
    </xf>
    <xf numFmtId="0" fontId="10" fillId="6" borderId="9" xfId="37" applyFont="1" applyFill="1" applyBorder="1" applyAlignment="1">
      <alignment vertical="center" wrapText="1"/>
    </xf>
    <xf numFmtId="0" fontId="10" fillId="6" borderId="9" xfId="37" applyFont="1" applyFill="1" applyBorder="1" applyAlignment="1">
      <alignment horizontal="left" vertical="center" indent="1"/>
    </xf>
    <xf numFmtId="167" fontId="3" fillId="5" borderId="9" xfId="36" applyNumberFormat="1" applyFont="1" applyFill="1" applyBorder="1" applyAlignment="1">
      <alignment horizontal="right" vertical="center"/>
    </xf>
    <xf numFmtId="0" fontId="10" fillId="6" borderId="9" xfId="37" applyFont="1" applyFill="1" applyBorder="1" applyAlignment="1">
      <alignment horizontal="right" vertical="center" wrapText="1"/>
    </xf>
    <xf numFmtId="2" fontId="5" fillId="5" borderId="11" xfId="36" applyNumberFormat="1" applyFont="1" applyFill="1" applyBorder="1" applyAlignment="1">
      <alignment horizontal="right" vertical="center"/>
    </xf>
    <xf numFmtId="167" fontId="48" fillId="5" borderId="0" xfId="0" applyNumberFormat="1" applyFont="1" applyFill="1" applyAlignment="1">
      <alignment vertical="center"/>
    </xf>
    <xf numFmtId="0" fontId="3" fillId="0" borderId="0" xfId="0" applyFont="1"/>
    <xf numFmtId="0" fontId="5" fillId="0" borderId="0" xfId="22" applyFont="1" applyAlignment="1">
      <alignment horizontal="right" vertical="center" indent="2"/>
    </xf>
    <xf numFmtId="0" fontId="51" fillId="0" borderId="0" xfId="23" applyFont="1" applyAlignment="1">
      <alignment horizontal="left" vertical="center" indent="2"/>
    </xf>
    <xf numFmtId="0" fontId="10" fillId="0" borderId="0" xfId="23" applyFont="1" applyAlignment="1">
      <alignment horizontal="left" vertical="center" indent="2"/>
    </xf>
    <xf numFmtId="167" fontId="3" fillId="8" borderId="0" xfId="0" applyNumberFormat="1" applyFont="1" applyFill="1" applyAlignment="1">
      <alignment vertical="center"/>
    </xf>
    <xf numFmtId="168" fontId="18" fillId="8" borderId="0" xfId="0" applyNumberFormat="1" applyFont="1" applyFill="1" applyAlignment="1">
      <alignment horizontal="left" vertical="center"/>
    </xf>
    <xf numFmtId="167" fontId="3" fillId="8" borderId="0" xfId="0" applyNumberFormat="1" applyFont="1" applyFill="1" applyAlignment="1">
      <alignment horizontal="left" vertical="center"/>
    </xf>
    <xf numFmtId="167" fontId="5" fillId="8" borderId="0" xfId="0" applyNumberFormat="1" applyFont="1" applyFill="1" applyAlignment="1">
      <alignment vertical="center"/>
    </xf>
    <xf numFmtId="0" fontId="18" fillId="6" borderId="37" xfId="37" applyFont="1" applyFill="1" applyBorder="1" applyAlignment="1">
      <alignment vertical="center" wrapText="1"/>
    </xf>
    <xf numFmtId="2" fontId="5" fillId="8" borderId="0" xfId="0" applyNumberFormat="1" applyFont="1" applyFill="1" applyAlignment="1">
      <alignment vertical="center"/>
    </xf>
    <xf numFmtId="167" fontId="3" fillId="5" borderId="0" xfId="0" applyNumberFormat="1" applyFont="1" applyFill="1" applyAlignment="1">
      <alignment vertical="center"/>
    </xf>
    <xf numFmtId="168" fontId="48" fillId="5" borderId="0" xfId="0" applyNumberFormat="1" applyFont="1" applyFill="1" applyAlignment="1">
      <alignment vertical="center"/>
    </xf>
    <xf numFmtId="167" fontId="3" fillId="5" borderId="0" xfId="0" applyNumberFormat="1" applyFont="1" applyFill="1" applyAlignment="1">
      <alignment horizontal="left" vertical="center"/>
    </xf>
    <xf numFmtId="168" fontId="18" fillId="5" borderId="0" xfId="0" applyNumberFormat="1" applyFont="1" applyFill="1" applyAlignment="1">
      <alignment horizontal="left" vertical="center"/>
    </xf>
    <xf numFmtId="0" fontId="18" fillId="5" borderId="0" xfId="23" applyFont="1" applyFill="1">
      <alignment horizontal="left" vertical="center"/>
    </xf>
    <xf numFmtId="167" fontId="37" fillId="5" borderId="0" xfId="0" applyNumberFormat="1" applyFont="1" applyFill="1" applyAlignment="1">
      <alignment vertical="center"/>
    </xf>
    <xf numFmtId="1" fontId="5" fillId="5" borderId="0" xfId="0" applyNumberFormat="1" applyFont="1" applyFill="1" applyAlignment="1">
      <alignment horizontal="right" vertical="center"/>
    </xf>
    <xf numFmtId="0" fontId="5" fillId="5" borderId="0" xfId="30" applyFont="1" applyFill="1">
      <alignment horizontal="left" vertical="center"/>
    </xf>
    <xf numFmtId="1" fontId="5" fillId="5" borderId="0" xfId="0" applyNumberFormat="1" applyFont="1" applyFill="1" applyAlignment="1">
      <alignment horizontal="center" vertical="center"/>
    </xf>
    <xf numFmtId="167" fontId="5" fillId="0" borderId="0" xfId="0" applyNumberFormat="1" applyFont="1" applyAlignment="1">
      <alignment horizontal="left" vertical="center" wrapText="1"/>
    </xf>
    <xf numFmtId="0" fontId="5" fillId="6" borderId="10" xfId="6" applyFont="1" applyFill="1" applyBorder="1">
      <alignment horizontal="center" vertical="center" wrapText="1"/>
    </xf>
    <xf numFmtId="0" fontId="5" fillId="6" borderId="15" xfId="6" applyFont="1" applyFill="1" applyBorder="1" applyAlignment="1">
      <alignment horizontal="center" wrapText="1"/>
    </xf>
    <xf numFmtId="167" fontId="3" fillId="6" borderId="0" xfId="0" applyNumberFormat="1" applyFont="1" applyFill="1" applyAlignment="1">
      <alignment vertical="center"/>
    </xf>
    <xf numFmtId="1" fontId="3" fillId="0" borderId="0" xfId="0" applyNumberFormat="1" applyFont="1" applyAlignment="1">
      <alignment vertical="center"/>
    </xf>
    <xf numFmtId="2" fontId="3" fillId="0" borderId="0" xfId="0" applyNumberFormat="1" applyFont="1" applyAlignment="1">
      <alignment horizontal="left" vertical="center"/>
    </xf>
    <xf numFmtId="1" fontId="3" fillId="0" borderId="0" xfId="0" applyNumberFormat="1" applyFont="1" applyAlignment="1">
      <alignment horizontal="left" vertical="center"/>
    </xf>
    <xf numFmtId="1" fontId="48" fillId="0" borderId="0" xfId="0" applyNumberFormat="1" applyFont="1" applyAlignment="1">
      <alignment vertical="center"/>
    </xf>
    <xf numFmtId="0" fontId="5" fillId="6" borderId="14" xfId="6" applyFont="1" applyFill="1" applyBorder="1" applyAlignment="1">
      <alignment horizontal="center" vertical="center" wrapText="1"/>
    </xf>
    <xf numFmtId="0" fontId="5" fillId="6" borderId="36" xfId="35" applyFont="1" applyFill="1" applyBorder="1">
      <alignment horizontal="right" vertical="center" wrapText="1" indent="1" readingOrder="2"/>
    </xf>
    <xf numFmtId="0" fontId="5" fillId="5" borderId="38" xfId="35" applyFont="1" applyFill="1" applyBorder="1">
      <alignment horizontal="right" vertical="center" wrapText="1" indent="1" readingOrder="2"/>
    </xf>
    <xf numFmtId="0" fontId="18" fillId="6" borderId="37" xfId="37" applyFont="1" applyFill="1" applyBorder="1">
      <alignment horizontal="left" vertical="center" wrapText="1" indent="1"/>
    </xf>
    <xf numFmtId="0" fontId="18" fillId="5" borderId="39" xfId="37" applyFont="1" applyFill="1" applyBorder="1">
      <alignment horizontal="left" vertical="center" wrapText="1" indent="1"/>
    </xf>
    <xf numFmtId="1" fontId="3" fillId="6" borderId="9" xfId="43" applyNumberFormat="1" applyFont="1" applyFill="1" applyBorder="1" applyAlignment="1">
      <alignment horizontal="right" vertical="center" indent="1"/>
    </xf>
    <xf numFmtId="1" fontId="5" fillId="6" borderId="9" xfId="43" applyNumberFormat="1" applyFont="1" applyFill="1" applyBorder="1" applyAlignment="1">
      <alignment horizontal="right" vertical="center" indent="1"/>
    </xf>
    <xf numFmtId="1" fontId="5" fillId="5" borderId="12" xfId="43" applyNumberFormat="1" applyFont="1" applyFill="1" applyBorder="1" applyAlignment="1">
      <alignment horizontal="right" vertical="center" indent="1"/>
    </xf>
    <xf numFmtId="1" fontId="3" fillId="5" borderId="9" xfId="43" applyNumberFormat="1" applyFont="1" applyFill="1" applyBorder="1" applyAlignment="1">
      <alignment horizontal="right" vertical="center" indent="1"/>
    </xf>
    <xf numFmtId="1" fontId="5" fillId="5" borderId="9" xfId="43" applyNumberFormat="1" applyFont="1" applyFill="1" applyBorder="1" applyAlignment="1">
      <alignment horizontal="right" vertical="center" indent="1"/>
    </xf>
    <xf numFmtId="1" fontId="3" fillId="5" borderId="13" xfId="43" applyNumberFormat="1" applyFont="1" applyFill="1" applyBorder="1" applyAlignment="1">
      <alignment horizontal="right" vertical="center" indent="1"/>
    </xf>
    <xf numFmtId="1" fontId="5" fillId="6" borderId="14" xfId="43" applyNumberFormat="1" applyFont="1" applyFill="1" applyBorder="1" applyAlignment="1">
      <alignment horizontal="right" vertical="center" indent="1"/>
    </xf>
    <xf numFmtId="1" fontId="3" fillId="6" borderId="11" xfId="43" applyNumberFormat="1" applyFont="1" applyFill="1" applyBorder="1" applyAlignment="1">
      <alignment horizontal="right" vertical="center" indent="1"/>
    </xf>
    <xf numFmtId="1" fontId="3" fillId="5" borderId="12" xfId="43" applyNumberFormat="1" applyFont="1" applyFill="1" applyBorder="1" applyAlignment="1">
      <alignment horizontal="right" vertical="center" indent="1"/>
    </xf>
    <xf numFmtId="1" fontId="5" fillId="5" borderId="9" xfId="36" applyNumberFormat="1" applyFont="1" applyFill="1" applyBorder="1" applyAlignment="1">
      <alignment horizontal="right" vertical="center" indent="1"/>
    </xf>
    <xf numFmtId="1" fontId="5" fillId="5" borderId="14" xfId="43" applyNumberFormat="1" applyFont="1" applyFill="1" applyBorder="1" applyAlignment="1">
      <alignment horizontal="right" vertical="center" indent="1"/>
    </xf>
    <xf numFmtId="1" fontId="3" fillId="5" borderId="14" xfId="43" applyNumberFormat="1" applyFont="1" applyFill="1" applyBorder="1" applyAlignment="1">
      <alignment horizontal="right" vertical="center" indent="1"/>
    </xf>
    <xf numFmtId="0" fontId="5" fillId="5" borderId="9" xfId="36" applyFont="1" applyFill="1" applyBorder="1" applyAlignment="1">
      <alignment horizontal="center" vertical="center"/>
    </xf>
    <xf numFmtId="1" fontId="5" fillId="5" borderId="11" xfId="43" applyNumberFormat="1" applyFont="1" applyFill="1" applyBorder="1" applyAlignment="1">
      <alignment horizontal="right" vertical="center" indent="1"/>
    </xf>
    <xf numFmtId="0" fontId="5" fillId="6" borderId="10" xfId="6" applyFont="1" applyFill="1" applyBorder="1" applyAlignment="1">
      <alignment horizontal="center" wrapText="1"/>
    </xf>
    <xf numFmtId="1" fontId="3" fillId="5" borderId="12" xfId="36" applyNumberFormat="1" applyFont="1" applyFill="1" applyBorder="1" applyAlignment="1">
      <alignment horizontal="right" vertical="center" indent="1"/>
    </xf>
    <xf numFmtId="1" fontId="3" fillId="6" borderId="9" xfId="36" applyNumberFormat="1" applyFont="1" applyFill="1" applyBorder="1" applyAlignment="1">
      <alignment horizontal="right" vertical="center" indent="1"/>
    </xf>
    <xf numFmtId="1" fontId="3" fillId="5" borderId="9" xfId="36" applyNumberFormat="1" applyFont="1" applyFill="1" applyBorder="1" applyAlignment="1">
      <alignment horizontal="right" vertical="center" indent="1"/>
    </xf>
    <xf numFmtId="1" fontId="3" fillId="6" borderId="13" xfId="36" applyNumberFormat="1" applyFont="1" applyFill="1" applyBorder="1" applyAlignment="1">
      <alignment horizontal="right" vertical="center" indent="1"/>
    </xf>
    <xf numFmtId="1" fontId="5" fillId="5" borderId="14" xfId="31" applyNumberFormat="1" applyFont="1" applyFill="1" applyBorder="1" applyAlignment="1">
      <alignment horizontal="right" vertical="center" indent="1"/>
    </xf>
    <xf numFmtId="0" fontId="30" fillId="0" borderId="0" xfId="13" applyFont="1" applyAlignment="1">
      <alignment vertical="center" wrapText="1" readingOrder="1"/>
    </xf>
    <xf numFmtId="0" fontId="32" fillId="0" borderId="0" xfId="13" applyFont="1" applyAlignment="1">
      <alignment vertical="center"/>
    </xf>
    <xf numFmtId="0" fontId="53" fillId="0" borderId="0" xfId="0" applyFont="1" applyAlignment="1">
      <alignment horizontal="center" vertical="center"/>
    </xf>
    <xf numFmtId="0" fontId="54" fillId="0" borderId="0" xfId="0" applyFont="1" applyAlignment="1">
      <alignment horizontal="justify" vertical="center"/>
    </xf>
    <xf numFmtId="0" fontId="55" fillId="0" borderId="0" xfId="0" applyFont="1" applyAlignment="1">
      <alignment horizontal="justify" vertical="center"/>
    </xf>
    <xf numFmtId="0" fontId="5" fillId="0" borderId="0" xfId="39" applyFont="1" applyBorder="1" applyAlignment="1">
      <alignment horizontal="right" vertical="center" readingOrder="2"/>
    </xf>
    <xf numFmtId="167" fontId="18" fillId="0" borderId="0" xfId="0" applyNumberFormat="1" applyFont="1" applyAlignment="1">
      <alignment vertical="center" readingOrder="1"/>
    </xf>
    <xf numFmtId="0" fontId="5" fillId="6" borderId="15" xfId="6" applyFont="1" applyFill="1" applyBorder="1" applyAlignment="1">
      <alignment horizontal="center" wrapText="1"/>
    </xf>
    <xf numFmtId="1" fontId="5" fillId="6" borderId="9" xfId="36" applyNumberFormat="1" applyFont="1" applyFill="1" applyBorder="1" applyAlignment="1">
      <alignment horizontal="right" vertical="center" indent="1"/>
    </xf>
    <xf numFmtId="1" fontId="3" fillId="5" borderId="13" xfId="36" applyNumberFormat="1" applyFont="1" applyFill="1" applyBorder="1" applyAlignment="1">
      <alignment horizontal="right" vertical="center" indent="1"/>
    </xf>
    <xf numFmtId="0" fontId="5" fillId="5" borderId="12" xfId="36" applyFont="1" applyFill="1" applyBorder="1" applyAlignment="1">
      <alignment horizontal="center" vertical="center"/>
    </xf>
    <xf numFmtId="0" fontId="5" fillId="6" borderId="9" xfId="36" applyFont="1" applyFill="1" applyBorder="1" applyAlignment="1">
      <alignment horizontal="center" vertical="center"/>
    </xf>
    <xf numFmtId="0" fontId="5" fillId="5" borderId="11" xfId="36" applyFont="1" applyFill="1" applyBorder="1" applyAlignment="1">
      <alignment horizontal="center" vertical="center"/>
    </xf>
    <xf numFmtId="0" fontId="5" fillId="5" borderId="12" xfId="36" applyFont="1" applyFill="1" applyBorder="1" applyAlignment="1">
      <alignment horizontal="right" vertical="center"/>
    </xf>
    <xf numFmtId="1" fontId="5" fillId="5" borderId="12" xfId="36" applyNumberFormat="1" applyFont="1" applyFill="1" applyBorder="1" applyAlignment="1">
      <alignment horizontal="right" vertical="center"/>
    </xf>
    <xf numFmtId="0" fontId="3" fillId="6" borderId="9" xfId="36" applyFont="1" applyFill="1" applyBorder="1" applyAlignment="1">
      <alignment horizontal="right" vertical="center"/>
    </xf>
    <xf numFmtId="167" fontId="3" fillId="6" borderId="9" xfId="36" applyNumberFormat="1" applyFont="1" applyFill="1" applyBorder="1" applyAlignment="1">
      <alignment horizontal="right" vertical="center"/>
    </xf>
    <xf numFmtId="0" fontId="3" fillId="5" borderId="9" xfId="36" applyFont="1" applyFill="1" applyBorder="1" applyAlignment="1">
      <alignment horizontal="right" vertical="center"/>
    </xf>
    <xf numFmtId="0" fontId="5" fillId="5" borderId="9" xfId="36" applyFont="1" applyFill="1" applyBorder="1" applyAlignment="1">
      <alignment horizontal="right" vertical="center"/>
    </xf>
    <xf numFmtId="1" fontId="5" fillId="5" borderId="9" xfId="36" applyNumberFormat="1" applyFont="1" applyFill="1" applyBorder="1" applyAlignment="1">
      <alignment horizontal="right" vertical="center"/>
    </xf>
    <xf numFmtId="0" fontId="49" fillId="6" borderId="0" xfId="19" applyFont="1" applyFill="1" applyBorder="1" applyAlignment="1">
      <alignment horizontal="right" vertical="center"/>
    </xf>
    <xf numFmtId="1" fontId="5" fillId="6" borderId="13" xfId="36" applyNumberFormat="1" applyFont="1" applyFill="1" applyBorder="1" applyAlignment="1">
      <alignment horizontal="right" vertical="center"/>
    </xf>
    <xf numFmtId="1" fontId="5" fillId="6" borderId="13" xfId="36" applyNumberFormat="1" applyFont="1" applyFill="1" applyBorder="1" applyAlignment="1">
      <alignment horizontal="right" vertical="center" indent="1"/>
    </xf>
    <xf numFmtId="0" fontId="3" fillId="5" borderId="12" xfId="36" applyFont="1" applyFill="1" applyBorder="1" applyAlignment="1">
      <alignment horizontal="center" vertical="center"/>
    </xf>
    <xf numFmtId="0" fontId="3" fillId="6" borderId="9" xfId="36" applyFont="1" applyFill="1" applyBorder="1" applyAlignment="1">
      <alignment horizontal="center" vertical="center"/>
    </xf>
    <xf numFmtId="0" fontId="3" fillId="5" borderId="9" xfId="36" applyFont="1" applyFill="1" applyBorder="1" applyAlignment="1">
      <alignment horizontal="center" vertical="center"/>
    </xf>
    <xf numFmtId="0" fontId="3" fillId="6" borderId="11" xfId="36" applyFont="1" applyFill="1" applyBorder="1" applyAlignment="1">
      <alignment horizontal="center" vertical="center"/>
    </xf>
    <xf numFmtId="0" fontId="3" fillId="5" borderId="14" xfId="36" applyFont="1" applyFill="1" applyBorder="1" applyAlignment="1">
      <alignment horizontal="center" vertical="center"/>
    </xf>
    <xf numFmtId="1" fontId="3" fillId="5" borderId="12" xfId="34" applyNumberFormat="1" applyFont="1" applyFill="1" applyBorder="1" applyAlignment="1">
      <alignment vertical="center" shrinkToFit="1"/>
    </xf>
    <xf numFmtId="1" fontId="3" fillId="6" borderId="9" xfId="34" applyNumberFormat="1" applyFont="1" applyFill="1" applyBorder="1" applyAlignment="1">
      <alignment vertical="center" shrinkToFit="1"/>
    </xf>
    <xf numFmtId="1" fontId="3" fillId="5" borderId="9" xfId="34" applyNumberFormat="1" applyFont="1" applyFill="1" applyBorder="1" applyAlignment="1">
      <alignment vertical="center" shrinkToFit="1"/>
    </xf>
    <xf numFmtId="0" fontId="5" fillId="5" borderId="12" xfId="36" applyFont="1" applyFill="1" applyBorder="1" applyAlignment="1">
      <alignment horizontal="right" vertical="center" indent="1"/>
    </xf>
    <xf numFmtId="0" fontId="3" fillId="6" borderId="9" xfId="36" applyFont="1" applyFill="1" applyBorder="1" applyAlignment="1">
      <alignment horizontal="right" vertical="center" indent="1"/>
    </xf>
    <xf numFmtId="0" fontId="3" fillId="5" borderId="9" xfId="36" applyFont="1" applyFill="1" applyBorder="1" applyAlignment="1">
      <alignment horizontal="right" vertical="center" indent="1"/>
    </xf>
    <xf numFmtId="0" fontId="5" fillId="6" borderId="9" xfId="36" applyFont="1" applyFill="1" applyBorder="1" applyAlignment="1">
      <alignment horizontal="right" vertical="center" indent="1"/>
    </xf>
    <xf numFmtId="0" fontId="5" fillId="5" borderId="9" xfId="36" applyFont="1" applyFill="1" applyBorder="1" applyAlignment="1">
      <alignment horizontal="right" vertical="center" indent="1"/>
    </xf>
    <xf numFmtId="0" fontId="5" fillId="6" borderId="13" xfId="36" applyFont="1" applyFill="1" applyBorder="1" applyAlignment="1">
      <alignment horizontal="right" vertical="center" indent="1"/>
    </xf>
    <xf numFmtId="0" fontId="5" fillId="6" borderId="9" xfId="36" applyFont="1" applyFill="1" applyBorder="1" applyAlignment="1">
      <alignment horizontal="right" vertical="center"/>
    </xf>
    <xf numFmtId="0" fontId="5" fillId="5" borderId="11" xfId="36" applyFont="1" applyFill="1" applyBorder="1" applyAlignment="1">
      <alignment horizontal="right" vertical="center"/>
    </xf>
    <xf numFmtId="0" fontId="5" fillId="6" borderId="14" xfId="6" applyFont="1" applyFill="1" applyBorder="1" applyAlignment="1">
      <alignment horizontal="right" vertical="center" wrapText="1" indent="1"/>
    </xf>
    <xf numFmtId="1" fontId="3" fillId="5" borderId="12" xfId="43" applyNumberFormat="1" applyFont="1" applyFill="1" applyBorder="1" applyAlignment="1">
      <alignment horizontal="right" vertical="center" indent="1" readingOrder="1"/>
    </xf>
    <xf numFmtId="0" fontId="3" fillId="5" borderId="12" xfId="36" applyFont="1" applyFill="1" applyBorder="1" applyAlignment="1">
      <alignment horizontal="right" vertical="center" indent="1" readingOrder="1"/>
    </xf>
    <xf numFmtId="1" fontId="3" fillId="6" borderId="9" xfId="43" applyNumberFormat="1" applyFont="1" applyFill="1" applyBorder="1" applyAlignment="1">
      <alignment horizontal="right" vertical="center" indent="1" readingOrder="1"/>
    </xf>
    <xf numFmtId="0" fontId="3" fillId="6" borderId="9" xfId="36" applyFont="1" applyFill="1" applyBorder="1" applyAlignment="1">
      <alignment horizontal="right" vertical="center" indent="1" readingOrder="1"/>
    </xf>
    <xf numFmtId="1" fontId="3" fillId="5" borderId="11" xfId="43" applyNumberFormat="1" applyFont="1" applyFill="1" applyBorder="1" applyAlignment="1">
      <alignment horizontal="right" vertical="center" indent="1" readingOrder="1"/>
    </xf>
    <xf numFmtId="0" fontId="3" fillId="5" borderId="11" xfId="37" applyFont="1" applyFill="1" applyBorder="1" applyAlignment="1">
      <alignment horizontal="right" vertical="center" indent="1" readingOrder="1"/>
    </xf>
    <xf numFmtId="0" fontId="6" fillId="5" borderId="11" xfId="35" applyFont="1" applyFill="1" applyBorder="1" applyAlignment="1">
      <alignment horizontal="center" vertical="center" wrapText="1" readingOrder="2"/>
    </xf>
    <xf numFmtId="1" fontId="3" fillId="5" borderId="11" xfId="36" applyNumberFormat="1" applyFont="1" applyFill="1" applyBorder="1">
      <alignment horizontal="right" vertical="center" indent="1"/>
    </xf>
    <xf numFmtId="1" fontId="5" fillId="5" borderId="11" xfId="34" applyNumberFormat="1" applyFont="1" applyFill="1" applyBorder="1">
      <alignment horizontal="right" vertical="center" indent="1"/>
    </xf>
    <xf numFmtId="0" fontId="3" fillId="5" borderId="11" xfId="37" applyFont="1" applyFill="1" applyBorder="1" applyAlignment="1">
      <alignment horizontal="center" vertical="center" wrapText="1"/>
    </xf>
    <xf numFmtId="2" fontId="5" fillId="5" borderId="14" xfId="36" applyNumberFormat="1" applyFont="1" applyFill="1" applyBorder="1" applyAlignment="1">
      <alignment horizontal="right" vertical="center" indent="1"/>
    </xf>
    <xf numFmtId="167" fontId="3" fillId="6" borderId="11" xfId="36" applyNumberFormat="1" applyFont="1" applyFill="1" applyBorder="1" applyAlignment="1">
      <alignment horizontal="right" vertical="center"/>
    </xf>
    <xf numFmtId="0" fontId="5" fillId="5" borderId="19" xfId="35" applyFont="1" applyFill="1" applyBorder="1" applyAlignment="1">
      <alignment vertical="center" wrapText="1" readingOrder="2"/>
    </xf>
    <xf numFmtId="0" fontId="3" fillId="5" borderId="19" xfId="35" applyFont="1" applyFill="1" applyBorder="1" applyAlignment="1">
      <alignment vertical="center" wrapText="1" readingOrder="2"/>
    </xf>
    <xf numFmtId="167" fontId="3" fillId="5" borderId="19" xfId="36" applyNumberFormat="1" applyFont="1" applyFill="1" applyBorder="1" applyAlignment="1">
      <alignment horizontal="right" vertical="center"/>
    </xf>
    <xf numFmtId="0" fontId="18" fillId="5" borderId="19" xfId="37" applyFont="1" applyFill="1" applyBorder="1" applyAlignment="1">
      <alignment vertical="center" wrapText="1"/>
    </xf>
    <xf numFmtId="167" fontId="5" fillId="0" borderId="0" xfId="0" applyNumberFormat="1" applyFont="1" applyAlignment="1">
      <alignment horizontal="right" vertical="center" readingOrder="2"/>
    </xf>
    <xf numFmtId="0" fontId="5" fillId="6" borderId="15" xfId="6" applyFont="1" applyFill="1" applyBorder="1" applyAlignment="1">
      <alignment horizontal="center" vertical="center" wrapText="1"/>
    </xf>
    <xf numFmtId="0" fontId="5" fillId="6" borderId="16" xfId="6" applyFont="1" applyFill="1" applyBorder="1" applyAlignment="1">
      <alignment horizontal="center" vertical="center" wrapText="1"/>
    </xf>
    <xf numFmtId="0" fontId="5" fillId="6" borderId="10" xfId="6" applyFont="1" applyFill="1" applyBorder="1" applyAlignment="1">
      <alignment horizontal="center" vertical="center" wrapText="1"/>
    </xf>
    <xf numFmtId="0" fontId="5" fillId="6" borderId="15" xfId="6" applyFont="1" applyFill="1" applyBorder="1">
      <alignment horizontal="center" vertical="center" wrapText="1"/>
    </xf>
    <xf numFmtId="0" fontId="5" fillId="6" borderId="10" xfId="6" applyFont="1" applyFill="1" applyBorder="1">
      <alignment horizontal="center" vertical="center" wrapText="1"/>
    </xf>
    <xf numFmtId="0" fontId="5" fillId="6" borderId="16" xfId="6" applyFont="1" applyFill="1" applyBorder="1">
      <alignment horizontal="center" vertical="center" wrapText="1"/>
    </xf>
    <xf numFmtId="0" fontId="5" fillId="6" borderId="10" xfId="6" applyFont="1" applyFill="1" applyBorder="1" applyAlignment="1">
      <alignment horizontal="center" wrapText="1"/>
    </xf>
    <xf numFmtId="1" fontId="3" fillId="6" borderId="37" xfId="34" applyNumberFormat="1" applyFont="1" applyFill="1" applyBorder="1" applyAlignment="1">
      <alignment vertical="center" shrinkToFit="1"/>
    </xf>
    <xf numFmtId="1" fontId="3" fillId="5" borderId="39" xfId="34" applyNumberFormat="1" applyFont="1" applyFill="1" applyBorder="1" applyAlignment="1">
      <alignment vertical="center" shrinkToFit="1"/>
    </xf>
    <xf numFmtId="1" fontId="3" fillId="5" borderId="11" xfId="43" applyNumberFormat="1" applyFont="1" applyFill="1" applyBorder="1" applyAlignment="1">
      <alignment horizontal="right" vertical="center" indent="1"/>
    </xf>
    <xf numFmtId="0" fontId="5" fillId="6" borderId="10" xfId="6" applyFont="1" applyFill="1" applyBorder="1">
      <alignment horizontal="center" vertical="center" wrapText="1"/>
    </xf>
    <xf numFmtId="0" fontId="5" fillId="6" borderId="15" xfId="6" applyFont="1" applyFill="1" applyBorder="1" applyAlignment="1">
      <alignment horizontal="center" wrapText="1"/>
    </xf>
    <xf numFmtId="1" fontId="5" fillId="5" borderId="12" xfId="36" applyNumberFormat="1" applyFont="1" applyFill="1" applyBorder="1" applyAlignment="1">
      <alignment horizontal="center" vertical="center"/>
    </xf>
    <xf numFmtId="2" fontId="5" fillId="5" borderId="12" xfId="36" applyNumberFormat="1" applyFont="1" applyFill="1" applyBorder="1" applyAlignment="1">
      <alignment horizontal="center" vertical="center"/>
    </xf>
    <xf numFmtId="1" fontId="3" fillId="6" borderId="9" xfId="36" applyNumberFormat="1" applyFont="1" applyFill="1" applyBorder="1" applyAlignment="1">
      <alignment horizontal="center" vertical="center"/>
    </xf>
    <xf numFmtId="167" fontId="3" fillId="6" borderId="9" xfId="36" applyNumberFormat="1" applyFont="1" applyFill="1" applyBorder="1" applyAlignment="1">
      <alignment horizontal="center" vertical="center"/>
    </xf>
    <xf numFmtId="1" fontId="3" fillId="5" borderId="9" xfId="36" applyNumberFormat="1" applyFont="1" applyFill="1" applyBorder="1" applyAlignment="1">
      <alignment horizontal="center" vertical="center"/>
    </xf>
    <xf numFmtId="167" fontId="3" fillId="5" borderId="9" xfId="36" applyNumberFormat="1" applyFont="1" applyFill="1" applyBorder="1" applyAlignment="1">
      <alignment horizontal="center" vertical="center"/>
    </xf>
    <xf numFmtId="1" fontId="5" fillId="6" borderId="9" xfId="36" applyNumberFormat="1" applyFont="1" applyFill="1" applyBorder="1" applyAlignment="1">
      <alignment horizontal="center" vertical="center"/>
    </xf>
    <xf numFmtId="2" fontId="5" fillId="6" borderId="9" xfId="36" applyNumberFormat="1" applyFont="1" applyFill="1" applyBorder="1" applyAlignment="1">
      <alignment horizontal="center" vertical="center"/>
    </xf>
    <xf numFmtId="1" fontId="58" fillId="5" borderId="9" xfId="36" applyNumberFormat="1" applyFont="1" applyFill="1" applyBorder="1" applyAlignment="1">
      <alignment horizontal="center" vertical="center"/>
    </xf>
    <xf numFmtId="1" fontId="58" fillId="6" borderId="9" xfId="36" applyNumberFormat="1" applyFont="1" applyFill="1" applyBorder="1" applyAlignment="1">
      <alignment horizontal="center" vertical="center"/>
    </xf>
    <xf numFmtId="1" fontId="3" fillId="6" borderId="11" xfId="36" applyNumberFormat="1" applyFont="1" applyFill="1" applyBorder="1" applyAlignment="1">
      <alignment horizontal="center" vertical="center"/>
    </xf>
    <xf numFmtId="167" fontId="3" fillId="6" borderId="11" xfId="36" applyNumberFormat="1" applyFont="1" applyFill="1" applyBorder="1" applyAlignment="1">
      <alignment horizontal="center" vertical="center"/>
    </xf>
    <xf numFmtId="1" fontId="58" fillId="6" borderId="11" xfId="36" applyNumberFormat="1" applyFont="1" applyFill="1" applyBorder="1" applyAlignment="1">
      <alignment horizontal="center" vertical="center"/>
    </xf>
    <xf numFmtId="167" fontId="3" fillId="5" borderId="19" xfId="36" applyNumberFormat="1" applyFont="1" applyFill="1" applyBorder="1" applyAlignment="1">
      <alignment horizontal="center" vertical="center"/>
    </xf>
    <xf numFmtId="1" fontId="58" fillId="5" borderId="19" xfId="36" applyNumberFormat="1" applyFont="1" applyFill="1" applyBorder="1" applyAlignment="1">
      <alignment horizontal="center" vertical="center"/>
    </xf>
    <xf numFmtId="1" fontId="5" fillId="5" borderId="9" xfId="36" applyNumberFormat="1" applyFont="1" applyFill="1" applyBorder="1" applyAlignment="1">
      <alignment horizontal="center" vertical="center"/>
    </xf>
    <xf numFmtId="0" fontId="49" fillId="6" borderId="0" xfId="19" applyFont="1" applyFill="1" applyBorder="1" applyAlignment="1">
      <alignment horizontal="center" vertical="center"/>
    </xf>
    <xf numFmtId="167" fontId="3" fillId="6" borderId="0" xfId="0" applyNumberFormat="1" applyFont="1" applyFill="1" applyAlignment="1">
      <alignment horizontal="center" vertical="center"/>
    </xf>
    <xf numFmtId="1" fontId="49" fillId="6" borderId="0" xfId="19" applyNumberFormat="1" applyFont="1" applyFill="1" applyBorder="1" applyAlignment="1">
      <alignment horizontal="center" vertical="center"/>
    </xf>
    <xf numFmtId="167" fontId="3" fillId="5" borderId="0" xfId="0" applyNumberFormat="1" applyFont="1" applyFill="1" applyAlignment="1">
      <alignment horizontal="center" vertical="center"/>
    </xf>
    <xf numFmtId="1" fontId="49" fillId="5" borderId="0" xfId="19" applyNumberFormat="1" applyFont="1" applyFill="1" applyBorder="1" applyAlignment="1">
      <alignment horizontal="center" vertical="center"/>
    </xf>
    <xf numFmtId="1" fontId="3" fillId="5" borderId="11" xfId="36" applyNumberFormat="1" applyFont="1" applyFill="1" applyBorder="1" applyAlignment="1">
      <alignment horizontal="center" vertical="center"/>
    </xf>
    <xf numFmtId="1" fontId="5" fillId="6" borderId="13" xfId="36" applyNumberFormat="1" applyFont="1" applyFill="1" applyBorder="1" applyAlignment="1">
      <alignment horizontal="center" vertical="center"/>
    </xf>
    <xf numFmtId="1" fontId="3" fillId="7" borderId="9" xfId="36" applyNumberFormat="1" applyFont="1" applyFill="1" applyBorder="1" applyAlignment="1">
      <alignment horizontal="center" vertical="center"/>
    </xf>
    <xf numFmtId="0" fontId="3" fillId="5" borderId="13" xfId="36" applyFont="1" applyFill="1" applyBorder="1" applyAlignment="1">
      <alignment horizontal="center" vertical="center"/>
    </xf>
    <xf numFmtId="1" fontId="3" fillId="6" borderId="0" xfId="36" applyNumberFormat="1" applyFont="1" applyFill="1" applyBorder="1" applyAlignment="1">
      <alignment horizontal="center" vertical="center"/>
    </xf>
    <xf numFmtId="1" fontId="3" fillId="5" borderId="15" xfId="46" applyNumberFormat="1" applyFont="1" applyFill="1" applyBorder="1" applyAlignment="1">
      <alignment horizontal="right" vertical="center" indent="1"/>
    </xf>
    <xf numFmtId="1" fontId="3" fillId="6" borderId="0" xfId="46" applyNumberFormat="1" applyFont="1" applyFill="1" applyBorder="1" applyAlignment="1">
      <alignment horizontal="right" vertical="center" indent="1"/>
    </xf>
    <xf numFmtId="1" fontId="3" fillId="5" borderId="0" xfId="46" applyNumberFormat="1" applyFont="1" applyFill="1" applyBorder="1" applyAlignment="1">
      <alignment horizontal="right" vertical="center" indent="1"/>
    </xf>
    <xf numFmtId="1" fontId="3" fillId="5" borderId="16" xfId="46" applyNumberFormat="1" applyFont="1" applyFill="1" applyBorder="1" applyAlignment="1">
      <alignment vertical="center"/>
    </xf>
    <xf numFmtId="1" fontId="3" fillId="5" borderId="10" xfId="36" applyNumberFormat="1" applyFont="1" applyFill="1" applyBorder="1" applyAlignment="1">
      <alignment vertical="center"/>
    </xf>
    <xf numFmtId="1" fontId="5" fillId="6" borderId="14" xfId="46" applyNumberFormat="1" applyFont="1" applyFill="1" applyBorder="1" applyAlignment="1">
      <alignment vertical="center"/>
    </xf>
    <xf numFmtId="0" fontId="5" fillId="6" borderId="15" xfId="6" applyFont="1" applyFill="1" applyBorder="1" applyAlignment="1">
      <alignment horizontal="center" vertical="center" wrapText="1"/>
    </xf>
    <xf numFmtId="0" fontId="5" fillId="6" borderId="16" xfId="6" applyFont="1" applyFill="1" applyBorder="1" applyAlignment="1">
      <alignment horizontal="center" vertical="center" wrapText="1"/>
    </xf>
    <xf numFmtId="0" fontId="5" fillId="6" borderId="10" xfId="6" applyFont="1" applyFill="1" applyBorder="1" applyAlignment="1">
      <alignment horizontal="center" vertical="center" wrapText="1"/>
    </xf>
    <xf numFmtId="1" fontId="5" fillId="5" borderId="9" xfId="46" applyNumberFormat="1" applyFont="1" applyFill="1" applyBorder="1" applyAlignment="1">
      <alignment horizontal="right" vertical="center" indent="1"/>
    </xf>
    <xf numFmtId="1" fontId="5" fillId="6" borderId="13" xfId="46" applyNumberFormat="1" applyFont="1" applyFill="1" applyBorder="1" applyAlignment="1">
      <alignment horizontal="right" vertical="center" indent="1"/>
    </xf>
    <xf numFmtId="1" fontId="5" fillId="5" borderId="12" xfId="46" applyNumberFormat="1" applyFont="1" applyFill="1" applyBorder="1" applyAlignment="1">
      <alignment horizontal="right" vertical="center" indent="1"/>
    </xf>
    <xf numFmtId="1" fontId="3" fillId="6" borderId="9" xfId="46" applyNumberFormat="1" applyFont="1" applyFill="1" applyBorder="1" applyAlignment="1">
      <alignment horizontal="right" vertical="center" indent="1"/>
    </xf>
    <xf numFmtId="1" fontId="3" fillId="5" borderId="9" xfId="46" applyNumberFormat="1" applyFont="1" applyFill="1" applyBorder="1" applyAlignment="1">
      <alignment horizontal="right" vertical="center" indent="1"/>
    </xf>
    <xf numFmtId="1" fontId="5" fillId="6" borderId="9" xfId="46" applyNumberFormat="1" applyFont="1" applyFill="1" applyBorder="1" applyAlignment="1">
      <alignment horizontal="right" vertical="center" indent="1"/>
    </xf>
    <xf numFmtId="0" fontId="49" fillId="5" borderId="0" xfId="19" applyFont="1" applyFill="1" applyBorder="1" applyAlignment="1">
      <alignment horizontal="center" vertical="center"/>
    </xf>
    <xf numFmtId="0" fontId="5" fillId="6" borderId="13" xfId="36" applyFont="1" applyFill="1" applyBorder="1" applyAlignment="1">
      <alignment horizontal="center" vertical="center"/>
    </xf>
    <xf numFmtId="1" fontId="5" fillId="5" borderId="9" xfId="43" applyNumberFormat="1" applyFont="1" applyFill="1" applyBorder="1" applyAlignment="1">
      <alignment horizontal="center" vertical="center"/>
    </xf>
    <xf numFmtId="1" fontId="5" fillId="6" borderId="13" xfId="43" applyNumberFormat="1" applyFont="1" applyFill="1" applyBorder="1" applyAlignment="1">
      <alignment horizontal="center" vertical="center"/>
    </xf>
    <xf numFmtId="1" fontId="5" fillId="5" borderId="14" xfId="43" applyNumberFormat="1" applyFont="1" applyFill="1" applyBorder="1" applyAlignment="1">
      <alignment horizontal="center" vertical="center"/>
    </xf>
    <xf numFmtId="1" fontId="5" fillId="5" borderId="12" xfId="43" applyNumberFormat="1" applyFont="1" applyFill="1" applyBorder="1" applyAlignment="1">
      <alignment horizontal="center" vertical="center"/>
    </xf>
    <xf numFmtId="1" fontId="3" fillId="6" borderId="9" xfId="43" applyNumberFormat="1" applyFont="1" applyFill="1" applyBorder="1" applyAlignment="1">
      <alignment horizontal="center" vertical="center"/>
    </xf>
    <xf numFmtId="1" fontId="3" fillId="5" borderId="9" xfId="43" applyNumberFormat="1" applyFont="1" applyFill="1" applyBorder="1" applyAlignment="1">
      <alignment horizontal="center" vertical="center"/>
    </xf>
    <xf numFmtId="1" fontId="5" fillId="6" borderId="9" xfId="43" applyNumberFormat="1" applyFont="1" applyFill="1" applyBorder="1" applyAlignment="1">
      <alignment horizontal="center" vertical="center"/>
    </xf>
    <xf numFmtId="1" fontId="3" fillId="5" borderId="13" xfId="43" applyNumberFormat="1" applyFont="1" applyFill="1" applyBorder="1" applyAlignment="1">
      <alignment horizontal="center" vertical="center"/>
    </xf>
    <xf numFmtId="1" fontId="3" fillId="6" borderId="0" xfId="43" applyNumberFormat="1" applyFont="1" applyFill="1" applyBorder="1" applyAlignment="1">
      <alignment horizontal="center" vertical="center"/>
    </xf>
    <xf numFmtId="1" fontId="3" fillId="5" borderId="12" xfId="43" applyNumberFormat="1" applyFont="1" applyFill="1" applyBorder="1" applyAlignment="1">
      <alignment horizontal="center" vertical="center"/>
    </xf>
    <xf numFmtId="0" fontId="3" fillId="0" borderId="0" xfId="39" applyFont="1" applyBorder="1" applyAlignment="1">
      <alignment horizontal="center" vertical="center"/>
    </xf>
    <xf numFmtId="0" fontId="5" fillId="6" borderId="10" xfId="37" applyFont="1" applyFill="1" applyBorder="1" applyAlignment="1">
      <alignment horizontal="center" wrapText="1"/>
    </xf>
    <xf numFmtId="0" fontId="18" fillId="5" borderId="40" xfId="37" applyFont="1" applyFill="1" applyBorder="1" applyAlignment="1">
      <alignment vertical="center" wrapText="1"/>
    </xf>
    <xf numFmtId="0" fontId="18" fillId="5" borderId="41" xfId="37" applyFont="1" applyFill="1" applyBorder="1" applyAlignment="1">
      <alignment vertical="center" wrapText="1"/>
    </xf>
    <xf numFmtId="0" fontId="18" fillId="6" borderId="36" xfId="37" applyFont="1" applyFill="1" applyBorder="1" applyAlignment="1">
      <alignment vertical="center" wrapText="1"/>
    </xf>
    <xf numFmtId="0" fontId="18" fillId="5" borderId="36" xfId="37" applyFont="1" applyFill="1" applyBorder="1" applyAlignment="1">
      <alignment vertical="center" wrapText="1"/>
    </xf>
    <xf numFmtId="0" fontId="18" fillId="5" borderId="37" xfId="37" applyFont="1" applyFill="1" applyBorder="1" applyAlignment="1">
      <alignment vertical="center" wrapText="1"/>
    </xf>
    <xf numFmtId="0" fontId="18" fillId="5" borderId="42" xfId="37" applyFont="1" applyFill="1" applyBorder="1" applyAlignment="1">
      <alignment vertical="center" wrapText="1"/>
    </xf>
    <xf numFmtId="0" fontId="18" fillId="5" borderId="43" xfId="37" applyFont="1" applyFill="1" applyBorder="1" applyAlignment="1">
      <alignment vertical="center" wrapText="1"/>
    </xf>
    <xf numFmtId="0" fontId="5" fillId="5" borderId="40" xfId="35" applyFont="1" applyFill="1" applyBorder="1" applyAlignment="1">
      <alignment vertical="center" wrapText="1" readingOrder="2"/>
    </xf>
    <xf numFmtId="0" fontId="5" fillId="5" borderId="41" xfId="35" applyFont="1" applyFill="1" applyBorder="1" applyAlignment="1">
      <alignment vertical="center" wrapText="1" readingOrder="2"/>
    </xf>
    <xf numFmtId="0" fontId="5" fillId="6" borderId="36" xfId="35" applyFont="1" applyFill="1" applyBorder="1" applyAlignment="1">
      <alignment vertical="center" wrapText="1" readingOrder="2"/>
    </xf>
    <xf numFmtId="0" fontId="5" fillId="6" borderId="37" xfId="35" applyFont="1" applyFill="1" applyBorder="1" applyAlignment="1">
      <alignment vertical="center" wrapText="1" readingOrder="2"/>
    </xf>
    <xf numFmtId="0" fontId="5" fillId="5" borderId="36" xfId="35" applyFont="1" applyFill="1" applyBorder="1" applyAlignment="1">
      <alignment vertical="center" wrapText="1" readingOrder="2"/>
    </xf>
    <xf numFmtId="0" fontId="5" fillId="5" borderId="37" xfId="35" applyFont="1" applyFill="1" applyBorder="1" applyAlignment="1">
      <alignment vertical="center" wrapText="1" readingOrder="2"/>
    </xf>
    <xf numFmtId="0" fontId="5" fillId="5" borderId="42" xfId="35" applyFont="1" applyFill="1" applyBorder="1" applyAlignment="1">
      <alignment vertical="center" wrapText="1" readingOrder="2"/>
    </xf>
    <xf numFmtId="0" fontId="5" fillId="5" borderId="43" xfId="35" applyFont="1" applyFill="1" applyBorder="1" applyAlignment="1">
      <alignment vertical="center" wrapText="1" readingOrder="2"/>
    </xf>
    <xf numFmtId="0" fontId="20" fillId="0" borderId="0" xfId="1" applyFont="1" applyBorder="1" applyAlignment="1">
      <alignment horizontal="centerContinuous" vertical="center" readingOrder="2"/>
    </xf>
    <xf numFmtId="1" fontId="20" fillId="0" borderId="0" xfId="0" applyNumberFormat="1" applyFont="1" applyBorder="1" applyAlignment="1">
      <alignment horizontal="centerContinuous" vertical="center" readingOrder="2"/>
    </xf>
    <xf numFmtId="1" fontId="6" fillId="0" borderId="0" xfId="0" applyNumberFormat="1" applyFont="1" applyBorder="1" applyAlignment="1">
      <alignment horizontal="centerContinuous" vertical="center"/>
    </xf>
    <xf numFmtId="0" fontId="6" fillId="0" borderId="0" xfId="0" applyFont="1" applyAlignment="1">
      <alignment horizontal="center" vertical="center"/>
    </xf>
    <xf numFmtId="0" fontId="6" fillId="0" borderId="0" xfId="0" applyFont="1" applyAlignment="1">
      <alignment vertical="center"/>
    </xf>
    <xf numFmtId="0" fontId="5" fillId="0" borderId="0" xfId="0" applyFont="1" applyAlignment="1">
      <alignment horizontal="center" vertical="center"/>
    </xf>
    <xf numFmtId="0" fontId="6"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readingOrder="2"/>
    </xf>
    <xf numFmtId="0" fontId="6" fillId="0" borderId="0" xfId="0" applyFont="1" applyAlignment="1">
      <alignment horizontal="center" vertical="center" readingOrder="2"/>
    </xf>
    <xf numFmtId="0" fontId="3" fillId="0" borderId="0" xfId="0" applyFont="1" applyAlignment="1">
      <alignment vertical="center" readingOrder="2"/>
    </xf>
    <xf numFmtId="0" fontId="5" fillId="6" borderId="15" xfId="6" applyFont="1" applyFill="1" applyBorder="1" applyAlignment="1">
      <alignment horizontal="center" vertical="center" wrapText="1"/>
    </xf>
    <xf numFmtId="0" fontId="5" fillId="6" borderId="16" xfId="6" applyFont="1" applyFill="1" applyBorder="1" applyAlignment="1">
      <alignment horizontal="center" vertical="center" wrapText="1"/>
    </xf>
    <xf numFmtId="0" fontId="5" fillId="6" borderId="10" xfId="6" applyFont="1" applyFill="1" applyBorder="1" applyAlignment="1">
      <alignment horizontal="center" vertical="center" wrapText="1"/>
    </xf>
    <xf numFmtId="0" fontId="57" fillId="6" borderId="10" xfId="6" applyFont="1" applyFill="1" applyBorder="1" applyAlignment="1">
      <alignment horizontal="center" vertical="top" wrapText="1"/>
    </xf>
    <xf numFmtId="0" fontId="57" fillId="6" borderId="16" xfId="6" applyFont="1" applyFill="1" applyBorder="1" applyAlignment="1">
      <alignment horizontal="center" vertical="top" wrapText="1"/>
    </xf>
    <xf numFmtId="0" fontId="5" fillId="6" borderId="15" xfId="6" applyFont="1" applyFill="1" applyBorder="1" applyAlignment="1">
      <alignment horizontal="center" wrapText="1"/>
    </xf>
    <xf numFmtId="0" fontId="5" fillId="6" borderId="10" xfId="6" applyFont="1" applyFill="1" applyBorder="1" applyAlignment="1">
      <alignment horizontal="center" wrapText="1"/>
    </xf>
    <xf numFmtId="0" fontId="5" fillId="6" borderId="14" xfId="6" applyFont="1" applyFill="1" applyBorder="1" applyAlignment="1">
      <alignment horizontal="center" vertical="center" wrapText="1"/>
    </xf>
    <xf numFmtId="1" fontId="3" fillId="5" borderId="9" xfId="36" applyNumberFormat="1" applyFont="1" applyFill="1" applyBorder="1">
      <alignment horizontal="right" vertical="center" indent="1"/>
    </xf>
    <xf numFmtId="1" fontId="3" fillId="5" borderId="19" xfId="36" applyNumberFormat="1" applyFont="1" applyFill="1" applyBorder="1" applyAlignment="1">
      <alignment horizontal="center" vertical="center"/>
    </xf>
    <xf numFmtId="0" fontId="6" fillId="7" borderId="11" xfId="35" applyFont="1" applyFill="1" applyBorder="1" applyAlignment="1">
      <alignment horizontal="center" vertical="center" wrapText="1" readingOrder="2"/>
    </xf>
    <xf numFmtId="1" fontId="3" fillId="7" borderId="11" xfId="36" applyNumberFormat="1" applyFont="1" applyFill="1" applyBorder="1">
      <alignment horizontal="right" vertical="center" indent="1"/>
    </xf>
    <xf numFmtId="1" fontId="5" fillId="7" borderId="11" xfId="34" applyNumberFormat="1" applyFont="1" applyFill="1" applyBorder="1">
      <alignment horizontal="right" vertical="center" indent="1"/>
    </xf>
    <xf numFmtId="0" fontId="3" fillId="7" borderId="11" xfId="37" applyFont="1" applyFill="1" applyBorder="1" applyAlignment="1">
      <alignment horizontal="center" vertical="center" wrapText="1"/>
    </xf>
    <xf numFmtId="1" fontId="3" fillId="7" borderId="9" xfId="43" applyNumberFormat="1" applyFont="1" applyFill="1" applyBorder="1" applyAlignment="1">
      <alignment horizontal="center" vertical="center"/>
    </xf>
    <xf numFmtId="1" fontId="5" fillId="7" borderId="9" xfId="43" applyNumberFormat="1" applyFont="1" applyFill="1" applyBorder="1" applyAlignment="1">
      <alignment horizontal="center" vertical="center"/>
    </xf>
    <xf numFmtId="1" fontId="5" fillId="5" borderId="9" xfId="36" applyNumberFormat="1" applyFont="1" applyFill="1" applyBorder="1" applyAlignment="1">
      <alignment vertical="center"/>
    </xf>
    <xf numFmtId="0" fontId="59" fillId="0" borderId="0" xfId="0" applyFont="1" applyAlignment="1">
      <alignment horizontal="center"/>
    </xf>
    <xf numFmtId="0" fontId="6" fillId="0" borderId="0" xfId="2" applyFont="1" applyAlignment="1">
      <alignment vertical="center" readingOrder="2"/>
    </xf>
    <xf numFmtId="0" fontId="30" fillId="0" borderId="0" xfId="13" applyFont="1" applyAlignment="1">
      <alignment horizontal="center" vertical="center" wrapText="1" readingOrder="1"/>
    </xf>
    <xf numFmtId="0" fontId="30" fillId="0" borderId="0" xfId="12" applyFont="1" applyAlignment="1">
      <alignment horizontal="center" vertical="center" wrapText="1" readingOrder="1"/>
    </xf>
    <xf numFmtId="0" fontId="33" fillId="0" borderId="0" xfId="12" applyFont="1" applyAlignment="1">
      <alignment horizontal="center" vertical="center" wrapText="1" readingOrder="1"/>
    </xf>
    <xf numFmtId="0" fontId="17" fillId="0" borderId="0" xfId="12" applyFont="1" applyAlignment="1">
      <alignment horizontal="center" vertical="center" wrapText="1" readingOrder="1"/>
    </xf>
    <xf numFmtId="0" fontId="10" fillId="6" borderId="19" xfId="6" applyFont="1" applyFill="1" applyBorder="1">
      <alignment horizontal="center" vertical="center" wrapText="1"/>
    </xf>
    <xf numFmtId="0" fontId="10" fillId="6" borderId="9" xfId="6" applyFont="1" applyFill="1" applyBorder="1">
      <alignment horizontal="center" vertical="center" wrapText="1"/>
    </xf>
    <xf numFmtId="0" fontId="10" fillId="6" borderId="11" xfId="6" applyFont="1" applyFill="1" applyBorder="1">
      <alignment horizontal="center" vertical="center" wrapText="1"/>
    </xf>
    <xf numFmtId="0" fontId="5" fillId="6" borderId="12" xfId="31" applyFont="1" applyFill="1" applyBorder="1" applyAlignment="1">
      <alignment horizontal="center" vertical="center" wrapText="1"/>
    </xf>
    <xf numFmtId="0" fontId="5" fillId="6" borderId="9" xfId="31" applyFont="1" applyFill="1" applyBorder="1" applyAlignment="1">
      <alignment horizontal="center" vertical="center" wrapText="1"/>
    </xf>
    <xf numFmtId="0" fontId="5" fillId="6" borderId="11" xfId="31" applyFont="1" applyFill="1" applyBorder="1" applyAlignment="1">
      <alignment horizontal="center" vertical="center" wrapText="1"/>
    </xf>
    <xf numFmtId="0" fontId="5" fillId="6" borderId="12" xfId="7" applyFont="1" applyFill="1" applyBorder="1">
      <alignment horizontal="center" vertical="center" wrapText="1"/>
    </xf>
    <xf numFmtId="0" fontId="5" fillId="6" borderId="11" xfId="7" applyFont="1" applyFill="1" applyBorder="1">
      <alignment horizontal="center" vertical="center" wrapText="1"/>
    </xf>
    <xf numFmtId="1" fontId="5" fillId="6" borderId="19" xfId="5" applyFont="1" applyFill="1" applyBorder="1">
      <alignment horizontal="center" vertical="center"/>
    </xf>
    <xf numFmtId="1" fontId="5" fillId="6" borderId="9" xfId="5" applyFont="1" applyFill="1" applyBorder="1">
      <alignment horizontal="center" vertical="center"/>
    </xf>
    <xf numFmtId="1" fontId="5" fillId="6" borderId="11" xfId="5" applyFont="1" applyFill="1" applyBorder="1">
      <alignment horizontal="center" vertical="center"/>
    </xf>
    <xf numFmtId="0" fontId="5" fillId="6" borderId="15" xfId="37" applyFont="1" applyFill="1" applyBorder="1" applyAlignment="1">
      <alignment horizontal="center" wrapText="1"/>
    </xf>
    <xf numFmtId="0" fontId="5" fillId="6" borderId="10" xfId="37" applyFont="1" applyFill="1" applyBorder="1" applyAlignment="1">
      <alignment horizontal="center" wrapText="1"/>
    </xf>
    <xf numFmtId="0" fontId="10" fillId="6" borderId="10" xfId="37" applyFont="1" applyFill="1" applyBorder="1" applyAlignment="1">
      <alignment horizontal="center" vertical="top" wrapText="1"/>
    </xf>
    <xf numFmtId="0" fontId="10" fillId="6" borderId="16" xfId="37" applyFont="1" applyFill="1" applyBorder="1" applyAlignment="1">
      <alignment horizontal="center" vertical="top" wrapText="1"/>
    </xf>
    <xf numFmtId="0" fontId="5" fillId="6" borderId="14" xfId="6" applyFont="1" applyFill="1" applyBorder="1">
      <alignment horizontal="center" vertical="center" wrapText="1"/>
    </xf>
    <xf numFmtId="0" fontId="20" fillId="0" borderId="0" xfId="1" applyFont="1" applyAlignment="1">
      <alignment horizontal="center" vertical="center" readingOrder="2"/>
    </xf>
    <xf numFmtId="0" fontId="20" fillId="0" borderId="0" xfId="1" applyFont="1" applyAlignment="1">
      <alignment horizontal="center" vertical="center"/>
    </xf>
    <xf numFmtId="0" fontId="6" fillId="0" borderId="0" xfId="2" applyFont="1" applyAlignment="1">
      <alignment horizontal="center" vertical="center"/>
    </xf>
    <xf numFmtId="0" fontId="18" fillId="6" borderId="10" xfId="37" applyFont="1" applyFill="1" applyBorder="1" applyAlignment="1">
      <alignment horizontal="center" vertical="top" wrapText="1"/>
    </xf>
    <xf numFmtId="0" fontId="18" fillId="6" borderId="16" xfId="37" applyFont="1" applyFill="1" applyBorder="1" applyAlignment="1">
      <alignment horizontal="center" vertical="top" wrapText="1"/>
    </xf>
    <xf numFmtId="0" fontId="5" fillId="6" borderId="14" xfId="31" applyFont="1" applyFill="1" applyBorder="1" applyAlignment="1">
      <alignment horizontal="center" vertical="center" readingOrder="2"/>
    </xf>
    <xf numFmtId="0" fontId="10" fillId="6" borderId="14" xfId="31" applyFont="1" applyFill="1" applyBorder="1" applyAlignment="1">
      <alignment horizontal="center" vertical="center"/>
    </xf>
    <xf numFmtId="0" fontId="10" fillId="5" borderId="9" xfId="37" applyFont="1" applyFill="1" applyBorder="1">
      <alignment horizontal="left" vertical="center" wrapText="1" indent="1"/>
    </xf>
    <xf numFmtId="0" fontId="5" fillId="5" borderId="9" xfId="35" applyFont="1" applyFill="1" applyBorder="1" applyAlignment="1">
      <alignment horizontal="right" vertical="center" wrapText="1" readingOrder="2"/>
    </xf>
    <xf numFmtId="0" fontId="5" fillId="6" borderId="9" xfId="35" applyFont="1" applyFill="1" applyBorder="1" applyAlignment="1">
      <alignment horizontal="right" vertical="center" wrapText="1" readingOrder="2"/>
    </xf>
    <xf numFmtId="0" fontId="10" fillId="6" borderId="9" xfId="37" applyFont="1" applyFill="1" applyBorder="1">
      <alignment horizontal="left" vertical="center" wrapText="1" indent="1"/>
    </xf>
    <xf numFmtId="1" fontId="10" fillId="6" borderId="20" xfId="4" applyFont="1" applyFill="1" applyBorder="1">
      <alignment horizontal="left" vertical="center" wrapText="1"/>
    </xf>
    <xf numFmtId="1" fontId="10" fillId="6" borderId="21" xfId="4" applyFont="1" applyFill="1" applyBorder="1">
      <alignment horizontal="left" vertical="center" wrapText="1"/>
    </xf>
    <xf numFmtId="0" fontId="5" fillId="6" borderId="22" xfId="3" applyFont="1" applyFill="1" applyBorder="1">
      <alignment horizontal="right" vertical="center" wrapText="1"/>
    </xf>
    <xf numFmtId="0" fontId="5" fillId="6" borderId="23" xfId="3" applyFont="1" applyFill="1" applyBorder="1">
      <alignment horizontal="right" vertical="center" wrapText="1"/>
    </xf>
    <xf numFmtId="0" fontId="10" fillId="5" borderId="12" xfId="37" applyFont="1" applyFill="1" applyBorder="1">
      <alignment horizontal="left" vertical="center" wrapText="1" indent="1"/>
    </xf>
    <xf numFmtId="0" fontId="5" fillId="6" borderId="19" xfId="6" applyFont="1" applyFill="1" applyBorder="1" applyAlignment="1">
      <alignment horizontal="center" vertical="center" wrapText="1"/>
    </xf>
    <xf numFmtId="0" fontId="5" fillId="6" borderId="11" xfId="6" applyFont="1" applyFill="1" applyBorder="1" applyAlignment="1">
      <alignment horizontal="center" vertical="center" wrapText="1"/>
    </xf>
    <xf numFmtId="0" fontId="5" fillId="6" borderId="15" xfId="6" applyFont="1" applyFill="1" applyBorder="1" applyAlignment="1">
      <alignment horizontal="center" vertical="center" wrapText="1"/>
    </xf>
    <xf numFmtId="0" fontId="5" fillId="6" borderId="16" xfId="6" applyFont="1" applyFill="1" applyBorder="1" applyAlignment="1">
      <alignment horizontal="center" vertical="center" wrapText="1"/>
    </xf>
    <xf numFmtId="0" fontId="20" fillId="0" borderId="0" xfId="2" applyFont="1" applyAlignment="1">
      <alignment horizontal="center" vertical="center" readingOrder="2"/>
    </xf>
    <xf numFmtId="0" fontId="5" fillId="5" borderId="12" xfId="35" applyFont="1" applyFill="1" applyBorder="1" applyAlignment="1">
      <alignment horizontal="right" vertical="center" wrapText="1" readingOrder="2"/>
    </xf>
    <xf numFmtId="0" fontId="5" fillId="6" borderId="19" xfId="6" applyFont="1" applyFill="1" applyBorder="1">
      <alignment horizontal="center" vertical="center" wrapText="1"/>
    </xf>
    <xf numFmtId="0" fontId="5" fillId="6" borderId="11" xfId="6" applyFont="1" applyFill="1" applyBorder="1">
      <alignment horizontal="center" vertical="center" wrapText="1"/>
    </xf>
    <xf numFmtId="0" fontId="31" fillId="0" borderId="0" xfId="12" applyFont="1" applyBorder="1" applyAlignment="1">
      <alignment horizontal="center" vertical="center" wrapText="1" readingOrder="1"/>
    </xf>
    <xf numFmtId="0" fontId="20" fillId="0" borderId="0" xfId="1" applyFont="1" applyBorder="1" applyAlignment="1">
      <alignment horizontal="center" vertical="center"/>
    </xf>
    <xf numFmtId="0" fontId="38" fillId="0" borderId="0" xfId="1" applyFont="1" applyBorder="1" applyAlignment="1">
      <alignment horizontal="center" vertical="center"/>
    </xf>
    <xf numFmtId="0" fontId="34" fillId="0" borderId="0" xfId="1" applyFont="1" applyBorder="1" applyAlignment="1">
      <alignment horizontal="center" vertical="center" readingOrder="2"/>
    </xf>
    <xf numFmtId="0" fontId="6" fillId="0" borderId="0" xfId="2" applyFont="1" applyBorder="1" applyAlignment="1">
      <alignment horizontal="center" vertical="center"/>
    </xf>
    <xf numFmtId="167" fontId="5" fillId="0" borderId="0" xfId="0" applyNumberFormat="1" applyFont="1" applyBorder="1" applyAlignment="1">
      <alignment horizontal="center" vertical="center"/>
    </xf>
    <xf numFmtId="0" fontId="31" fillId="0" borderId="0" xfId="12" applyFont="1" applyAlignment="1">
      <alignment horizontal="center" vertical="center" wrapText="1" readingOrder="1"/>
    </xf>
    <xf numFmtId="0" fontId="5" fillId="6" borderId="17" xfId="3" applyFont="1" applyFill="1" applyBorder="1">
      <alignment horizontal="right" vertical="center" wrapText="1"/>
    </xf>
    <xf numFmtId="1" fontId="10" fillId="6" borderId="18" xfId="4" applyFont="1" applyFill="1" applyBorder="1">
      <alignment horizontal="left" vertical="center" wrapText="1"/>
    </xf>
    <xf numFmtId="0" fontId="20" fillId="4" borderId="0" xfId="1" applyFont="1" applyFill="1" applyAlignment="1">
      <alignment horizontal="center" vertical="center"/>
    </xf>
    <xf numFmtId="0" fontId="20" fillId="4" borderId="0" xfId="2" applyFont="1" applyFill="1" applyAlignment="1">
      <alignment horizontal="center" vertical="center" readingOrder="2"/>
    </xf>
    <xf numFmtId="0" fontId="15" fillId="0" borderId="0" xfId="2" applyFont="1" applyAlignment="1">
      <alignment horizontal="center" vertical="center"/>
    </xf>
    <xf numFmtId="0" fontId="5" fillId="5" borderId="14" xfId="31" applyFont="1" applyFill="1" applyBorder="1" applyAlignment="1">
      <alignment horizontal="center" vertical="center" readingOrder="2"/>
    </xf>
    <xf numFmtId="0" fontId="10" fillId="5" borderId="14" xfId="31" applyFont="1" applyFill="1" applyBorder="1" applyAlignment="1">
      <alignment horizontal="center" vertical="center"/>
    </xf>
    <xf numFmtId="0" fontId="5" fillId="6" borderId="13" xfId="35" applyFont="1" applyFill="1" applyBorder="1" applyAlignment="1">
      <alignment horizontal="right" vertical="center" wrapText="1" readingOrder="2"/>
    </xf>
    <xf numFmtId="0" fontId="10" fillId="6" borderId="13" xfId="37" applyFont="1" applyFill="1" applyBorder="1">
      <alignment horizontal="left" vertical="center" wrapText="1" indent="1"/>
    </xf>
    <xf numFmtId="0" fontId="10" fillId="6" borderId="19" xfId="6" applyFont="1" applyFill="1" applyBorder="1" applyAlignment="1">
      <alignment horizontal="center" vertical="center" wrapText="1"/>
    </xf>
    <xf numFmtId="0" fontId="10" fillId="6" borderId="9" xfId="6" applyFont="1" applyFill="1" applyBorder="1" applyAlignment="1">
      <alignment horizontal="center" vertical="center" wrapText="1"/>
    </xf>
    <xf numFmtId="0" fontId="10" fillId="6" borderId="11" xfId="6" applyFont="1" applyFill="1" applyBorder="1" applyAlignment="1">
      <alignment horizontal="center" vertical="center" wrapText="1"/>
    </xf>
    <xf numFmtId="1" fontId="5" fillId="6" borderId="19" xfId="5" applyFont="1" applyFill="1" applyBorder="1" applyAlignment="1">
      <alignment horizontal="center" vertical="center"/>
    </xf>
    <xf numFmtId="1" fontId="5" fillId="6" borderId="9" xfId="5" applyFont="1" applyFill="1" applyBorder="1" applyAlignment="1">
      <alignment horizontal="center" vertical="center"/>
    </xf>
    <xf numFmtId="1" fontId="5" fillId="6" borderId="11" xfId="5" applyFont="1" applyFill="1" applyBorder="1" applyAlignment="1">
      <alignment horizontal="center" vertical="center"/>
    </xf>
    <xf numFmtId="1" fontId="5" fillId="6" borderId="14" xfId="0" applyNumberFormat="1" applyFont="1" applyFill="1" applyBorder="1" applyAlignment="1">
      <alignment horizontal="center" vertical="center"/>
    </xf>
    <xf numFmtId="0" fontId="5" fillId="6" borderId="10" xfId="6" applyFont="1" applyFill="1" applyBorder="1" applyAlignment="1">
      <alignment horizontal="center" vertical="center" wrapText="1"/>
    </xf>
    <xf numFmtId="0" fontId="5" fillId="6" borderId="24" xfId="3" applyFont="1" applyFill="1" applyBorder="1">
      <alignment horizontal="right" vertical="center" wrapText="1"/>
    </xf>
    <xf numFmtId="0" fontId="5" fillId="6" borderId="25" xfId="3" applyFont="1" applyFill="1" applyBorder="1">
      <alignment horizontal="right" vertical="center" wrapText="1"/>
    </xf>
    <xf numFmtId="0" fontId="5" fillId="6" borderId="26" xfId="3" applyFont="1" applyFill="1" applyBorder="1">
      <alignment horizontal="right" vertical="center" wrapText="1"/>
    </xf>
    <xf numFmtId="1" fontId="10" fillId="6" borderId="27" xfId="4" applyFont="1" applyFill="1" applyBorder="1">
      <alignment horizontal="left" vertical="center" wrapText="1"/>
    </xf>
    <xf numFmtId="1" fontId="10" fillId="6" borderId="28" xfId="4" applyFont="1" applyFill="1" applyBorder="1">
      <alignment horizontal="left" vertical="center" wrapText="1"/>
    </xf>
    <xf numFmtId="1" fontId="10" fillId="6" borderId="29" xfId="4" applyFont="1" applyFill="1" applyBorder="1">
      <alignment horizontal="left" vertical="center" wrapText="1"/>
    </xf>
    <xf numFmtId="1" fontId="10" fillId="6" borderId="30" xfId="4" applyFont="1" applyFill="1" applyBorder="1">
      <alignment horizontal="left" vertical="center" wrapText="1"/>
    </xf>
    <xf numFmtId="0" fontId="5" fillId="6" borderId="31" xfId="3" applyFont="1" applyFill="1" applyBorder="1">
      <alignment horizontal="right" vertical="center" wrapText="1"/>
    </xf>
    <xf numFmtId="0" fontId="5" fillId="6" borderId="15" xfId="6" applyFont="1" applyFill="1" applyBorder="1">
      <alignment horizontal="center" vertical="center" wrapText="1"/>
    </xf>
    <xf numFmtId="0" fontId="5" fillId="6" borderId="10" xfId="6" applyFont="1" applyFill="1" applyBorder="1">
      <alignment horizontal="center" vertical="center" wrapText="1"/>
    </xf>
    <xf numFmtId="0" fontId="5" fillId="6" borderId="16" xfId="6" applyFont="1" applyFill="1" applyBorder="1">
      <alignment horizontal="center" vertical="center" wrapText="1"/>
    </xf>
    <xf numFmtId="0" fontId="6" fillId="0" borderId="0" xfId="1" applyFont="1" applyAlignment="1">
      <alignment horizontal="center" vertical="center" readingOrder="1"/>
    </xf>
    <xf numFmtId="0" fontId="20" fillId="5" borderId="0" xfId="1" applyFont="1" applyFill="1" applyAlignment="1">
      <alignment horizontal="center" vertical="center" readingOrder="2"/>
    </xf>
    <xf numFmtId="0" fontId="30" fillId="0" borderId="0" xfId="12" applyFont="1" applyBorder="1" applyAlignment="1">
      <alignment horizontal="center" vertical="center" wrapText="1" readingOrder="1"/>
    </xf>
    <xf numFmtId="0" fontId="20" fillId="0" borderId="0" xfId="1" applyFont="1" applyBorder="1" applyAlignment="1">
      <alignment horizontal="center" vertical="center" readingOrder="2"/>
    </xf>
    <xf numFmtId="1" fontId="5" fillId="0" borderId="0" xfId="0" applyNumberFormat="1" applyFont="1" applyBorder="1" applyAlignment="1">
      <alignment horizontal="center" vertical="center"/>
    </xf>
    <xf numFmtId="0" fontId="33" fillId="0" borderId="0" xfId="13" applyFont="1" applyAlignment="1">
      <alignment horizontal="center" vertical="center" wrapText="1" readingOrder="1"/>
    </xf>
    <xf numFmtId="0" fontId="17" fillId="0" borderId="0" xfId="13" applyFont="1" applyAlignment="1">
      <alignment horizontal="center" vertical="center" wrapText="1" readingOrder="1"/>
    </xf>
    <xf numFmtId="0" fontId="5" fillId="6" borderId="9" xfId="6" applyFont="1" applyFill="1" applyBorder="1" applyAlignment="1">
      <alignment horizontal="center" vertical="center" wrapText="1"/>
    </xf>
    <xf numFmtId="0" fontId="5" fillId="6" borderId="9" xfId="6" applyFont="1" applyFill="1" applyBorder="1">
      <alignment horizontal="center" vertical="center" wrapText="1"/>
    </xf>
    <xf numFmtId="167" fontId="17" fillId="0" borderId="0" xfId="0" applyNumberFormat="1" applyFont="1" applyAlignment="1">
      <alignment horizontal="center" vertical="center"/>
    </xf>
    <xf numFmtId="167" fontId="20" fillId="5" borderId="0" xfId="0" applyNumberFormat="1" applyFont="1" applyFill="1" applyAlignment="1">
      <alignment horizontal="center" vertical="center" readingOrder="2"/>
    </xf>
    <xf numFmtId="0" fontId="20" fillId="5" borderId="0" xfId="1" applyFont="1" applyFill="1" applyAlignment="1">
      <alignment horizontal="center" vertical="center"/>
    </xf>
    <xf numFmtId="0" fontId="18" fillId="6" borderId="19" xfId="6" applyFont="1" applyFill="1" applyBorder="1">
      <alignment horizontal="center" vertical="center" wrapText="1"/>
    </xf>
    <xf numFmtId="0" fontId="18" fillId="6" borderId="9" xfId="6" applyFont="1" applyFill="1" applyBorder="1">
      <alignment horizontal="center" vertical="center" wrapText="1"/>
    </xf>
    <xf numFmtId="0" fontId="18" fillId="6" borderId="11" xfId="6" applyFont="1" applyFill="1" applyBorder="1">
      <alignment horizontal="center" vertical="center" wrapText="1"/>
    </xf>
    <xf numFmtId="0" fontId="10" fillId="5" borderId="14" xfId="31" applyFont="1" applyFill="1" applyBorder="1" applyAlignment="1">
      <alignment horizontal="center" vertical="center" readingOrder="2"/>
    </xf>
    <xf numFmtId="0" fontId="5" fillId="5" borderId="42" xfId="35" applyFont="1" applyFill="1" applyBorder="1" applyAlignment="1">
      <alignment horizontal="right" vertical="center" wrapText="1" readingOrder="2"/>
    </xf>
    <xf numFmtId="0" fontId="5" fillId="5" borderId="43" xfId="35" applyFont="1" applyFill="1" applyBorder="1" applyAlignment="1">
      <alignment horizontal="right" vertical="center" wrapText="1" readingOrder="2"/>
    </xf>
    <xf numFmtId="0" fontId="5" fillId="5" borderId="36" xfId="35" applyFont="1" applyFill="1" applyBorder="1" applyAlignment="1">
      <alignment horizontal="right" vertical="center" wrapText="1" readingOrder="2"/>
    </xf>
    <xf numFmtId="0" fontId="5" fillId="5" borderId="37" xfId="35" applyFont="1" applyFill="1" applyBorder="1" applyAlignment="1">
      <alignment horizontal="right" vertical="center" wrapText="1" readingOrder="2"/>
    </xf>
    <xf numFmtId="0" fontId="5" fillId="5" borderId="40" xfId="35" applyFont="1" applyFill="1" applyBorder="1" applyAlignment="1">
      <alignment horizontal="right" vertical="center" wrapText="1" readingOrder="2"/>
    </xf>
    <xf numFmtId="0" fontId="5" fillId="5" borderId="41" xfId="35" applyFont="1" applyFill="1" applyBorder="1" applyAlignment="1">
      <alignment horizontal="right" vertical="center" wrapText="1" readingOrder="2"/>
    </xf>
    <xf numFmtId="0" fontId="10" fillId="5" borderId="11" xfId="37" applyFont="1" applyFill="1" applyBorder="1">
      <alignment horizontal="left" vertical="center" wrapText="1" indent="1"/>
    </xf>
    <xf numFmtId="0" fontId="5" fillId="6" borderId="36" xfId="35" applyFont="1" applyFill="1" applyBorder="1" applyAlignment="1">
      <alignment horizontal="right" vertical="center" wrapText="1" readingOrder="2"/>
    </xf>
    <xf numFmtId="0" fontId="5" fillId="6" borderId="37" xfId="35" applyFont="1" applyFill="1" applyBorder="1" applyAlignment="1">
      <alignment horizontal="right" vertical="center" wrapText="1" readingOrder="2"/>
    </xf>
    <xf numFmtId="0" fontId="10" fillId="6" borderId="35" xfId="6" applyFont="1" applyFill="1" applyBorder="1" applyAlignment="1">
      <alignment horizontal="center" vertical="top" wrapText="1"/>
    </xf>
    <xf numFmtId="0" fontId="10" fillId="6" borderId="8" xfId="6" applyFont="1" applyFill="1" applyBorder="1" applyAlignment="1">
      <alignment horizontal="center" vertical="top" wrapText="1"/>
    </xf>
    <xf numFmtId="1" fontId="5" fillId="6" borderId="33" xfId="5" applyFont="1" applyFill="1" applyBorder="1" applyAlignment="1">
      <alignment horizontal="center" vertical="center"/>
    </xf>
    <xf numFmtId="1" fontId="5" fillId="6" borderId="32" xfId="5" applyFont="1" applyFill="1" applyBorder="1" applyAlignment="1">
      <alignment horizontal="center" vertical="center"/>
    </xf>
    <xf numFmtId="1" fontId="5" fillId="6" borderId="44" xfId="5" applyFont="1" applyFill="1" applyBorder="1" applyAlignment="1">
      <alignment horizontal="center" vertical="center"/>
    </xf>
    <xf numFmtId="1" fontId="5" fillId="6" borderId="45" xfId="5" applyFont="1" applyFill="1" applyBorder="1" applyAlignment="1">
      <alignment horizontal="center" vertical="center"/>
    </xf>
    <xf numFmtId="1" fontId="5" fillId="6" borderId="35" xfId="5" applyFont="1" applyFill="1" applyBorder="1" applyAlignment="1">
      <alignment horizontal="center" vertical="center"/>
    </xf>
    <xf numFmtId="1" fontId="5" fillId="6" borderId="34" xfId="5" applyFont="1" applyFill="1" applyBorder="1" applyAlignment="1">
      <alignment horizontal="center" vertical="center"/>
    </xf>
    <xf numFmtId="0" fontId="5" fillId="6" borderId="33" xfId="6" applyFont="1" applyFill="1" applyBorder="1" applyAlignment="1">
      <alignment horizontal="center" wrapText="1"/>
    </xf>
    <xf numFmtId="0" fontId="5" fillId="6" borderId="7" xfId="6" applyFont="1" applyFill="1" applyBorder="1" applyAlignment="1">
      <alignment horizontal="center" wrapText="1"/>
    </xf>
    <xf numFmtId="0" fontId="10" fillId="6" borderId="34" xfId="6" applyFont="1" applyFill="1" applyBorder="1" applyAlignment="1">
      <alignment horizontal="center" vertical="top" wrapText="1"/>
    </xf>
    <xf numFmtId="0" fontId="5" fillId="6" borderId="32" xfId="6" applyFont="1" applyFill="1" applyBorder="1" applyAlignment="1">
      <alignment horizontal="center" wrapText="1"/>
    </xf>
    <xf numFmtId="2" fontId="5" fillId="6" borderId="15" xfId="6" applyNumberFormat="1" applyFont="1" applyFill="1" applyBorder="1" applyAlignment="1">
      <alignment horizontal="center" vertical="center" wrapText="1" readingOrder="1"/>
    </xf>
    <xf numFmtId="2" fontId="5" fillId="6" borderId="10" xfId="6" applyNumberFormat="1" applyFont="1" applyFill="1" applyBorder="1" applyAlignment="1">
      <alignment horizontal="center" vertical="center" wrapText="1" readingOrder="1"/>
    </xf>
    <xf numFmtId="2" fontId="5" fillId="6" borderId="16" xfId="6" applyNumberFormat="1" applyFont="1" applyFill="1" applyBorder="1" applyAlignment="1">
      <alignment horizontal="center" vertical="center" wrapText="1" readingOrder="1"/>
    </xf>
    <xf numFmtId="167" fontId="20" fillId="0" borderId="0" xfId="0" applyNumberFormat="1" applyFont="1" applyAlignment="1">
      <alignment horizontal="center" vertical="center"/>
    </xf>
    <xf numFmtId="167" fontId="6" fillId="0" borderId="0" xfId="0" applyNumberFormat="1" applyFont="1" applyAlignment="1">
      <alignment horizontal="center" vertical="center"/>
    </xf>
    <xf numFmtId="1" fontId="6" fillId="5" borderId="0" xfId="0" applyNumberFormat="1" applyFont="1" applyFill="1" applyAlignment="1">
      <alignment horizontal="center" vertical="center"/>
    </xf>
    <xf numFmtId="0" fontId="18" fillId="6" borderId="19" xfId="6" applyFont="1" applyFill="1" applyBorder="1" applyAlignment="1">
      <alignment horizontal="center" vertical="center" wrapText="1"/>
    </xf>
    <xf numFmtId="0" fontId="18" fillId="6" borderId="9" xfId="6" applyFont="1" applyFill="1" applyBorder="1" applyAlignment="1">
      <alignment horizontal="center" vertical="center" wrapText="1"/>
    </xf>
    <xf numFmtId="0" fontId="18" fillId="6" borderId="11" xfId="6" applyFont="1" applyFill="1" applyBorder="1" applyAlignment="1">
      <alignment horizontal="center" vertical="center" wrapText="1"/>
    </xf>
    <xf numFmtId="1" fontId="20" fillId="0" borderId="0" xfId="0" applyNumberFormat="1" applyFont="1" applyAlignment="1">
      <alignment horizontal="center" vertical="center" readingOrder="2"/>
    </xf>
    <xf numFmtId="0" fontId="57" fillId="6" borderId="10" xfId="6" applyFont="1" applyFill="1" applyBorder="1" applyAlignment="1">
      <alignment horizontal="center" vertical="top" wrapText="1"/>
    </xf>
    <xf numFmtId="0" fontId="57" fillId="6" borderId="16" xfId="6" applyFont="1" applyFill="1" applyBorder="1" applyAlignment="1">
      <alignment horizontal="center" vertical="top" wrapText="1"/>
    </xf>
    <xf numFmtId="0" fontId="5" fillId="6" borderId="14" xfId="6" applyFont="1" applyFill="1" applyBorder="1" applyAlignment="1">
      <alignment horizontal="center" vertical="center" wrapText="1"/>
    </xf>
    <xf numFmtId="0" fontId="5" fillId="6" borderId="10" xfId="6" applyFont="1" applyFill="1" applyBorder="1" applyAlignment="1">
      <alignment horizontal="center" wrapText="1"/>
    </xf>
    <xf numFmtId="0" fontId="3" fillId="6" borderId="10" xfId="0" applyFont="1" applyFill="1" applyBorder="1" applyAlignment="1"/>
    <xf numFmtId="0" fontId="5" fillId="5" borderId="11" xfId="35" applyFont="1" applyFill="1" applyBorder="1" applyAlignment="1">
      <alignment horizontal="right" vertical="center" wrapText="1" readingOrder="2"/>
    </xf>
    <xf numFmtId="0" fontId="5" fillId="6" borderId="46" xfId="6" applyFont="1" applyFill="1" applyBorder="1" applyAlignment="1">
      <alignment horizontal="center" vertical="center" wrapText="1"/>
    </xf>
    <xf numFmtId="0" fontId="5" fillId="6" borderId="47" xfId="6" applyFont="1" applyFill="1" applyBorder="1" applyAlignment="1">
      <alignment horizontal="center" vertical="center" wrapText="1"/>
    </xf>
    <xf numFmtId="2" fontId="17" fillId="0" borderId="8" xfId="0" applyNumberFormat="1" applyFont="1" applyBorder="1" applyAlignment="1">
      <alignment horizontal="center" vertical="center"/>
    </xf>
    <xf numFmtId="0" fontId="5" fillId="6" borderId="33" xfId="6" applyFont="1" applyFill="1" applyBorder="1" applyAlignment="1">
      <alignment horizontal="center" vertical="center" wrapText="1"/>
    </xf>
    <xf numFmtId="0" fontId="5" fillId="6" borderId="7" xfId="6" applyFont="1" applyFill="1" applyBorder="1" applyAlignment="1">
      <alignment horizontal="center" vertical="center" wrapText="1"/>
    </xf>
    <xf numFmtId="0" fontId="5" fillId="6" borderId="32" xfId="6" applyFont="1" applyFill="1" applyBorder="1" applyAlignment="1">
      <alignment horizontal="center" vertical="center" wrapText="1"/>
    </xf>
    <xf numFmtId="0" fontId="5" fillId="6" borderId="35" xfId="6" applyFont="1" applyFill="1" applyBorder="1" applyAlignment="1">
      <alignment horizontal="center" vertical="center" wrapText="1"/>
    </xf>
    <xf numFmtId="0" fontId="5" fillId="6" borderId="8" xfId="6" applyFont="1" applyFill="1" applyBorder="1" applyAlignment="1">
      <alignment horizontal="center" vertical="center" wrapText="1"/>
    </xf>
    <xf numFmtId="0" fontId="5" fillId="6" borderId="34" xfId="6" applyFont="1" applyFill="1" applyBorder="1" applyAlignment="1">
      <alignment horizontal="center" vertical="center" wrapText="1"/>
    </xf>
    <xf numFmtId="0" fontId="3" fillId="5" borderId="11" xfId="36" applyFont="1" applyFill="1" applyBorder="1" applyAlignment="1">
      <alignment horizontal="right" vertical="center"/>
    </xf>
  </cellXfs>
  <cellStyles count="47">
    <cellStyle name="Comma" xfId="43" builtinId="3"/>
    <cellStyle name="Comma 2" xfId="46"/>
    <cellStyle name="H1" xfId="1"/>
    <cellStyle name="H2" xfId="2"/>
    <cellStyle name="had" xfId="3"/>
    <cellStyle name="had0" xfId="4"/>
    <cellStyle name="Had1" xfId="5"/>
    <cellStyle name="Had2" xfId="6"/>
    <cellStyle name="Had3" xfId="7"/>
    <cellStyle name="Had3 2" xfId="8"/>
    <cellStyle name="Had3 3" xfId="9"/>
    <cellStyle name="inxa" xfId="10"/>
    <cellStyle name="inxe" xfId="11"/>
    <cellStyle name="Normal" xfId="0" builtinId="0"/>
    <cellStyle name="Normal 2" xfId="12"/>
    <cellStyle name="Normal 2 2" xfId="13"/>
    <cellStyle name="Normal 2 3" xfId="14"/>
    <cellStyle name="Normal 3" xfId="15"/>
    <cellStyle name="Normal 3 2" xfId="16"/>
    <cellStyle name="Normal 3 3" xfId="17"/>
    <cellStyle name="Normal 4" xfId="18"/>
    <cellStyle name="Normal 5" xfId="19"/>
    <cellStyle name="Normal 5 2" xfId="44"/>
    <cellStyle name="Normal 6" xfId="20"/>
    <cellStyle name="Normal 7" xfId="21"/>
    <cellStyle name="Normal 9" xfId="45"/>
    <cellStyle name="NotA" xfId="22"/>
    <cellStyle name="Note" xfId="23" builtinId="10" customBuiltin="1"/>
    <cellStyle name="Note 2" xfId="24"/>
    <cellStyle name="Note 3" xfId="25"/>
    <cellStyle name="Percent" xfId="26" builtinId="5"/>
    <cellStyle name="Percent 2" xfId="27"/>
    <cellStyle name="Percent 3" xfId="28"/>
    <cellStyle name="T1" xfId="29"/>
    <cellStyle name="T2" xfId="30"/>
    <cellStyle name="Total" xfId="31" builtinId="25" customBuiltin="1"/>
    <cellStyle name="Total 2" xfId="32"/>
    <cellStyle name="Total 3" xfId="33"/>
    <cellStyle name="Total1" xfId="34"/>
    <cellStyle name="TXT1" xfId="35"/>
    <cellStyle name="TXT2" xfId="36"/>
    <cellStyle name="TXT3" xfId="37"/>
    <cellStyle name="TXT4" xfId="38"/>
    <cellStyle name="TXT5" xfId="39"/>
    <cellStyle name="عادي_الفصل الأول الإحصاءات الزراعية" xfId="40"/>
    <cellStyle name="عملة [0]_الفصل الأول الإحصاءات الزراعية" xfId="41"/>
    <cellStyle name="عملة_الفصل الأول الإحصاءات الزراعية" xfId="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30"/>
      <c:rotY val="360"/>
      <c:rAngAx val="0"/>
      <c:perspective val="30"/>
    </c:view3D>
    <c:floor>
      <c:thickness val="0"/>
    </c:floor>
    <c:sideWall>
      <c:thickness val="0"/>
    </c:sideWall>
    <c:backWall>
      <c:thickness val="0"/>
    </c:backWall>
    <c:plotArea>
      <c:layout/>
      <c:pie3DChart>
        <c:varyColors val="1"/>
        <c:ser>
          <c:idx val="0"/>
          <c:order val="0"/>
          <c:dPt>
            <c:idx val="3"/>
            <c:bubble3D val="0"/>
            <c:explosion val="6"/>
            <c:extLst xmlns:c16r2="http://schemas.microsoft.com/office/drawing/2015/06/chart">
              <c:ext xmlns:c16="http://schemas.microsoft.com/office/drawing/2014/chart" uri="{C3380CC4-5D6E-409C-BE32-E72D297353CC}">
                <c16:uniqueId val="{00000000-170E-4743-8552-3D220E9F7B68}"/>
              </c:ext>
            </c:extLst>
          </c:dPt>
          <c:dLbls>
            <c:dLbl>
              <c:idx val="0"/>
              <c:spPr/>
              <c:txPr>
                <a:bodyPr/>
                <a:lstStyle/>
                <a:p>
                  <a:pPr>
                    <a:defRPr sz="105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dLbl>
            <c:dLbl>
              <c:idx val="1"/>
              <c:layout>
                <c:manualLayout>
                  <c:x val="-0.23284911030704405"/>
                  <c:y val="-0.1390319791253199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170E-4743-8552-3D220E9F7B68}"/>
                </c:ext>
              </c:extLst>
            </c:dLbl>
            <c:dLbl>
              <c:idx val="2"/>
              <c:layout>
                <c:manualLayout>
                  <c:x val="0.19829748103776323"/>
                  <c:y val="-0.18718981508608992"/>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170E-4743-8552-3D220E9F7B68}"/>
                </c:ext>
              </c:extLst>
            </c:dLbl>
            <c:dLbl>
              <c:idx val="3"/>
              <c:layout>
                <c:manualLayout>
                  <c:x val="-3.4285953837456501E-2"/>
                  <c:y val="2.1879137995158889E-2"/>
                </c:manualLayout>
              </c:layout>
              <c:spPr/>
              <c:txPr>
                <a:bodyPr/>
                <a:lstStyle/>
                <a:p>
                  <a:pPr>
                    <a:defRPr sz="1050"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170E-4743-8552-3D220E9F7B68}"/>
                </c:ext>
              </c:extLst>
            </c:dLbl>
            <c:dLbl>
              <c:idx val="4"/>
              <c:layout>
                <c:manualLayout>
                  <c:x val="0.1298981041380515"/>
                  <c:y val="0.10215560050867691"/>
                </c:manualLayout>
              </c:layout>
              <c:spPr/>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170E-4743-8552-3D220E9F7B68}"/>
                </c:ext>
              </c:extLst>
            </c:dLbl>
            <c:spPr>
              <a:noFill/>
              <a:ln>
                <a:noFill/>
              </a:ln>
              <a:effectLst/>
            </c:spPr>
            <c:txPr>
              <a:bodyPr/>
              <a:lstStyle/>
              <a:p>
                <a:pPr>
                  <a:defRPr b="1">
                    <a:latin typeface="Arial" panose="020B0604020202020204" pitchFamily="34" charset="0"/>
                    <a:cs typeface="Arial" panose="020B0604020202020204" pitchFamily="34" charset="0"/>
                  </a:defRPr>
                </a:pPr>
                <a:endParaRPr lang="ar-QA"/>
              </a:p>
            </c:txPr>
            <c:showLegendKey val="0"/>
            <c:showVal val="0"/>
            <c:showCatName val="1"/>
            <c:showSerName val="0"/>
            <c:showPercent val="1"/>
            <c:showBubbleSize val="0"/>
            <c:showLeaderLines val="1"/>
            <c:extLst xmlns:c16r2="http://schemas.microsoft.com/office/drawing/2015/06/chart">
              <c:ext xmlns:c15="http://schemas.microsoft.com/office/drawing/2012/chart" uri="{CE6537A1-D6FC-4f65-9D91-7224C49458BB}"/>
            </c:extLst>
          </c:dLbls>
          <c:cat>
            <c:strRef>
              <c:f>Gr_1!$B$37:$B$41</c:f>
              <c:strCache>
                <c:ptCount val="5"/>
                <c:pt idx="0">
                  <c:v> الحبوب
Cereals</c:v>
                </c:pt>
                <c:pt idx="1">
                  <c:v>الأعلاف الخضراء
Green fodder</c:v>
                </c:pt>
                <c:pt idx="2">
                  <c:v>الخضروات
Vegetables    </c:v>
                </c:pt>
                <c:pt idx="3">
                  <c:v> الفاكهة
Fruits  </c:v>
                </c:pt>
                <c:pt idx="4">
                  <c:v> النخيل
Date palm</c:v>
                </c:pt>
              </c:strCache>
            </c:strRef>
          </c:cat>
          <c:val>
            <c:numRef>
              <c:f>Gr_1!$C$37:$C$41</c:f>
              <c:numCache>
                <c:formatCode>0.0%</c:formatCode>
                <c:ptCount val="5"/>
                <c:pt idx="0">
                  <c:v>3.3219087793303452E-2</c:v>
                </c:pt>
                <c:pt idx="1">
                  <c:v>0.53677827577115744</c:v>
                </c:pt>
                <c:pt idx="2">
                  <c:v>0.2106511995781703</c:v>
                </c:pt>
                <c:pt idx="3">
                  <c:v>1.8103524035503998E-2</c:v>
                </c:pt>
                <c:pt idx="4">
                  <c:v>0.20124791282186483</c:v>
                </c:pt>
              </c:numCache>
            </c:numRef>
          </c:val>
          <c:extLst xmlns:c16r2="http://schemas.microsoft.com/office/drawing/2015/06/chart">
            <c:ext xmlns:c16="http://schemas.microsoft.com/office/drawing/2014/chart" uri="{C3380CC4-5D6E-409C-BE32-E72D297353CC}">
              <c16:uniqueId val="{00000005-170E-4743-8552-3D220E9F7B68}"/>
            </c:ext>
          </c:extLst>
        </c:ser>
        <c:dLbls>
          <c:showLegendKey val="0"/>
          <c:showVal val="0"/>
          <c:showCatName val="0"/>
          <c:showSerName val="0"/>
          <c:showPercent val="0"/>
          <c:showBubbleSize val="0"/>
          <c:showLeaderLines val="1"/>
        </c:dLbls>
      </c:pie3DChart>
    </c:plotArea>
    <c:plotVisOnly val="1"/>
    <c:dispBlanksAs val="zero"/>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pPr>
        <a:noFill/>
      </c:spPr>
    </c:sideWall>
    <c:backWall>
      <c:thickness val="0"/>
      <c:spPr>
        <a:noFill/>
      </c:spPr>
    </c:backWall>
    <c:plotArea>
      <c:layout>
        <c:manualLayout>
          <c:layoutTarget val="inner"/>
          <c:xMode val="edge"/>
          <c:yMode val="edge"/>
          <c:x val="7.5290451707235237E-2"/>
          <c:y val="3.0278348560692957E-2"/>
          <c:w val="0.90796677812533699"/>
          <c:h val="0.85423565540635871"/>
        </c:manualLayout>
      </c:layout>
      <c:bar3DChart>
        <c:barDir val="col"/>
        <c:grouping val="clustered"/>
        <c:varyColors val="0"/>
        <c:ser>
          <c:idx val="0"/>
          <c:order val="0"/>
          <c:invertIfNegative val="0"/>
          <c:dLbls>
            <c:dLbl>
              <c:idx val="0"/>
              <c:layout>
                <c:manualLayout>
                  <c:x val="2.0837984669196993E-2"/>
                  <c:y val="-3.1272774248560432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0-98CF-4D21-AAE1-1BA8A8959C70}"/>
                </c:ext>
              </c:extLst>
            </c:dLbl>
            <c:dLbl>
              <c:idx val="1"/>
              <c:layout>
                <c:manualLayout>
                  <c:x val="1.6372702240083352E-2"/>
                  <c:y val="-2.8526588270209787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1-98CF-4D21-AAE1-1BA8A8959C70}"/>
                </c:ext>
              </c:extLst>
            </c:dLbl>
            <c:dLbl>
              <c:idx val="2"/>
              <c:layout>
                <c:manualLayout>
                  <c:x val="1.7861129716454566E-2"/>
                  <c:y val="-3.2691533431231608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2-98CF-4D21-AAE1-1BA8A8959C70}"/>
                </c:ext>
              </c:extLst>
            </c:dLbl>
            <c:dLbl>
              <c:idx val="3"/>
              <c:layout>
                <c:manualLayout>
                  <c:x val="1.934955719282578E-2"/>
                  <c:y val="-4.394013243452120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3-98CF-4D21-AAE1-1BA8A8959C70}"/>
                </c:ext>
              </c:extLst>
            </c:dLbl>
            <c:dLbl>
              <c:idx val="4"/>
              <c:layout>
                <c:manualLayout>
                  <c:x val="2.3814839621939421E-2"/>
                  <c:y val="-4.3940132434521204E-2"/>
                </c:manualLayout>
              </c:layout>
              <c:showLegendKey val="0"/>
              <c:showVal val="1"/>
              <c:showCatName val="0"/>
              <c:showSerName val="0"/>
              <c:showPercent val="0"/>
              <c:showBubbleSize val="0"/>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98CF-4D21-AAE1-1BA8A8959C70}"/>
                </c:ext>
              </c:extLst>
            </c:dLbl>
            <c:spPr>
              <a:noFill/>
              <a:ln>
                <a:noFill/>
              </a:ln>
              <a:effectLst/>
            </c:spPr>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GR_2!$L$9:$L$13</c:f>
              <c:strCache>
                <c:ptCount val="5"/>
                <c:pt idx="0">
                  <c:v>أبقــــــــار
Cows</c:v>
                </c:pt>
                <c:pt idx="1">
                  <c:v>أغـنــــام
Sheeps</c:v>
                </c:pt>
                <c:pt idx="2">
                  <c:v>ماعــــــز
Goats</c:v>
                </c:pt>
                <c:pt idx="3">
                  <c:v>جمـــــال
Camels</c:v>
                </c:pt>
                <c:pt idx="4">
                  <c:v>خيـــــــــول
Horses</c:v>
                </c:pt>
              </c:strCache>
            </c:strRef>
          </c:cat>
          <c:val>
            <c:numRef>
              <c:f>GR_2!$M$9:$M$13</c:f>
              <c:numCache>
                <c:formatCode>0</c:formatCode>
                <c:ptCount val="5"/>
                <c:pt idx="0" formatCode="General">
                  <c:v>26067</c:v>
                </c:pt>
                <c:pt idx="1">
                  <c:v>685418</c:v>
                </c:pt>
                <c:pt idx="2">
                  <c:v>324461</c:v>
                </c:pt>
                <c:pt idx="3">
                  <c:v>84825</c:v>
                </c:pt>
                <c:pt idx="4">
                  <c:v>8349</c:v>
                </c:pt>
              </c:numCache>
            </c:numRef>
          </c:val>
          <c:extLst xmlns:c16r2="http://schemas.microsoft.com/office/drawing/2015/06/chart">
            <c:ext xmlns:c16="http://schemas.microsoft.com/office/drawing/2014/chart" uri="{C3380CC4-5D6E-409C-BE32-E72D297353CC}">
              <c16:uniqueId val="{00000005-98CF-4D21-AAE1-1BA8A8959C70}"/>
            </c:ext>
          </c:extLst>
        </c:ser>
        <c:dLbls>
          <c:showLegendKey val="0"/>
          <c:showVal val="0"/>
          <c:showCatName val="0"/>
          <c:showSerName val="0"/>
          <c:showPercent val="0"/>
          <c:showBubbleSize val="0"/>
        </c:dLbls>
        <c:gapWidth val="150"/>
        <c:shape val="cylinder"/>
        <c:axId val="131461120"/>
        <c:axId val="133023616"/>
        <c:axId val="0"/>
      </c:bar3DChart>
      <c:catAx>
        <c:axId val="131461120"/>
        <c:scaling>
          <c:orientation val="minMax"/>
        </c:scaling>
        <c:delete val="0"/>
        <c:axPos val="b"/>
        <c:numFmt formatCode="General" sourceLinked="0"/>
        <c:majorTickMark val="out"/>
        <c:minorTickMark val="none"/>
        <c:tickLblPos val="nextTo"/>
        <c:txPr>
          <a:bodyPr/>
          <a:lstStyle/>
          <a:p>
            <a:pPr>
              <a:defRPr lang="ar-QA" sz="1000" b="1">
                <a:latin typeface="Arial" panose="020B0604020202020204" pitchFamily="34" charset="0"/>
                <a:cs typeface="Arial" panose="020B0604020202020204" pitchFamily="34" charset="0"/>
              </a:defRPr>
            </a:pPr>
            <a:endParaRPr lang="ar-QA"/>
          </a:p>
        </c:txPr>
        <c:crossAx val="133023616"/>
        <c:crosses val="autoZero"/>
        <c:auto val="1"/>
        <c:lblAlgn val="ctr"/>
        <c:lblOffset val="100"/>
        <c:noMultiLvlLbl val="0"/>
      </c:catAx>
      <c:valAx>
        <c:axId val="133023616"/>
        <c:scaling>
          <c:orientation val="minMax"/>
        </c:scaling>
        <c:delete val="0"/>
        <c:axPos val="l"/>
        <c:numFmt formatCode="General" sourceLinked="1"/>
        <c:majorTickMark val="out"/>
        <c:minorTickMark val="none"/>
        <c:tickLblPos val="nextTo"/>
        <c:txPr>
          <a:bodyPr/>
          <a:lstStyle/>
          <a:p>
            <a:pPr>
              <a:defRPr lang="ar-QA" b="1">
                <a:latin typeface="Arial" panose="020B0604020202020204" pitchFamily="34" charset="0"/>
                <a:cs typeface="Arial" panose="020B0604020202020204" pitchFamily="34" charset="0"/>
              </a:defRPr>
            </a:pPr>
            <a:endParaRPr lang="ar-QA"/>
          </a:p>
        </c:txPr>
        <c:crossAx val="131461120"/>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'9-8'!$A$23:$A$27</c:f>
              <c:strCache>
                <c:ptCount val="5"/>
                <c:pt idx="0">
                  <c:v>أبقــــــــار</c:v>
                </c:pt>
                <c:pt idx="1">
                  <c:v>أغـنــــام</c:v>
                </c:pt>
                <c:pt idx="2">
                  <c:v>ماعــــــز</c:v>
                </c:pt>
                <c:pt idx="3">
                  <c:v>جمـــــال</c:v>
                </c:pt>
                <c:pt idx="4">
                  <c:v>خيـــــــــول</c:v>
                </c:pt>
              </c:strCache>
            </c:strRef>
          </c:cat>
          <c:val>
            <c:numRef>
              <c:f>'9-8'!$C$23:$C$27</c:f>
              <c:numCache>
                <c:formatCode>0</c:formatCode>
                <c:ptCount val="5"/>
                <c:pt idx="0" formatCode="General">
                  <c:v>10649</c:v>
                </c:pt>
                <c:pt idx="1">
                  <c:v>308414</c:v>
                </c:pt>
                <c:pt idx="2">
                  <c:v>215278</c:v>
                </c:pt>
                <c:pt idx="3">
                  <c:v>64551</c:v>
                </c:pt>
                <c:pt idx="4">
                  <c:v>3674</c:v>
                </c:pt>
              </c:numCache>
            </c:numRef>
          </c:val>
          <c:extLst xmlns:c16r2="http://schemas.microsoft.com/office/drawing/2015/06/chart">
            <c:ext xmlns:c16="http://schemas.microsoft.com/office/drawing/2014/chart" uri="{C3380CC4-5D6E-409C-BE32-E72D297353CC}">
              <c16:uniqueId val="{00000000-E2AD-4E2A-82B6-75F0EFE2AB33}"/>
            </c:ext>
          </c:extLst>
        </c:ser>
        <c:dLbls>
          <c:showLegendKey val="0"/>
          <c:showVal val="0"/>
          <c:showCatName val="0"/>
          <c:showSerName val="0"/>
          <c:showPercent val="0"/>
          <c:showBubbleSize val="0"/>
        </c:dLbls>
        <c:gapWidth val="75"/>
        <c:shape val="cylinder"/>
        <c:axId val="107496192"/>
        <c:axId val="107497728"/>
        <c:axId val="0"/>
      </c:bar3DChart>
      <c:catAx>
        <c:axId val="107496192"/>
        <c:scaling>
          <c:orientation val="minMax"/>
        </c:scaling>
        <c:delete val="0"/>
        <c:axPos val="b"/>
        <c:numFmt formatCode="General" sourceLinked="0"/>
        <c:majorTickMark val="none"/>
        <c:minorTickMark val="none"/>
        <c:tickLblPos val="nextTo"/>
        <c:txPr>
          <a:bodyPr/>
          <a:lstStyle/>
          <a:p>
            <a:pPr>
              <a:defRPr lang="ar-QA"/>
            </a:pPr>
            <a:endParaRPr lang="ar-QA"/>
          </a:p>
        </c:txPr>
        <c:crossAx val="107497728"/>
        <c:crosses val="autoZero"/>
        <c:auto val="1"/>
        <c:lblAlgn val="ctr"/>
        <c:lblOffset val="100"/>
        <c:noMultiLvlLbl val="0"/>
      </c:catAx>
      <c:valAx>
        <c:axId val="107497728"/>
        <c:scaling>
          <c:orientation val="minMax"/>
        </c:scaling>
        <c:delete val="0"/>
        <c:axPos val="l"/>
        <c:majorGridlines/>
        <c:numFmt formatCode="General" sourceLinked="1"/>
        <c:majorTickMark val="none"/>
        <c:minorTickMark val="none"/>
        <c:tickLblPos val="nextTo"/>
        <c:spPr>
          <a:ln w="9525">
            <a:noFill/>
          </a:ln>
        </c:spPr>
        <c:txPr>
          <a:bodyPr/>
          <a:lstStyle/>
          <a:p>
            <a:pPr>
              <a:defRPr lang="ar-QA"/>
            </a:pPr>
            <a:endParaRPr lang="ar-QA"/>
          </a:p>
        </c:txPr>
        <c:crossAx val="107496192"/>
        <c:crosses val="autoZero"/>
        <c:crossBetween val="between"/>
      </c:valAx>
    </c:plotArea>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66675</xdr:rowOff>
    </xdr:from>
    <xdr:to>
      <xdr:col>1</xdr:col>
      <xdr:colOff>0</xdr:colOff>
      <xdr:row>3</xdr:row>
      <xdr:rowOff>942975</xdr:rowOff>
    </xdr:to>
    <xdr:sp macro="" textlink="">
      <xdr:nvSpPr>
        <xdr:cNvPr id="3" name="Text Box 2">
          <a:extLst>
            <a:ext uri="{FF2B5EF4-FFF2-40B4-BE49-F238E27FC236}">
              <a16:creationId xmlns:a16="http://schemas.microsoft.com/office/drawing/2014/main" xmlns="" id="{00000000-0008-0000-0000-000003000000}"/>
            </a:ext>
          </a:extLst>
        </xdr:cNvPr>
        <xdr:cNvSpPr txBox="1">
          <a:spLocks noChangeArrowheads="1"/>
        </xdr:cNvSpPr>
      </xdr:nvSpPr>
      <xdr:spPr bwMode="auto">
        <a:xfrm>
          <a:off x="9987076800" y="66675"/>
          <a:ext cx="4705350" cy="2638425"/>
        </a:xfrm>
        <a:prstGeom prst="rect">
          <a:avLst/>
        </a:prstGeom>
        <a:solidFill>
          <a:srgbClr val="FFFFFF"/>
        </a:solidFill>
        <a:ln w="9525">
          <a:noFill/>
          <a:miter lim="800000"/>
          <a:headEnd/>
          <a:tailEnd/>
        </a:ln>
      </xdr:spPr>
      <xdr:txBody>
        <a:bodyPr rot="0" vert="horz" wrap="square" lIns="91440" tIns="45720" rIns="91440" bIns="45720" anchor="ctr" anchorCtr="0">
          <a:noAutofit/>
        </a:bodyPr>
        <a:lstStyle/>
        <a:p>
          <a:pPr algn="ctr" rtl="1">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Arial"/>
            </a:rPr>
            <a:t>@_</a:t>
          </a:r>
          <a:endParaRPr lang="en-US" sz="4000" b="1">
            <a:solidFill>
              <a:srgbClr val="0000FF"/>
            </a:solidFill>
            <a:effectLst/>
            <a:latin typeface="AGA Arabesque Desktop" pitchFamily="2" charset="2"/>
            <a:ea typeface="Calibri"/>
            <a:cs typeface="Arial"/>
          </a:endParaRPr>
        </a:p>
        <a:p>
          <a:pPr algn="ctr" rtl="1">
            <a:lnSpc>
              <a:spcPct val="100000"/>
            </a:lnSpc>
            <a:spcBef>
              <a:spcPts val="0"/>
            </a:spcBef>
            <a:spcAft>
              <a:spcPts val="0"/>
            </a:spcAft>
            <a:tabLst>
              <a:tab pos="1838325" algn="l"/>
              <a:tab pos="2743200" algn="ctr"/>
            </a:tabLst>
          </a:pPr>
          <a:r>
            <a:rPr lang="ar-QA" sz="2800" b="1">
              <a:solidFill>
                <a:srgbClr val="0000FF"/>
              </a:solidFill>
              <a:effectLst/>
              <a:latin typeface="+mn-lt"/>
              <a:ea typeface="Calibri"/>
              <a:cs typeface="+mn-cs"/>
            </a:rPr>
            <a:t>الاحصاءات الاقتصادية</a:t>
          </a:r>
          <a:endParaRPr lang="en-US" sz="2800" b="1">
            <a:solidFill>
              <a:srgbClr val="0000FF"/>
            </a:solidFill>
            <a:effectLst/>
            <a:latin typeface="+mn-lt"/>
            <a:ea typeface="Calibri"/>
            <a:cs typeface="+mn-cs"/>
          </a:endParaRPr>
        </a:p>
        <a:p>
          <a:pPr algn="ctr" rtl="1">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SECOND SECTION</a:t>
          </a:r>
        </a:p>
        <a:p>
          <a:pPr algn="ctr" rtl="1">
            <a:lnSpc>
              <a:spcPct val="100000"/>
            </a:lnSpc>
            <a:spcBef>
              <a:spcPts val="0"/>
            </a:spcBef>
            <a:spcAft>
              <a:spcPts val="0"/>
            </a:spcAft>
          </a:pPr>
          <a:r>
            <a:rPr lang="en-US" sz="1800" b="1">
              <a:solidFill>
                <a:srgbClr val="0000FF"/>
              </a:solidFill>
              <a:effectLst/>
              <a:latin typeface="Arial Rounded MT Bold" pitchFamily="34" charset="0"/>
              <a:ea typeface="+mn-ea"/>
              <a:cs typeface="+mn-cs"/>
            </a:rPr>
            <a:t>ECONOMIC  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4892038</xdr:colOff>
      <xdr:row>5</xdr:row>
      <xdr:rowOff>137160</xdr:rowOff>
    </xdr:to>
    <xdr:pic>
      <xdr:nvPicPr>
        <xdr:cNvPr id="326868" name="Picture 5" descr="ORNA430.WMF">
          <a:extLst>
            <a:ext uri="{FF2B5EF4-FFF2-40B4-BE49-F238E27FC236}">
              <a16:creationId xmlns:a16="http://schemas.microsoft.com/office/drawing/2014/main" xmlns="" id="{00000000-0008-0000-0000-0000D4FC0400}"/>
            </a:ext>
          </a:extLst>
        </xdr:cNvPr>
        <xdr:cNvPicPr>
          <a:picLocks noChangeAspect="1"/>
        </xdr:cNvPicPr>
      </xdr:nvPicPr>
      <xdr:blipFill>
        <a:blip xmlns:r="http://schemas.openxmlformats.org/officeDocument/2006/relationships" r:embed="rId1"/>
        <a:srcRect/>
        <a:stretch>
          <a:fillRect/>
        </a:stretch>
      </xdr:blipFill>
      <xdr:spPr bwMode="auto">
        <a:xfrm rot="-5400000">
          <a:off x="10237759561" y="-982979"/>
          <a:ext cx="2926080" cy="4892038"/>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1057275</xdr:colOff>
      <xdr:row>0</xdr:row>
      <xdr:rowOff>104775</xdr:rowOff>
    </xdr:from>
    <xdr:to>
      <xdr:col>8</xdr:col>
      <xdr:colOff>216150</xdr:colOff>
      <xdr:row>2</xdr:row>
      <xdr:rowOff>130425</xdr:rowOff>
    </xdr:to>
    <xdr:pic>
      <xdr:nvPicPr>
        <xdr:cNvPr id="3" name="Picture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7960225" y="104775"/>
          <a:ext cx="540000" cy="54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752475</xdr:colOff>
      <xdr:row>0</xdr:row>
      <xdr:rowOff>95250</xdr:rowOff>
    </xdr:from>
    <xdr:to>
      <xdr:col>6</xdr:col>
      <xdr:colOff>1292475</xdr:colOff>
      <xdr:row>1</xdr:row>
      <xdr:rowOff>63750</xdr:rowOff>
    </xdr:to>
    <xdr:pic>
      <xdr:nvPicPr>
        <xdr:cNvPr id="3" name="Picture 2">
          <a:extLst>
            <a:ext uri="{FF2B5EF4-FFF2-40B4-BE49-F238E27FC236}">
              <a16:creationId xmlns:a16="http://schemas.microsoft.com/office/drawing/2014/main" xmlns=""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9408025" y="95250"/>
          <a:ext cx="540000" cy="54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790575</xdr:colOff>
      <xdr:row>0</xdr:row>
      <xdr:rowOff>47625</xdr:rowOff>
    </xdr:from>
    <xdr:to>
      <xdr:col>6</xdr:col>
      <xdr:colOff>1330575</xdr:colOff>
      <xdr:row>2</xdr:row>
      <xdr:rowOff>35175</xdr:rowOff>
    </xdr:to>
    <xdr:pic>
      <xdr:nvPicPr>
        <xdr:cNvPr id="3" name="Picture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0084300" y="47625"/>
          <a:ext cx="540000" cy="54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57150</xdr:colOff>
      <xdr:row>2</xdr:row>
      <xdr:rowOff>86591</xdr:rowOff>
    </xdr:from>
    <xdr:to>
      <xdr:col>9</xdr:col>
      <xdr:colOff>771525</xdr:colOff>
      <xdr:row>25</xdr:row>
      <xdr:rowOff>85725</xdr:rowOff>
    </xdr:to>
    <xdr:graphicFrame macro="">
      <xdr:nvGraphicFramePr>
        <xdr:cNvPr id="44442" name="Chart 2">
          <a:extLst>
            <a:ext uri="{FF2B5EF4-FFF2-40B4-BE49-F238E27FC236}">
              <a16:creationId xmlns:a16="http://schemas.microsoft.com/office/drawing/2014/main" xmlns="" id="{00000000-0008-0000-0C00-00009AAD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74</xdr:col>
      <xdr:colOff>585354</xdr:colOff>
      <xdr:row>23</xdr:row>
      <xdr:rowOff>29812</xdr:rowOff>
    </xdr:from>
    <xdr:to>
      <xdr:col>81</xdr:col>
      <xdr:colOff>135082</xdr:colOff>
      <xdr:row>32</xdr:row>
      <xdr:rowOff>39213</xdr:rowOff>
    </xdr:to>
    <xdr:graphicFrame macro="">
      <xdr:nvGraphicFramePr>
        <xdr:cNvPr id="2" name="Chart 2">
          <a:extLst>
            <a:ext uri="{FF2B5EF4-FFF2-40B4-BE49-F238E27FC236}">
              <a16:creationId xmlns:a16="http://schemas.microsoft.com/office/drawing/2014/main" xmlns=""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222662</xdr:colOff>
      <xdr:row>0</xdr:row>
      <xdr:rowOff>86591</xdr:rowOff>
    </xdr:from>
    <xdr:to>
      <xdr:col>9</xdr:col>
      <xdr:colOff>762662</xdr:colOff>
      <xdr:row>2</xdr:row>
      <xdr:rowOff>8085</xdr:rowOff>
    </xdr:to>
    <xdr:pic>
      <xdr:nvPicPr>
        <xdr:cNvPr id="5" name="Picture 4">
          <a:extLst>
            <a:ext uri="{FF2B5EF4-FFF2-40B4-BE49-F238E27FC236}">
              <a16:creationId xmlns:a16="http://schemas.microsoft.com/office/drawing/2014/main" xmlns="" id="{00000000-0008-0000-0C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47904253" y="86591"/>
          <a:ext cx="540000" cy="540000"/>
        </a:xfrm>
        <a:prstGeom prst="rect">
          <a:avLst/>
        </a:prstGeom>
      </xdr:spPr>
    </xdr:pic>
    <xdr:clientData/>
  </xdr:twoCellAnchor>
  <xdr:twoCellAnchor>
    <xdr:from>
      <xdr:col>3</xdr:col>
      <xdr:colOff>148441</xdr:colOff>
      <xdr:row>0</xdr:row>
      <xdr:rowOff>148442</xdr:rowOff>
    </xdr:from>
    <xdr:to>
      <xdr:col>6</xdr:col>
      <xdr:colOff>37110</xdr:colOff>
      <xdr:row>4</xdr:row>
      <xdr:rowOff>74221</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11751190422" y="148442"/>
          <a:ext cx="2449286" cy="1001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r>
            <a:rPr lang="ar-QA" sz="1600" b="1">
              <a:latin typeface="Arial" panose="020B0604020202020204" pitchFamily="34" charset="0"/>
              <a:cs typeface="Arial" panose="020B0604020202020204" pitchFamily="34" charset="0"/>
            </a:rPr>
            <a:t>أعداد قطعان الثروة الحيوانية</a:t>
          </a:r>
          <a:endParaRPr lang="en-US" sz="1600" b="1">
            <a:latin typeface="Arial" panose="020B0604020202020204" pitchFamily="34" charset="0"/>
            <a:cs typeface="Arial" panose="020B0604020202020204" pitchFamily="34" charset="0"/>
          </a:endParaRPr>
        </a:p>
        <a:p>
          <a:pPr algn="ctr" rtl="1"/>
          <a:r>
            <a:rPr lang="ar-QA" sz="1600" b="1">
              <a:latin typeface="Arial" panose="020B0604020202020204" pitchFamily="34" charset="0"/>
              <a:cs typeface="Arial" panose="020B0604020202020204" pitchFamily="34" charset="0"/>
            </a:rPr>
            <a:t>2015</a:t>
          </a:r>
          <a:endParaRPr lang="en-US" sz="1600" b="1">
            <a:latin typeface="Arial" panose="020B0604020202020204" pitchFamily="34" charset="0"/>
            <a:cs typeface="Arial" panose="020B0604020202020204" pitchFamily="34" charset="0"/>
          </a:endParaRPr>
        </a:p>
        <a:p>
          <a:pPr algn="ctr" rtl="1"/>
          <a:r>
            <a:rPr lang="en-US" sz="1200" b="1">
              <a:latin typeface="Arial" panose="020B0604020202020204" pitchFamily="34" charset="0"/>
              <a:cs typeface="Arial" panose="020B0604020202020204" pitchFamily="34" charset="0"/>
            </a:rPr>
            <a:t>LIVESTOCKS</a:t>
          </a:r>
        </a:p>
        <a:p>
          <a:pPr algn="ctr" rtl="1"/>
          <a:r>
            <a:rPr lang="en-US" sz="1200" b="1">
              <a:latin typeface="Arial" panose="020B0604020202020204" pitchFamily="34" charset="0"/>
              <a:cs typeface="Arial" panose="020B0604020202020204" pitchFamily="34" charset="0"/>
            </a:rPr>
            <a:t>2015</a:t>
          </a:r>
          <a:endParaRPr lang="ar-QA" sz="1200" b="1">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790575</xdr:colOff>
      <xdr:row>0</xdr:row>
      <xdr:rowOff>47625</xdr:rowOff>
    </xdr:from>
    <xdr:to>
      <xdr:col>6</xdr:col>
      <xdr:colOff>1330575</xdr:colOff>
      <xdr:row>1</xdr:row>
      <xdr:rowOff>16125</xdr:rowOff>
    </xdr:to>
    <xdr:pic>
      <xdr:nvPicPr>
        <xdr:cNvPr id="2" name="Picture 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9369925" y="47625"/>
          <a:ext cx="540000" cy="540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1038225</xdr:colOff>
      <xdr:row>0</xdr:row>
      <xdr:rowOff>76200</xdr:rowOff>
    </xdr:from>
    <xdr:to>
      <xdr:col>8</xdr:col>
      <xdr:colOff>197100</xdr:colOff>
      <xdr:row>2</xdr:row>
      <xdr:rowOff>35175</xdr:rowOff>
    </xdr:to>
    <xdr:pic>
      <xdr:nvPicPr>
        <xdr:cNvPr id="3" name="Picture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7941175" y="76200"/>
          <a:ext cx="540000" cy="54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1162050</xdr:colOff>
      <xdr:row>0</xdr:row>
      <xdr:rowOff>114300</xdr:rowOff>
    </xdr:from>
    <xdr:to>
      <xdr:col>8</xdr:col>
      <xdr:colOff>187575</xdr:colOff>
      <xdr:row>2</xdr:row>
      <xdr:rowOff>149475</xdr:rowOff>
    </xdr:to>
    <xdr:pic>
      <xdr:nvPicPr>
        <xdr:cNvPr id="3" name="Picture 2">
          <a:extLst>
            <a:ext uri="{FF2B5EF4-FFF2-40B4-BE49-F238E27FC236}">
              <a16:creationId xmlns:a16="http://schemas.microsoft.com/office/drawing/2014/main" xmlns=""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7950700" y="114300"/>
          <a:ext cx="540000" cy="540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14</xdr:col>
      <xdr:colOff>1666875</xdr:colOff>
      <xdr:row>0</xdr:row>
      <xdr:rowOff>66675</xdr:rowOff>
    </xdr:from>
    <xdr:to>
      <xdr:col>15</xdr:col>
      <xdr:colOff>159000</xdr:colOff>
      <xdr:row>2</xdr:row>
      <xdr:rowOff>44700</xdr:rowOff>
    </xdr:to>
    <xdr:pic>
      <xdr:nvPicPr>
        <xdr:cNvPr id="3" name="Picture 2">
          <a:extLst>
            <a:ext uri="{FF2B5EF4-FFF2-40B4-BE49-F238E27FC236}">
              <a16:creationId xmlns:a16="http://schemas.microsoft.com/office/drawing/2014/main" xmlns="" id="{00000000-0008-0000-1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2978650" y="66675"/>
          <a:ext cx="540000" cy="54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1123950</xdr:colOff>
      <xdr:row>0</xdr:row>
      <xdr:rowOff>0</xdr:rowOff>
    </xdr:from>
    <xdr:to>
      <xdr:col>12</xdr:col>
      <xdr:colOff>1703955</xdr:colOff>
      <xdr:row>1</xdr:row>
      <xdr:rowOff>235200</xdr:rowOff>
    </xdr:to>
    <xdr:pic>
      <xdr:nvPicPr>
        <xdr:cNvPr id="3" name="Picture 2">
          <a:extLst>
            <a:ext uri="{FF2B5EF4-FFF2-40B4-BE49-F238E27FC236}">
              <a16:creationId xmlns:a16="http://schemas.microsoft.com/office/drawing/2014/main" xmlns=""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4388350" y="57150"/>
          <a:ext cx="540000" cy="54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1152525</xdr:colOff>
      <xdr:row>0</xdr:row>
      <xdr:rowOff>57150</xdr:rowOff>
    </xdr:from>
    <xdr:to>
      <xdr:col>6</xdr:col>
      <xdr:colOff>1692525</xdr:colOff>
      <xdr:row>2</xdr:row>
      <xdr:rowOff>16125</xdr:rowOff>
    </xdr:to>
    <xdr:pic>
      <xdr:nvPicPr>
        <xdr:cNvPr id="3" name="Picture 2">
          <a:extLst>
            <a:ext uri="{FF2B5EF4-FFF2-40B4-BE49-F238E27FC236}">
              <a16:creationId xmlns:a16="http://schemas.microsoft.com/office/drawing/2014/main" xmlns=""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9350875" y="57150"/>
          <a:ext cx="540000" cy="5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9526</xdr:colOff>
      <xdr:row>0</xdr:row>
      <xdr:rowOff>180975</xdr:rowOff>
    </xdr:to>
    <xdr:pic>
      <xdr:nvPicPr>
        <xdr:cNvPr id="4" name="Picture 8" descr="logo">
          <a:extLst>
            <a:ext uri="{FF2B5EF4-FFF2-40B4-BE49-F238E27FC236}">
              <a16:creationId xmlns:a16="http://schemas.microsoft.com/office/drawing/2014/main" xmlns="" id="{00000000-0008-0000-01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696452350" y="9525"/>
          <a:ext cx="9525" cy="171450"/>
        </a:xfrm>
        <a:prstGeom prst="rect">
          <a:avLst/>
        </a:prstGeom>
        <a:noFill/>
        <a:ln w="9525">
          <a:noFill/>
          <a:miter lim="800000"/>
          <a:headEnd/>
          <a:tailEnd/>
        </a:ln>
      </xdr:spPr>
    </xdr:pic>
    <xdr:clientData/>
  </xdr:twoCellAnchor>
  <xdr:twoCellAnchor editAs="oneCell">
    <xdr:from>
      <xdr:col>2</xdr:col>
      <xdr:colOff>2524125</xdr:colOff>
      <xdr:row>0</xdr:row>
      <xdr:rowOff>57150</xdr:rowOff>
    </xdr:from>
    <xdr:to>
      <xdr:col>2</xdr:col>
      <xdr:colOff>2527050</xdr:colOff>
      <xdr:row>0</xdr:row>
      <xdr:rowOff>292350</xdr:rowOff>
    </xdr:to>
    <xdr:pic>
      <xdr:nvPicPr>
        <xdr:cNvPr id="5" name="Picture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01760700" y="57150"/>
          <a:ext cx="540000" cy="540000"/>
        </a:xfrm>
        <a:prstGeom prst="rect">
          <a:avLst/>
        </a:prstGeom>
      </xdr:spPr>
    </xdr:pic>
    <xdr:clientData/>
  </xdr:twoCellAnchor>
  <xdr:twoCellAnchor editAs="oneCell">
    <xdr:from>
      <xdr:col>0</xdr:col>
      <xdr:colOff>237259</xdr:colOff>
      <xdr:row>0</xdr:row>
      <xdr:rowOff>18184</xdr:rowOff>
    </xdr:from>
    <xdr:to>
      <xdr:col>0</xdr:col>
      <xdr:colOff>777259</xdr:colOff>
      <xdr:row>0</xdr:row>
      <xdr:rowOff>558184</xdr:rowOff>
    </xdr:to>
    <xdr:pic>
      <xdr:nvPicPr>
        <xdr:cNvPr id="6" name="Pictur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034084486" y="18184"/>
          <a:ext cx="540000" cy="54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91440</xdr:colOff>
      <xdr:row>0</xdr:row>
      <xdr:rowOff>0</xdr:rowOff>
    </xdr:from>
    <xdr:to>
      <xdr:col>0</xdr:col>
      <xdr:colOff>4863465</xdr:colOff>
      <xdr:row>4</xdr:row>
      <xdr:rowOff>160019</xdr:rowOff>
    </xdr:to>
    <xdr:pic>
      <xdr:nvPicPr>
        <xdr:cNvPr id="374980" name="Picture 5" descr="ORNA430.WMF">
          <a:extLst>
            <a:ext uri="{FF2B5EF4-FFF2-40B4-BE49-F238E27FC236}">
              <a16:creationId xmlns:a16="http://schemas.microsoft.com/office/drawing/2014/main" xmlns="" id="{00000000-0008-0000-0200-0000C4B80500}"/>
            </a:ext>
          </a:extLst>
        </xdr:cNvPr>
        <xdr:cNvPicPr>
          <a:picLocks noChangeAspect="1"/>
        </xdr:cNvPicPr>
      </xdr:nvPicPr>
      <xdr:blipFill>
        <a:blip xmlns:r="http://schemas.openxmlformats.org/officeDocument/2006/relationships" r:embed="rId1"/>
        <a:srcRect/>
        <a:stretch>
          <a:fillRect/>
        </a:stretch>
      </xdr:blipFill>
      <xdr:spPr bwMode="auto">
        <a:xfrm rot="-5400000">
          <a:off x="10237754798" y="-949643"/>
          <a:ext cx="2872739" cy="4772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38403" name="Picture 8" descr="logo">
          <a:extLst>
            <a:ext uri="{FF2B5EF4-FFF2-40B4-BE49-F238E27FC236}">
              <a16:creationId xmlns:a16="http://schemas.microsoft.com/office/drawing/2014/main" xmlns="" id="{00000000-0008-0000-0300-0000039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5012350" y="9525"/>
          <a:ext cx="9525" cy="171450"/>
        </a:xfrm>
        <a:prstGeom prst="rect">
          <a:avLst/>
        </a:prstGeom>
        <a:noFill/>
        <a:ln w="9525">
          <a:noFill/>
          <a:miter lim="800000"/>
          <a:headEnd/>
          <a:tailEnd/>
        </a:ln>
      </xdr:spPr>
    </xdr:pic>
    <xdr:clientData/>
  </xdr:twoCellAnchor>
  <xdr:twoCellAnchor editAs="oneCell">
    <xdr:from>
      <xdr:col>0</xdr:col>
      <xdr:colOff>43815</xdr:colOff>
      <xdr:row>0</xdr:row>
      <xdr:rowOff>17145</xdr:rowOff>
    </xdr:from>
    <xdr:to>
      <xdr:col>0</xdr:col>
      <xdr:colOff>583815</xdr:colOff>
      <xdr:row>0</xdr:row>
      <xdr:rowOff>557145</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88617505" y="17145"/>
          <a:ext cx="540000" cy="54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200025</xdr:colOff>
      <xdr:row>0</xdr:row>
      <xdr:rowOff>194310</xdr:rowOff>
    </xdr:from>
    <xdr:to>
      <xdr:col>0</xdr:col>
      <xdr:colOff>730500</xdr:colOff>
      <xdr:row>2</xdr:row>
      <xdr:rowOff>191385</xdr:rowOff>
    </xdr:to>
    <xdr:pic>
      <xdr:nvPicPr>
        <xdr:cNvPr id="7" name="Picture 6">
          <a:extLst>
            <a:ext uri="{FF2B5EF4-FFF2-40B4-BE49-F238E27FC236}">
              <a16:creationId xmlns:a16="http://schemas.microsoft.com/office/drawing/2014/main" xmlns="" id="{00000000-0008-0000-04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4551525" y="194310"/>
          <a:ext cx="530475" cy="54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180975</xdr:rowOff>
    </xdr:from>
    <xdr:to>
      <xdr:col>1</xdr:col>
      <xdr:colOff>301875</xdr:colOff>
      <xdr:row>2</xdr:row>
      <xdr:rowOff>263775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3551400" y="180975"/>
          <a:ext cx="540000" cy="54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74085</xdr:colOff>
      <xdr:row>5</xdr:row>
      <xdr:rowOff>95250</xdr:rowOff>
    </xdr:from>
    <xdr:to>
      <xdr:col>11</xdr:col>
      <xdr:colOff>550333</xdr:colOff>
      <xdr:row>28</xdr:row>
      <xdr:rowOff>84667</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10583</xdr:colOff>
      <xdr:row>0</xdr:row>
      <xdr:rowOff>84667</xdr:rowOff>
    </xdr:from>
    <xdr:to>
      <xdr:col>11</xdr:col>
      <xdr:colOff>550583</xdr:colOff>
      <xdr:row>2</xdr:row>
      <xdr:rowOff>53167</xdr:rowOff>
    </xdr:to>
    <xdr:pic>
      <xdr:nvPicPr>
        <xdr:cNvPr id="6" name="Picture 5">
          <a:extLst>
            <a:ext uri="{FF2B5EF4-FFF2-40B4-BE49-F238E27FC236}">
              <a16:creationId xmlns:a16="http://schemas.microsoft.com/office/drawing/2014/main" xmlns="" id="{00000000-0008-0000-06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782477667" y="84667"/>
          <a:ext cx="540000" cy="54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1247775</xdr:colOff>
      <xdr:row>0</xdr:row>
      <xdr:rowOff>57150</xdr:rowOff>
    </xdr:from>
    <xdr:to>
      <xdr:col>4</xdr:col>
      <xdr:colOff>139950</xdr:colOff>
      <xdr:row>2</xdr:row>
      <xdr:rowOff>16125</xdr:rowOff>
    </xdr:to>
    <xdr:pic>
      <xdr:nvPicPr>
        <xdr:cNvPr id="3" name="Picture 2">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700789150" y="57150"/>
          <a:ext cx="540000" cy="54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828675</xdr:colOff>
      <xdr:row>0</xdr:row>
      <xdr:rowOff>66675</xdr:rowOff>
    </xdr:from>
    <xdr:to>
      <xdr:col>12</xdr:col>
      <xdr:colOff>320925</xdr:colOff>
      <xdr:row>2</xdr:row>
      <xdr:rowOff>168525</xdr:rowOff>
    </xdr:to>
    <xdr:pic>
      <xdr:nvPicPr>
        <xdr:cNvPr id="3" name="Picture 2">
          <a:extLst>
            <a:ext uri="{FF2B5EF4-FFF2-40B4-BE49-F238E27FC236}">
              <a16:creationId xmlns:a16="http://schemas.microsoft.com/office/drawing/2014/main" xmlns=""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95093200" y="66675"/>
          <a:ext cx="540000" cy="54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5"/>
  <sheetViews>
    <sheetView showGridLines="0" rightToLeft="1" view="pageBreakPreview" zoomScaleSheetLayoutView="100" workbookViewId="0">
      <selection activeCell="G3" sqref="G3"/>
    </sheetView>
  </sheetViews>
  <sheetFormatPr defaultColWidth="9.109375" defaultRowHeight="13.2"/>
  <cols>
    <col min="1" max="1" width="71.6640625" style="23" customWidth="1"/>
    <col min="2" max="16384" width="9.109375" style="23"/>
  </cols>
  <sheetData>
    <row r="1" spans="1:1" ht="21" customHeight="1"/>
    <row r="2" spans="1:1" s="62" customFormat="1" ht="69" customHeight="1">
      <c r="A2" s="61"/>
    </row>
    <row r="3" spans="1:1" s="111" customFormat="1" ht="48.75" customHeight="1">
      <c r="A3" s="110"/>
    </row>
    <row r="4" spans="1:1" s="62" customFormat="1" ht="75" customHeight="1">
      <c r="A4" s="63"/>
    </row>
    <row r="5" spans="1:1" s="24" customFormat="1" ht="6" customHeight="1">
      <c r="A5" s="25"/>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7"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BQ46"/>
  <sheetViews>
    <sheetView showGridLines="0" rightToLeft="1" view="pageBreakPreview" zoomScaleSheetLayoutView="100" workbookViewId="0">
      <selection activeCell="A3" sqref="A3:I3"/>
    </sheetView>
  </sheetViews>
  <sheetFormatPr defaultColWidth="10.6640625" defaultRowHeight="13.8"/>
  <cols>
    <col min="1" max="1" width="4.6640625" style="133" customWidth="1"/>
    <col min="2" max="2" width="20.6640625" style="133" customWidth="1"/>
    <col min="3" max="3" width="8.88671875" style="135" customWidth="1"/>
    <col min="4" max="7" width="8.88671875" style="136" customWidth="1"/>
    <col min="8" max="8" width="20.6640625" style="133" customWidth="1"/>
    <col min="9" max="9" width="4.33203125" style="133" customWidth="1"/>
    <col min="10" max="69" width="10.6640625" style="60"/>
    <col min="70" max="16384" width="10.6640625" style="5"/>
  </cols>
  <sheetData>
    <row r="1" spans="1:69" s="129" customFormat="1" ht="20.25" customHeight="1">
      <c r="A1" s="399"/>
      <c r="B1" s="400"/>
      <c r="C1" s="400"/>
      <c r="D1" s="400"/>
      <c r="E1" s="400"/>
      <c r="F1" s="400"/>
      <c r="G1" s="400"/>
      <c r="H1" s="400"/>
      <c r="I1" s="400"/>
      <c r="J1" s="150"/>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21">
      <c r="A2" s="418" t="s">
        <v>104</v>
      </c>
      <c r="B2" s="418"/>
      <c r="C2" s="418"/>
      <c r="D2" s="418"/>
      <c r="E2" s="418"/>
      <c r="F2" s="418"/>
      <c r="G2" s="418"/>
      <c r="H2" s="418"/>
      <c r="I2" s="418"/>
    </row>
    <row r="3" spans="1:69" ht="21">
      <c r="A3" s="417" t="s">
        <v>440</v>
      </c>
      <c r="B3" s="417"/>
      <c r="C3" s="417"/>
      <c r="D3" s="417"/>
      <c r="E3" s="417"/>
      <c r="F3" s="417"/>
      <c r="G3" s="417"/>
      <c r="H3" s="417"/>
      <c r="I3" s="417"/>
    </row>
    <row r="4" spans="1:69" ht="15.6">
      <c r="A4" s="419" t="s">
        <v>394</v>
      </c>
      <c r="B4" s="419"/>
      <c r="C4" s="419"/>
      <c r="D4" s="419"/>
      <c r="E4" s="419"/>
      <c r="F4" s="419"/>
      <c r="G4" s="419"/>
      <c r="H4" s="419"/>
      <c r="I4" s="419"/>
    </row>
    <row r="5" spans="1:69" ht="15.6">
      <c r="A5" s="419" t="s">
        <v>440</v>
      </c>
      <c r="B5" s="419"/>
      <c r="C5" s="419"/>
      <c r="D5" s="419"/>
      <c r="E5" s="419"/>
      <c r="F5" s="419"/>
      <c r="G5" s="419"/>
      <c r="H5" s="419"/>
      <c r="I5" s="419"/>
    </row>
    <row r="6" spans="1:69" s="2" customFormat="1" ht="20.100000000000001" customHeight="1">
      <c r="A6" s="22" t="s">
        <v>413</v>
      </c>
      <c r="B6" s="35"/>
      <c r="C6" s="37"/>
      <c r="D6" s="37"/>
      <c r="E6" s="37"/>
      <c r="F6" s="37"/>
      <c r="G6" s="37"/>
      <c r="H6" s="35"/>
      <c r="I6" s="64" t="s">
        <v>414</v>
      </c>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row>
    <row r="7" spans="1:69" s="3" customFormat="1" ht="17.25" customHeight="1" thickBot="1">
      <c r="A7" s="465" t="s">
        <v>258</v>
      </c>
      <c r="B7" s="465"/>
      <c r="C7" s="435">
        <v>2011</v>
      </c>
      <c r="D7" s="435">
        <v>2012</v>
      </c>
      <c r="E7" s="285"/>
      <c r="F7" s="285"/>
      <c r="G7" s="435">
        <v>2015</v>
      </c>
      <c r="H7" s="468" t="s">
        <v>320</v>
      </c>
      <c r="I7" s="46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row>
    <row r="8" spans="1:69" s="3" customFormat="1" ht="17.25" customHeight="1" thickBot="1">
      <c r="A8" s="466"/>
      <c r="B8" s="466"/>
      <c r="C8" s="464"/>
      <c r="D8" s="464"/>
      <c r="E8" s="287">
        <v>2013</v>
      </c>
      <c r="F8" s="287">
        <v>2014</v>
      </c>
      <c r="G8" s="464"/>
      <c r="H8" s="469"/>
      <c r="I8" s="469"/>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row>
    <row r="9" spans="1:69" s="4" customFormat="1" ht="18.75" customHeight="1">
      <c r="A9" s="467"/>
      <c r="B9" s="467"/>
      <c r="C9" s="436"/>
      <c r="D9" s="436"/>
      <c r="E9" s="286"/>
      <c r="F9" s="286"/>
      <c r="G9" s="436"/>
      <c r="H9" s="470"/>
      <c r="I9" s="470"/>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row>
    <row r="10" spans="1:69" s="149" customFormat="1" ht="21.15" customHeight="1" thickBot="1">
      <c r="A10" s="438" t="s">
        <v>13</v>
      </c>
      <c r="B10" s="438"/>
      <c r="C10" s="343">
        <f t="shared" ref="C10" si="0">C11+C12+C13+C14</f>
        <v>1700</v>
      </c>
      <c r="D10" s="238">
        <f>SUM(D11:D14)</f>
        <v>1904</v>
      </c>
      <c r="E10" s="238">
        <f>SUM(E11:E14)</f>
        <v>2259</v>
      </c>
      <c r="F10" s="238">
        <f>SUM(F11:F14)</f>
        <v>2455</v>
      </c>
      <c r="G10" s="238">
        <f>SUM(G11:G14)</f>
        <v>1614</v>
      </c>
      <c r="H10" s="432" t="s">
        <v>14</v>
      </c>
      <c r="I10" s="43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row>
    <row r="11" spans="1:69" ht="18.75" customHeight="1" thickTop="1" thickBot="1">
      <c r="A11" s="77"/>
      <c r="B11" s="105" t="s">
        <v>15</v>
      </c>
      <c r="C11" s="344">
        <v>26</v>
      </c>
      <c r="D11" s="252">
        <v>48</v>
      </c>
      <c r="E11" s="252">
        <v>86</v>
      </c>
      <c r="F11" s="252">
        <v>5</v>
      </c>
      <c r="G11" s="252">
        <v>0</v>
      </c>
      <c r="H11" s="78" t="s">
        <v>16</v>
      </c>
      <c r="I11" s="78"/>
    </row>
    <row r="12" spans="1:69" ht="18.75" customHeight="1" thickTop="1" thickBot="1">
      <c r="A12" s="75"/>
      <c r="B12" s="104" t="s">
        <v>17</v>
      </c>
      <c r="C12" s="345">
        <v>535</v>
      </c>
      <c r="D12" s="253">
        <v>567</v>
      </c>
      <c r="E12" s="253">
        <v>601</v>
      </c>
      <c r="F12" s="253">
        <v>706</v>
      </c>
      <c r="G12" s="253">
        <v>689</v>
      </c>
      <c r="H12" s="76" t="s">
        <v>18</v>
      </c>
      <c r="I12" s="76"/>
    </row>
    <row r="13" spans="1:69" ht="18.75" customHeight="1" thickTop="1" thickBot="1">
      <c r="A13" s="77"/>
      <c r="B13" s="105" t="s">
        <v>19</v>
      </c>
      <c r="C13" s="344">
        <v>1130</v>
      </c>
      <c r="D13" s="252">
        <v>1170</v>
      </c>
      <c r="E13" s="252">
        <v>1211</v>
      </c>
      <c r="F13" s="252">
        <v>1729</v>
      </c>
      <c r="G13" s="252">
        <v>876</v>
      </c>
      <c r="H13" s="78" t="s">
        <v>20</v>
      </c>
      <c r="I13" s="78"/>
    </row>
    <row r="14" spans="1:69" ht="14.4" thickTop="1" thickBot="1">
      <c r="A14" s="75"/>
      <c r="B14" s="104" t="s">
        <v>165</v>
      </c>
      <c r="C14" s="345">
        <v>9</v>
      </c>
      <c r="D14" s="253">
        <v>119</v>
      </c>
      <c r="E14" s="253">
        <v>361</v>
      </c>
      <c r="F14" s="253">
        <v>15</v>
      </c>
      <c r="G14" s="253">
        <v>49</v>
      </c>
      <c r="H14" s="76" t="s">
        <v>166</v>
      </c>
      <c r="I14" s="76"/>
    </row>
    <row r="15" spans="1:69" s="149" customFormat="1" ht="21.15" customHeight="1" thickTop="1" thickBot="1">
      <c r="A15" s="426" t="s">
        <v>223</v>
      </c>
      <c r="B15" s="426"/>
      <c r="C15" s="346">
        <f>SUM(C16:C39)</f>
        <v>45357</v>
      </c>
      <c r="D15" s="303">
        <f>SUM(D16:D39)</f>
        <v>43565</v>
      </c>
      <c r="E15" s="303">
        <f>SUM(E16:E39)</f>
        <v>43446.9</v>
      </c>
      <c r="F15" s="303">
        <f>SUM(F16:F39)</f>
        <v>50648</v>
      </c>
      <c r="G15" s="303">
        <v>58077</v>
      </c>
      <c r="H15" s="427" t="s">
        <v>224</v>
      </c>
      <c r="I15" s="427"/>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row>
    <row r="16" spans="1:69" s="153" customFormat="1" ht="14.4" thickTop="1" thickBot="1">
      <c r="A16" s="75"/>
      <c r="B16" s="104" t="s">
        <v>22</v>
      </c>
      <c r="C16" s="345">
        <v>10661</v>
      </c>
      <c r="D16" s="253">
        <v>11344</v>
      </c>
      <c r="E16" s="301">
        <v>12109.9</v>
      </c>
      <c r="F16" s="253">
        <v>12748</v>
      </c>
      <c r="G16" s="253">
        <v>14796</v>
      </c>
      <c r="H16" s="76" t="s">
        <v>23</v>
      </c>
      <c r="I16" s="76"/>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row>
    <row r="17" spans="1:69" s="153" customFormat="1" ht="14.4" thickTop="1" thickBot="1">
      <c r="A17" s="77"/>
      <c r="B17" s="105" t="s">
        <v>24</v>
      </c>
      <c r="C17" s="344">
        <v>1103</v>
      </c>
      <c r="D17" s="252">
        <v>747</v>
      </c>
      <c r="E17" s="252">
        <v>576</v>
      </c>
      <c r="F17" s="252">
        <v>1018</v>
      </c>
      <c r="G17" s="252">
        <v>1015</v>
      </c>
      <c r="H17" s="78" t="s">
        <v>25</v>
      </c>
      <c r="I17" s="78"/>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row>
    <row r="18" spans="1:69" ht="14.4" thickTop="1" thickBot="1">
      <c r="A18" s="75"/>
      <c r="B18" s="104" t="s">
        <v>26</v>
      </c>
      <c r="C18" s="345">
        <v>124</v>
      </c>
      <c r="D18" s="253">
        <v>173</v>
      </c>
      <c r="E18" s="253">
        <v>242</v>
      </c>
      <c r="F18" s="253">
        <v>216</v>
      </c>
      <c r="G18" s="253">
        <v>173</v>
      </c>
      <c r="H18" s="76" t="s">
        <v>27</v>
      </c>
      <c r="I18" s="76"/>
    </row>
    <row r="19" spans="1:69" s="153" customFormat="1" ht="14.4" thickTop="1" thickBot="1">
      <c r="A19" s="77"/>
      <c r="B19" s="105" t="s">
        <v>28</v>
      </c>
      <c r="C19" s="344">
        <v>9010</v>
      </c>
      <c r="D19" s="252">
        <v>8041</v>
      </c>
      <c r="E19" s="252">
        <v>7627</v>
      </c>
      <c r="F19" s="252">
        <v>9975</v>
      </c>
      <c r="G19" s="252">
        <v>11820</v>
      </c>
      <c r="H19" s="78" t="s">
        <v>29</v>
      </c>
      <c r="I19" s="78"/>
      <c r="J19" s="60"/>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row>
    <row r="20" spans="1:69" ht="14.4" thickTop="1" thickBot="1">
      <c r="A20" s="75"/>
      <c r="B20" s="104" t="s">
        <v>30</v>
      </c>
      <c r="C20" s="345">
        <v>4717</v>
      </c>
      <c r="D20" s="253">
        <v>4466</v>
      </c>
      <c r="E20" s="253">
        <v>4228</v>
      </c>
      <c r="F20" s="253">
        <v>4119</v>
      </c>
      <c r="G20" s="253">
        <v>4305</v>
      </c>
      <c r="H20" s="76" t="s">
        <v>31</v>
      </c>
      <c r="I20" s="76"/>
    </row>
    <row r="21" spans="1:69" ht="14.4" thickTop="1" thickBot="1">
      <c r="A21" s="77"/>
      <c r="B21" s="105" t="s">
        <v>32</v>
      </c>
      <c r="C21" s="344">
        <v>2852</v>
      </c>
      <c r="D21" s="252">
        <v>2478</v>
      </c>
      <c r="E21" s="252">
        <v>2153</v>
      </c>
      <c r="F21" s="252">
        <v>3863</v>
      </c>
      <c r="G21" s="252">
        <v>4147</v>
      </c>
      <c r="H21" s="78" t="s">
        <v>33</v>
      </c>
      <c r="I21" s="78"/>
    </row>
    <row r="22" spans="1:69" ht="14.4" thickTop="1" thickBot="1">
      <c r="A22" s="75"/>
      <c r="B22" s="104" t="s">
        <v>34</v>
      </c>
      <c r="C22" s="345">
        <v>370</v>
      </c>
      <c r="D22" s="253">
        <v>359</v>
      </c>
      <c r="E22" s="253">
        <v>348</v>
      </c>
      <c r="F22" s="253">
        <v>692</v>
      </c>
      <c r="G22" s="253">
        <v>1223</v>
      </c>
      <c r="H22" s="76" t="s">
        <v>35</v>
      </c>
      <c r="I22" s="76"/>
    </row>
    <row r="23" spans="1:69" ht="14.4" thickTop="1" thickBot="1">
      <c r="A23" s="77"/>
      <c r="B23" s="105" t="s">
        <v>36</v>
      </c>
      <c r="C23" s="344">
        <v>84</v>
      </c>
      <c r="D23" s="252">
        <v>84</v>
      </c>
      <c r="E23" s="252">
        <v>84</v>
      </c>
      <c r="F23" s="252">
        <v>99</v>
      </c>
      <c r="G23" s="252">
        <v>118</v>
      </c>
      <c r="H23" s="78" t="s">
        <v>37</v>
      </c>
      <c r="I23" s="78"/>
    </row>
    <row r="24" spans="1:69" ht="14.4" thickTop="1" thickBot="1">
      <c r="A24" s="75"/>
      <c r="B24" s="104" t="s">
        <v>38</v>
      </c>
      <c r="C24" s="345">
        <v>3608</v>
      </c>
      <c r="D24" s="253">
        <v>3358</v>
      </c>
      <c r="E24" s="253">
        <v>3125</v>
      </c>
      <c r="F24" s="253">
        <v>4021</v>
      </c>
      <c r="G24" s="253">
        <v>3888</v>
      </c>
      <c r="H24" s="76" t="s">
        <v>39</v>
      </c>
      <c r="I24" s="76"/>
    </row>
    <row r="25" spans="1:69" ht="14.4" thickTop="1" thickBot="1">
      <c r="A25" s="77"/>
      <c r="B25" s="105" t="s">
        <v>40</v>
      </c>
      <c r="C25" s="344">
        <v>399</v>
      </c>
      <c r="D25" s="252">
        <v>398</v>
      </c>
      <c r="E25" s="252">
        <v>397</v>
      </c>
      <c r="F25" s="252">
        <v>567</v>
      </c>
      <c r="G25" s="252">
        <v>271</v>
      </c>
      <c r="H25" s="78" t="s">
        <v>41</v>
      </c>
      <c r="I25" s="78"/>
    </row>
    <row r="26" spans="1:69" ht="14.4" thickTop="1" thickBot="1">
      <c r="A26" s="75"/>
      <c r="B26" s="104" t="s">
        <v>42</v>
      </c>
      <c r="C26" s="345">
        <v>1749</v>
      </c>
      <c r="D26" s="253">
        <v>1665</v>
      </c>
      <c r="E26" s="253">
        <v>1585</v>
      </c>
      <c r="F26" s="253">
        <v>2234</v>
      </c>
      <c r="G26" s="253">
        <v>2036</v>
      </c>
      <c r="H26" s="76" t="s">
        <v>43</v>
      </c>
      <c r="I26" s="76"/>
    </row>
    <row r="27" spans="1:69" ht="14.4" thickTop="1" thickBot="1">
      <c r="A27" s="77"/>
      <c r="B27" s="105" t="s">
        <v>44</v>
      </c>
      <c r="C27" s="344">
        <v>1376</v>
      </c>
      <c r="D27" s="252">
        <v>1289</v>
      </c>
      <c r="E27" s="252">
        <v>1207</v>
      </c>
      <c r="F27" s="252">
        <v>1557</v>
      </c>
      <c r="G27" s="252">
        <v>1462</v>
      </c>
      <c r="H27" s="78" t="s">
        <v>45</v>
      </c>
      <c r="I27" s="78"/>
    </row>
    <row r="28" spans="1:69" s="153" customFormat="1" ht="14.4" thickTop="1" thickBot="1">
      <c r="A28" s="75"/>
      <c r="B28" s="104" t="s">
        <v>46</v>
      </c>
      <c r="C28" s="345">
        <v>920</v>
      </c>
      <c r="D28" s="253">
        <v>1004</v>
      </c>
      <c r="E28" s="253">
        <v>1339</v>
      </c>
      <c r="F28" s="253">
        <v>949</v>
      </c>
      <c r="G28" s="253">
        <v>1429</v>
      </c>
      <c r="H28" s="76" t="s">
        <v>47</v>
      </c>
      <c r="I28" s="76"/>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row>
    <row r="29" spans="1:69" ht="14.4" thickTop="1" thickBot="1">
      <c r="A29" s="77"/>
      <c r="B29" s="105" t="s">
        <v>48</v>
      </c>
      <c r="C29" s="344">
        <v>2223</v>
      </c>
      <c r="D29" s="252">
        <v>2270</v>
      </c>
      <c r="E29" s="252">
        <v>2400</v>
      </c>
      <c r="F29" s="252">
        <v>2746</v>
      </c>
      <c r="G29" s="252">
        <v>4305</v>
      </c>
      <c r="H29" s="78" t="s">
        <v>49</v>
      </c>
      <c r="I29" s="78"/>
    </row>
    <row r="30" spans="1:69" ht="14.4" thickTop="1" thickBot="1">
      <c r="A30" s="75"/>
      <c r="B30" s="104" t="s">
        <v>50</v>
      </c>
      <c r="C30" s="347">
        <v>248</v>
      </c>
      <c r="D30" s="321">
        <v>376</v>
      </c>
      <c r="E30" s="321">
        <v>568</v>
      </c>
      <c r="F30" s="321">
        <v>341</v>
      </c>
      <c r="G30" s="321">
        <v>185</v>
      </c>
      <c r="H30" s="76" t="s">
        <v>51</v>
      </c>
      <c r="I30" s="76"/>
    </row>
    <row r="31" spans="1:69" ht="14.4" thickTop="1" thickBot="1">
      <c r="A31" s="77"/>
      <c r="B31" s="105" t="s">
        <v>52</v>
      </c>
      <c r="C31" s="348">
        <v>426</v>
      </c>
      <c r="D31" s="322">
        <v>432</v>
      </c>
      <c r="E31" s="322">
        <v>438</v>
      </c>
      <c r="F31" s="322">
        <v>500</v>
      </c>
      <c r="G31" s="322">
        <v>372</v>
      </c>
      <c r="H31" s="184" t="s">
        <v>53</v>
      </c>
      <c r="I31" s="78"/>
    </row>
    <row r="32" spans="1:69" ht="14.4" thickTop="1" thickBot="1">
      <c r="A32" s="75"/>
      <c r="B32" s="104" t="s">
        <v>54</v>
      </c>
      <c r="C32" s="349">
        <v>198</v>
      </c>
      <c r="D32" s="251">
        <v>271</v>
      </c>
      <c r="E32" s="251">
        <v>371</v>
      </c>
      <c r="F32" s="251">
        <v>360</v>
      </c>
      <c r="G32" s="251">
        <v>139</v>
      </c>
      <c r="H32" s="76" t="s">
        <v>55</v>
      </c>
      <c r="I32" s="76"/>
    </row>
    <row r="33" spans="1:69" ht="14.4" thickTop="1" thickBot="1">
      <c r="A33" s="77"/>
      <c r="B33" s="105" t="s">
        <v>56</v>
      </c>
      <c r="C33" s="344">
        <v>671</v>
      </c>
      <c r="D33" s="252">
        <v>676</v>
      </c>
      <c r="E33" s="252">
        <v>701</v>
      </c>
      <c r="F33" s="252">
        <v>856</v>
      </c>
      <c r="G33" s="252">
        <v>1047</v>
      </c>
      <c r="H33" s="78" t="s">
        <v>57</v>
      </c>
      <c r="I33" s="78"/>
    </row>
    <row r="34" spans="1:69" s="153" customFormat="1" ht="14.4" thickTop="1" thickBot="1">
      <c r="A34" s="75"/>
      <c r="B34" s="104" t="s">
        <v>58</v>
      </c>
      <c r="C34" s="345">
        <v>300</v>
      </c>
      <c r="D34" s="253">
        <v>257</v>
      </c>
      <c r="E34" s="253">
        <v>221</v>
      </c>
      <c r="F34" s="253">
        <v>260</v>
      </c>
      <c r="G34" s="253">
        <v>213</v>
      </c>
      <c r="H34" s="76" t="s">
        <v>59</v>
      </c>
      <c r="I34" s="76"/>
      <c r="J34" s="60"/>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row>
    <row r="35" spans="1:69" s="153" customFormat="1" ht="14.4" thickTop="1" thickBot="1">
      <c r="A35" s="77"/>
      <c r="B35" s="105" t="s">
        <v>60</v>
      </c>
      <c r="C35" s="344">
        <v>49</v>
      </c>
      <c r="D35" s="252">
        <v>29</v>
      </c>
      <c r="E35" s="252">
        <v>17</v>
      </c>
      <c r="F35" s="252">
        <v>29</v>
      </c>
      <c r="G35" s="252">
        <v>31</v>
      </c>
      <c r="H35" s="78" t="s">
        <v>61</v>
      </c>
      <c r="I35" s="78"/>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row>
    <row r="36" spans="1:69" ht="14.4" thickTop="1" thickBot="1">
      <c r="A36" s="75"/>
      <c r="B36" s="104" t="s">
        <v>62</v>
      </c>
      <c r="C36" s="345">
        <v>236</v>
      </c>
      <c r="D36" s="253">
        <v>238</v>
      </c>
      <c r="E36" s="253">
        <v>240</v>
      </c>
      <c r="F36" s="253">
        <v>295</v>
      </c>
      <c r="G36" s="253">
        <v>135</v>
      </c>
      <c r="H36" s="76" t="s">
        <v>63</v>
      </c>
      <c r="I36" s="76"/>
    </row>
    <row r="37" spans="1:69" ht="14.4" thickTop="1" thickBot="1">
      <c r="A37" s="77"/>
      <c r="B37" s="105" t="s">
        <v>96</v>
      </c>
      <c r="C37" s="344">
        <v>102</v>
      </c>
      <c r="D37" s="252">
        <v>73</v>
      </c>
      <c r="E37" s="252">
        <v>52</v>
      </c>
      <c r="F37" s="252">
        <v>102</v>
      </c>
      <c r="G37" s="252">
        <v>61</v>
      </c>
      <c r="H37" s="78" t="s">
        <v>65</v>
      </c>
      <c r="I37" s="78"/>
    </row>
    <row r="38" spans="1:69" ht="14.4" thickTop="1" thickBot="1">
      <c r="A38" s="75"/>
      <c r="B38" s="104" t="s">
        <v>66</v>
      </c>
      <c r="C38" s="345">
        <v>18</v>
      </c>
      <c r="D38" s="253">
        <v>24</v>
      </c>
      <c r="E38" s="253">
        <v>30</v>
      </c>
      <c r="F38" s="253">
        <v>29</v>
      </c>
      <c r="G38" s="253">
        <v>69</v>
      </c>
      <c r="H38" s="76" t="s">
        <v>67</v>
      </c>
      <c r="I38" s="76"/>
    </row>
    <row r="39" spans="1:69" ht="14.4" thickTop="1" thickBot="1">
      <c r="A39" s="77"/>
      <c r="B39" s="105" t="s">
        <v>68</v>
      </c>
      <c r="C39" s="344">
        <v>3913</v>
      </c>
      <c r="D39" s="252">
        <v>3513</v>
      </c>
      <c r="E39" s="252">
        <v>3388</v>
      </c>
      <c r="F39" s="252">
        <v>3072</v>
      </c>
      <c r="G39" s="252">
        <v>4579</v>
      </c>
      <c r="H39" s="78" t="s">
        <v>97</v>
      </c>
      <c r="I39" s="78"/>
    </row>
    <row r="40" spans="1:69" s="153" customFormat="1" ht="18" customHeight="1" thickTop="1" thickBot="1">
      <c r="A40" s="425" t="s">
        <v>98</v>
      </c>
      <c r="B40" s="425"/>
      <c r="C40" s="340">
        <f>C41+C42</f>
        <v>21554</v>
      </c>
      <c r="D40" s="220">
        <f>SUM(D41:D42)</f>
        <v>22580</v>
      </c>
      <c r="E40" s="220">
        <f>SUM(E41:E42)</f>
        <v>32989</v>
      </c>
      <c r="F40" s="220">
        <f>SUM(F41:F42)</f>
        <v>28244</v>
      </c>
      <c r="G40" s="220">
        <v>28340</v>
      </c>
      <c r="H40" s="424" t="s">
        <v>99</v>
      </c>
      <c r="I40" s="424"/>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row>
    <row r="41" spans="1:69" s="149" customFormat="1" ht="15" thickTop="1" thickBot="1">
      <c r="A41" s="77"/>
      <c r="B41" s="105" t="s">
        <v>100</v>
      </c>
      <c r="C41" s="313">
        <v>858</v>
      </c>
      <c r="D41" s="313">
        <v>704</v>
      </c>
      <c r="E41" s="313">
        <v>1807</v>
      </c>
      <c r="F41" s="313">
        <v>762</v>
      </c>
      <c r="G41" s="313">
        <v>744</v>
      </c>
      <c r="H41" s="78" t="s">
        <v>6</v>
      </c>
      <c r="I41" s="78"/>
      <c r="J41" s="152"/>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52"/>
      <c r="AU41" s="152"/>
      <c r="AV41" s="152"/>
      <c r="AW41" s="152"/>
      <c r="AX41" s="152"/>
      <c r="AY41" s="152"/>
      <c r="AZ41" s="152"/>
      <c r="BA41" s="152"/>
      <c r="BB41" s="152"/>
      <c r="BC41" s="152"/>
      <c r="BD41" s="152"/>
      <c r="BE41" s="152"/>
      <c r="BF41" s="152"/>
      <c r="BG41" s="152"/>
      <c r="BH41" s="152"/>
      <c r="BI41" s="152"/>
      <c r="BJ41" s="152"/>
      <c r="BK41" s="152"/>
      <c r="BL41" s="152"/>
      <c r="BM41" s="152"/>
      <c r="BN41" s="152"/>
      <c r="BO41" s="152"/>
      <c r="BP41" s="152"/>
      <c r="BQ41" s="152"/>
    </row>
    <row r="42" spans="1:69" ht="14.4" thickTop="1" thickBot="1">
      <c r="A42" s="75"/>
      <c r="B42" s="104" t="s">
        <v>189</v>
      </c>
      <c r="C42" s="345">
        <v>20696</v>
      </c>
      <c r="D42" s="253">
        <v>21876</v>
      </c>
      <c r="E42" s="253">
        <v>31182</v>
      </c>
      <c r="F42" s="253">
        <v>27482</v>
      </c>
      <c r="G42" s="253">
        <v>27596</v>
      </c>
      <c r="H42" s="76" t="s">
        <v>7</v>
      </c>
      <c r="I42" s="76"/>
    </row>
    <row r="43" spans="1:69" ht="18" customHeight="1" thickTop="1">
      <c r="A43" s="455" t="s">
        <v>188</v>
      </c>
      <c r="B43" s="455"/>
      <c r="C43" s="341">
        <v>318266</v>
      </c>
      <c r="D43" s="319">
        <v>421256</v>
      </c>
      <c r="E43" s="319">
        <v>574206</v>
      </c>
      <c r="F43" s="319">
        <v>496136</v>
      </c>
      <c r="G43" s="319">
        <v>541958</v>
      </c>
      <c r="H43" s="456" t="s">
        <v>187</v>
      </c>
      <c r="I43" s="456" t="s">
        <v>363</v>
      </c>
    </row>
    <row r="44" spans="1:69" s="183" customFormat="1" ht="21.15" customHeight="1">
      <c r="A44" s="453" t="s">
        <v>9</v>
      </c>
      <c r="B44" s="453"/>
      <c r="C44" s="342">
        <f>C10+C15+C40+C43</f>
        <v>386877</v>
      </c>
      <c r="D44" s="218">
        <f>D10+D15+D40+D43</f>
        <v>489305</v>
      </c>
      <c r="E44" s="218">
        <f>E43+E40+E15+E10</f>
        <v>652900.9</v>
      </c>
      <c r="F44" s="218">
        <f>F43+F40+F15+F10</f>
        <v>577483</v>
      </c>
      <c r="G44" s="218">
        <f>G43+G40+G15+G10</f>
        <v>629989</v>
      </c>
      <c r="H44" s="454" t="s">
        <v>10</v>
      </c>
      <c r="I44" s="454"/>
      <c r="J44" s="185"/>
    </row>
    <row r="45" spans="1:69" ht="3.75" customHeight="1">
      <c r="A45" s="154"/>
      <c r="B45" s="154"/>
      <c r="C45" s="350"/>
      <c r="D45" s="154"/>
      <c r="E45" s="154"/>
      <c r="F45" s="154"/>
      <c r="G45" s="154"/>
      <c r="H45" s="154"/>
      <c r="I45" s="154"/>
    </row>
    <row r="46" spans="1:69" ht="11.1" customHeight="1">
      <c r="A46" s="284" t="s">
        <v>396</v>
      </c>
      <c r="B46" s="155"/>
      <c r="C46" s="4"/>
      <c r="D46" s="5"/>
      <c r="E46" s="5"/>
      <c r="F46" s="5"/>
      <c r="G46" s="5"/>
      <c r="H46" s="149"/>
      <c r="I46" s="156" t="s">
        <v>395</v>
      </c>
    </row>
  </sheetData>
  <mergeCells count="20">
    <mergeCell ref="H43:I43"/>
    <mergeCell ref="A10:B10"/>
    <mergeCell ref="A44:B44"/>
    <mergeCell ref="H44:I44"/>
    <mergeCell ref="A43:B43"/>
    <mergeCell ref="A40:B40"/>
    <mergeCell ref="H40:I40"/>
    <mergeCell ref="H15:I15"/>
    <mergeCell ref="A15:B15"/>
    <mergeCell ref="C7:C9"/>
    <mergeCell ref="A7:B9"/>
    <mergeCell ref="H10:I10"/>
    <mergeCell ref="A1:I1"/>
    <mergeCell ref="D7:D9"/>
    <mergeCell ref="H7:I9"/>
    <mergeCell ref="A3:I3"/>
    <mergeCell ref="A5:I5"/>
    <mergeCell ref="A2:I2"/>
    <mergeCell ref="A4:I4"/>
    <mergeCell ref="G7:G9"/>
  </mergeCells>
  <phoneticPr fontId="0" type="noConversion"/>
  <printOptions horizontalCentered="1" verticalCentered="1"/>
  <pageMargins left="0" right="0" top="0" bottom="0" header="0.51181102362204722" footer="0.51181102362204722"/>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27"/>
  <sheetViews>
    <sheetView showGridLines="0" rightToLeft="1" view="pageBreakPreview" topLeftCell="A6" zoomScaleSheetLayoutView="100" workbookViewId="0">
      <selection activeCell="A16" sqref="A16:G16"/>
    </sheetView>
  </sheetViews>
  <sheetFormatPr defaultColWidth="10.6640625" defaultRowHeight="13.8"/>
  <cols>
    <col min="1" max="1" width="20.6640625" style="133" customWidth="1"/>
    <col min="2" max="6" width="10.44140625" style="136" customWidth="1"/>
    <col min="7" max="7" width="20.6640625" style="133" customWidth="1"/>
    <col min="8" max="16384" width="10.6640625" style="5"/>
  </cols>
  <sheetData>
    <row r="1" spans="1:7" s="129" customFormat="1" ht="45" customHeight="1">
      <c r="A1" s="399"/>
      <c r="B1" s="400"/>
      <c r="C1" s="400"/>
      <c r="D1" s="400"/>
      <c r="E1" s="400"/>
      <c r="F1" s="400"/>
      <c r="G1" s="400"/>
    </row>
    <row r="2" spans="1:7" s="82" customFormat="1" ht="21">
      <c r="A2" s="418" t="s">
        <v>106</v>
      </c>
      <c r="B2" s="418"/>
      <c r="C2" s="418"/>
      <c r="D2" s="418"/>
      <c r="E2" s="418"/>
      <c r="F2" s="418"/>
      <c r="G2" s="418"/>
    </row>
    <row r="3" spans="1:7" ht="21">
      <c r="A3" s="417" t="s">
        <v>440</v>
      </c>
      <c r="B3" s="417"/>
      <c r="C3" s="417"/>
      <c r="D3" s="417"/>
      <c r="E3" s="417"/>
      <c r="F3" s="417"/>
      <c r="G3" s="417"/>
    </row>
    <row r="4" spans="1:7" ht="15.6">
      <c r="A4" s="29" t="s">
        <v>107</v>
      </c>
      <c r="B4" s="126"/>
      <c r="C4" s="126"/>
      <c r="D4" s="126"/>
      <c r="E4" s="126"/>
      <c r="F4" s="126"/>
      <c r="G4" s="32"/>
    </row>
    <row r="5" spans="1:7" ht="15.6">
      <c r="A5" s="419" t="s">
        <v>440</v>
      </c>
      <c r="B5" s="419"/>
      <c r="C5" s="419"/>
      <c r="D5" s="419"/>
      <c r="E5" s="419"/>
      <c r="F5" s="419"/>
      <c r="G5" s="419"/>
    </row>
    <row r="6" spans="1:7" s="2" customFormat="1" ht="20.100000000000001" customHeight="1">
      <c r="A6" s="22" t="s">
        <v>415</v>
      </c>
      <c r="B6" s="37"/>
      <c r="C6" s="37"/>
      <c r="D6" s="37"/>
      <c r="E6" s="37"/>
      <c r="F6" s="37"/>
      <c r="G6" s="64" t="s">
        <v>416</v>
      </c>
    </row>
    <row r="7" spans="1:7" s="3" customFormat="1" ht="17.25" customHeight="1" thickBot="1">
      <c r="A7" s="430" t="s">
        <v>280</v>
      </c>
      <c r="B7" s="435">
        <v>2011</v>
      </c>
      <c r="C7" s="435">
        <v>2012</v>
      </c>
      <c r="D7" s="285"/>
      <c r="E7" s="285"/>
      <c r="F7" s="435">
        <v>2015</v>
      </c>
      <c r="G7" s="428" t="s">
        <v>279</v>
      </c>
    </row>
    <row r="8" spans="1:7" s="3" customFormat="1" ht="17.25" customHeight="1" thickTop="1" thickBot="1">
      <c r="A8" s="472"/>
      <c r="B8" s="464"/>
      <c r="C8" s="464"/>
      <c r="D8" s="287">
        <v>2013</v>
      </c>
      <c r="E8" s="287">
        <v>2014</v>
      </c>
      <c r="F8" s="464"/>
      <c r="G8" s="471"/>
    </row>
    <row r="9" spans="1:7" s="4" customFormat="1" ht="17.25" customHeight="1" thickTop="1">
      <c r="A9" s="431"/>
      <c r="B9" s="436"/>
      <c r="C9" s="436"/>
      <c r="D9" s="286"/>
      <c r="E9" s="286"/>
      <c r="F9" s="436"/>
      <c r="G9" s="429"/>
    </row>
    <row r="10" spans="1:7" ht="33.9" customHeight="1" thickBot="1">
      <c r="A10" s="97" t="s">
        <v>191</v>
      </c>
      <c r="B10" s="268">
        <v>3649</v>
      </c>
      <c r="C10" s="269">
        <v>4028</v>
      </c>
      <c r="D10" s="269">
        <v>5433</v>
      </c>
      <c r="E10" s="269">
        <v>7395</v>
      </c>
      <c r="F10" s="269">
        <v>8014</v>
      </c>
      <c r="G10" s="98" t="s">
        <v>259</v>
      </c>
    </row>
    <row r="11" spans="1:7" ht="36" customHeight="1" thickTop="1" thickBot="1">
      <c r="A11" s="93" t="s">
        <v>110</v>
      </c>
      <c r="B11" s="270">
        <v>8576</v>
      </c>
      <c r="C11" s="271">
        <v>6764</v>
      </c>
      <c r="D11" s="271">
        <v>8117</v>
      </c>
      <c r="E11" s="271">
        <v>8006</v>
      </c>
      <c r="F11" s="271">
        <v>8527</v>
      </c>
      <c r="G11" s="94" t="s">
        <v>298</v>
      </c>
    </row>
    <row r="12" spans="1:7" ht="36" customHeight="1" thickTop="1">
      <c r="A12" s="106" t="s">
        <v>112</v>
      </c>
      <c r="B12" s="272">
        <v>12995</v>
      </c>
      <c r="C12" s="273">
        <v>11273</v>
      </c>
      <c r="D12" s="273">
        <v>12005</v>
      </c>
      <c r="E12" s="273">
        <v>16213</v>
      </c>
      <c r="F12" s="273">
        <v>15202</v>
      </c>
      <c r="G12" s="107" t="s">
        <v>113</v>
      </c>
    </row>
    <row r="13" spans="1:7" ht="9.75" customHeight="1">
      <c r="A13" s="154"/>
      <c r="B13" s="154"/>
      <c r="C13" s="154"/>
      <c r="D13" s="154"/>
      <c r="E13" s="154"/>
      <c r="F13" s="154"/>
      <c r="G13" s="154"/>
    </row>
    <row r="15" spans="1:7" ht="21">
      <c r="A15" s="418" t="s">
        <v>190</v>
      </c>
      <c r="B15" s="418"/>
      <c r="C15" s="418"/>
      <c r="D15" s="418"/>
      <c r="E15" s="418"/>
      <c r="F15" s="418"/>
      <c r="G15" s="418"/>
    </row>
    <row r="16" spans="1:7" ht="21">
      <c r="A16" s="417" t="s">
        <v>440</v>
      </c>
      <c r="B16" s="417"/>
      <c r="C16" s="417"/>
      <c r="D16" s="417"/>
      <c r="E16" s="417"/>
      <c r="F16" s="417"/>
      <c r="G16" s="417"/>
    </row>
    <row r="17" spans="1:7" ht="15.6">
      <c r="A17" s="29" t="s">
        <v>114</v>
      </c>
      <c r="B17" s="126"/>
      <c r="C17" s="126"/>
      <c r="D17" s="126"/>
      <c r="E17" s="126"/>
      <c r="F17" s="126"/>
      <c r="G17" s="32"/>
    </row>
    <row r="18" spans="1:7" ht="15.6">
      <c r="A18" s="419" t="s">
        <v>440</v>
      </c>
      <c r="B18" s="419"/>
      <c r="C18" s="419"/>
      <c r="D18" s="419"/>
      <c r="E18" s="419"/>
      <c r="F18" s="419"/>
      <c r="G18" s="419"/>
    </row>
    <row r="19" spans="1:7" s="2" customFormat="1" ht="20.100000000000001" customHeight="1">
      <c r="A19" s="22" t="s">
        <v>417</v>
      </c>
      <c r="B19" s="37"/>
      <c r="C19" s="37"/>
      <c r="D19" s="37"/>
      <c r="E19" s="37"/>
      <c r="F19" s="37"/>
      <c r="G19" s="64" t="s">
        <v>418</v>
      </c>
    </row>
    <row r="20" spans="1:7" s="3" customFormat="1" ht="17.25" customHeight="1" thickBot="1">
      <c r="A20" s="430" t="s">
        <v>278</v>
      </c>
      <c r="B20" s="435">
        <v>2011</v>
      </c>
      <c r="C20" s="435">
        <v>2012</v>
      </c>
      <c r="D20" s="285"/>
      <c r="E20" s="285"/>
      <c r="F20" s="378"/>
      <c r="G20" s="428" t="s">
        <v>277</v>
      </c>
    </row>
    <row r="21" spans="1:7" s="3" customFormat="1" ht="17.25" customHeight="1" thickTop="1" thickBot="1">
      <c r="A21" s="472"/>
      <c r="B21" s="464"/>
      <c r="C21" s="464"/>
      <c r="D21" s="287">
        <v>2013</v>
      </c>
      <c r="E21" s="287">
        <v>2014</v>
      </c>
      <c r="F21" s="380">
        <v>2015</v>
      </c>
      <c r="G21" s="471"/>
    </row>
    <row r="22" spans="1:7" s="4" customFormat="1" ht="17.25" customHeight="1" thickTop="1">
      <c r="A22" s="431"/>
      <c r="B22" s="436"/>
      <c r="C22" s="436"/>
      <c r="D22" s="286"/>
      <c r="E22" s="286"/>
      <c r="F22" s="379"/>
      <c r="G22" s="429"/>
    </row>
    <row r="23" spans="1:7" ht="33.9" customHeight="1" thickBot="1">
      <c r="A23" s="97" t="s">
        <v>310</v>
      </c>
      <c r="B23" s="216">
        <v>12225</v>
      </c>
      <c r="C23" s="251">
        <v>10792</v>
      </c>
      <c r="D23" s="251">
        <v>13550</v>
      </c>
      <c r="E23" s="251">
        <v>14726</v>
      </c>
      <c r="F23" s="251">
        <v>16541</v>
      </c>
      <c r="G23" s="98" t="s">
        <v>296</v>
      </c>
    </row>
    <row r="24" spans="1:7" ht="36" customHeight="1" thickTop="1" thickBot="1">
      <c r="A24" s="93" t="s">
        <v>311</v>
      </c>
      <c r="B24" s="208">
        <v>3649</v>
      </c>
      <c r="C24" s="252">
        <v>4028</v>
      </c>
      <c r="D24" s="252">
        <v>5433</v>
      </c>
      <c r="E24" s="252">
        <v>6720</v>
      </c>
      <c r="F24" s="252">
        <v>8014</v>
      </c>
      <c r="G24" s="94" t="s">
        <v>295</v>
      </c>
    </row>
    <row r="25" spans="1:7" ht="36" customHeight="1" thickTop="1" thickBot="1">
      <c r="A25" s="91" t="s">
        <v>312</v>
      </c>
      <c r="B25" s="211">
        <v>8576</v>
      </c>
      <c r="C25" s="253">
        <v>6764</v>
      </c>
      <c r="D25" s="253">
        <v>8117</v>
      </c>
      <c r="E25" s="253">
        <v>8006</v>
      </c>
      <c r="F25" s="253">
        <v>8527</v>
      </c>
      <c r="G25" s="92" t="s">
        <v>297</v>
      </c>
    </row>
    <row r="26" spans="1:7" ht="36" customHeight="1" thickTop="1">
      <c r="A26" s="95" t="s">
        <v>313</v>
      </c>
      <c r="B26" s="215">
        <v>4969</v>
      </c>
      <c r="C26" s="254">
        <v>4309</v>
      </c>
      <c r="D26" s="254">
        <v>4365</v>
      </c>
      <c r="E26" s="254">
        <v>4338</v>
      </c>
      <c r="F26" s="254">
        <v>4522</v>
      </c>
      <c r="G26" s="96" t="s">
        <v>314</v>
      </c>
    </row>
    <row r="27" spans="1:7">
      <c r="A27" s="131"/>
      <c r="G27" s="148"/>
    </row>
  </sheetData>
  <mergeCells count="16">
    <mergeCell ref="A15:G15"/>
    <mergeCell ref="A16:G16"/>
    <mergeCell ref="A18:G18"/>
    <mergeCell ref="A20:A22"/>
    <mergeCell ref="G20:G22"/>
    <mergeCell ref="C20:C22"/>
    <mergeCell ref="B20:B22"/>
    <mergeCell ref="A1:G1"/>
    <mergeCell ref="C7:C9"/>
    <mergeCell ref="G7:G9"/>
    <mergeCell ref="A7:A9"/>
    <mergeCell ref="A3:G3"/>
    <mergeCell ref="A5:G5"/>
    <mergeCell ref="B7:B9"/>
    <mergeCell ref="F7:F9"/>
    <mergeCell ref="A2:G2"/>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Q29"/>
  <sheetViews>
    <sheetView showGridLines="0" rightToLeft="1" view="pageBreakPreview" topLeftCell="A11" zoomScaleSheetLayoutView="100" workbookViewId="0">
      <selection activeCell="A3" sqref="A3:G3"/>
    </sheetView>
  </sheetViews>
  <sheetFormatPr defaultColWidth="10.6640625" defaultRowHeight="13.8"/>
  <cols>
    <col min="1" max="1" width="20.6640625" style="133" customWidth="1"/>
    <col min="2" max="3" width="11.44140625" style="136" bestFit="1" customWidth="1"/>
    <col min="4" max="6" width="11.44140625" style="136" customWidth="1"/>
    <col min="7" max="7" width="20.6640625" style="133" customWidth="1"/>
    <col min="8" max="16384" width="10.6640625" style="5"/>
  </cols>
  <sheetData>
    <row r="1" spans="1:17" s="129" customFormat="1" ht="23.25" customHeight="1">
      <c r="A1" s="399"/>
      <c r="B1" s="400"/>
      <c r="C1" s="400"/>
      <c r="D1" s="400"/>
      <c r="E1" s="400"/>
      <c r="F1" s="400"/>
      <c r="G1" s="400"/>
      <c r="H1" s="157"/>
      <c r="I1" s="157"/>
      <c r="J1" s="157"/>
      <c r="K1" s="157"/>
      <c r="L1" s="157"/>
      <c r="M1" s="157"/>
      <c r="N1" s="157"/>
      <c r="O1" s="157"/>
      <c r="P1" s="157"/>
      <c r="Q1" s="157"/>
    </row>
    <row r="2" spans="1:17" s="82" customFormat="1" ht="21">
      <c r="A2" s="418" t="s">
        <v>115</v>
      </c>
      <c r="B2" s="418"/>
      <c r="C2" s="418"/>
      <c r="D2" s="418"/>
      <c r="E2" s="418"/>
      <c r="F2" s="418"/>
      <c r="G2" s="418"/>
    </row>
    <row r="3" spans="1:17" ht="21">
      <c r="A3" s="477" t="s">
        <v>440</v>
      </c>
      <c r="B3" s="477"/>
      <c r="C3" s="477"/>
      <c r="D3" s="477"/>
      <c r="E3" s="477"/>
      <c r="F3" s="477"/>
      <c r="G3" s="477"/>
    </row>
    <row r="4" spans="1:17" ht="15.6">
      <c r="A4" s="29" t="s">
        <v>116</v>
      </c>
      <c r="B4" s="126"/>
      <c r="C4" s="126"/>
      <c r="D4" s="126"/>
      <c r="E4" s="126"/>
      <c r="F4" s="126"/>
      <c r="G4" s="32"/>
    </row>
    <row r="5" spans="1:17" ht="15.6">
      <c r="A5" s="476" t="s">
        <v>440</v>
      </c>
      <c r="B5" s="476"/>
      <c r="C5" s="476"/>
      <c r="D5" s="476"/>
      <c r="E5" s="476"/>
      <c r="F5" s="476"/>
      <c r="G5" s="476"/>
    </row>
    <row r="6" spans="1:17" s="2" customFormat="1" ht="20.100000000000001" customHeight="1">
      <c r="A6" s="22" t="s">
        <v>431</v>
      </c>
      <c r="B6" s="37"/>
      <c r="C6" s="37"/>
      <c r="D6" s="37"/>
      <c r="E6" s="37"/>
      <c r="F6" s="37"/>
      <c r="G6" s="64" t="s">
        <v>432</v>
      </c>
    </row>
    <row r="7" spans="1:17" s="3" customFormat="1" ht="17.25" customHeight="1" thickBot="1">
      <c r="A7" s="430" t="s">
        <v>163</v>
      </c>
      <c r="B7" s="435">
        <v>2011</v>
      </c>
      <c r="C7" s="473">
        <v>2012</v>
      </c>
      <c r="D7" s="288"/>
      <c r="E7" s="288"/>
      <c r="F7" s="435">
        <v>2015</v>
      </c>
      <c r="G7" s="428" t="s">
        <v>164</v>
      </c>
    </row>
    <row r="8" spans="1:17" s="3" customFormat="1" ht="17.25" customHeight="1" thickTop="1" thickBot="1">
      <c r="A8" s="472"/>
      <c r="B8" s="464"/>
      <c r="C8" s="474"/>
      <c r="D8" s="289">
        <v>2013</v>
      </c>
      <c r="E8" s="289">
        <v>2014</v>
      </c>
      <c r="F8" s="464"/>
      <c r="G8" s="471"/>
    </row>
    <row r="9" spans="1:17" s="4" customFormat="1" ht="17.25" customHeight="1" thickTop="1">
      <c r="A9" s="431"/>
      <c r="B9" s="436"/>
      <c r="C9" s="475"/>
      <c r="D9" s="290"/>
      <c r="E9" s="290"/>
      <c r="F9" s="436"/>
      <c r="G9" s="429"/>
    </row>
    <row r="10" spans="1:17" ht="33.9" customHeight="1">
      <c r="A10" s="99" t="s">
        <v>117</v>
      </c>
      <c r="B10" s="219">
        <v>37835</v>
      </c>
      <c r="C10" s="255">
        <v>39551</v>
      </c>
      <c r="D10" s="255">
        <v>58743</v>
      </c>
      <c r="E10" s="255">
        <v>68856</v>
      </c>
      <c r="F10" s="255">
        <v>79804</v>
      </c>
      <c r="G10" s="100" t="s">
        <v>118</v>
      </c>
    </row>
    <row r="11" spans="1:17" ht="9.75" customHeight="1">
      <c r="A11" s="154"/>
      <c r="B11" s="154"/>
      <c r="C11" s="154"/>
      <c r="D11" s="154"/>
      <c r="E11" s="154"/>
      <c r="F11" s="154"/>
      <c r="G11" s="154"/>
    </row>
    <row r="15" spans="1:17" ht="21">
      <c r="A15" s="417" t="s">
        <v>119</v>
      </c>
      <c r="B15" s="417"/>
      <c r="C15" s="417"/>
      <c r="D15" s="417"/>
      <c r="E15" s="417"/>
      <c r="F15" s="417"/>
      <c r="G15" s="417"/>
    </row>
    <row r="16" spans="1:17" ht="21">
      <c r="A16" s="417" t="s">
        <v>440</v>
      </c>
      <c r="B16" s="417"/>
      <c r="C16" s="417"/>
      <c r="D16" s="417"/>
      <c r="E16" s="417"/>
      <c r="F16" s="417"/>
      <c r="G16" s="417"/>
    </row>
    <row r="17" spans="1:10" ht="15.6">
      <c r="A17" s="29" t="s">
        <v>120</v>
      </c>
      <c r="B17" s="126"/>
      <c r="C17" s="126"/>
      <c r="D17" s="126"/>
      <c r="E17" s="126"/>
      <c r="F17" s="126"/>
      <c r="G17" s="34"/>
    </row>
    <row r="18" spans="1:10" ht="15.6">
      <c r="A18" s="476" t="s">
        <v>443</v>
      </c>
      <c r="B18" s="476"/>
      <c r="C18" s="476"/>
      <c r="D18" s="476"/>
      <c r="E18" s="476"/>
      <c r="F18" s="476"/>
      <c r="G18" s="476"/>
    </row>
    <row r="19" spans="1:10" s="2" customFormat="1" ht="20.100000000000001" customHeight="1">
      <c r="A19" s="22" t="s">
        <v>433</v>
      </c>
      <c r="B19" s="37"/>
      <c r="C19" s="37"/>
      <c r="D19" s="37"/>
      <c r="E19" s="37"/>
      <c r="F19" s="37"/>
      <c r="G19" s="64" t="s">
        <v>434</v>
      </c>
    </row>
    <row r="20" spans="1:10" s="3" customFormat="1" ht="17.25" customHeight="1" thickBot="1">
      <c r="A20" s="430" t="s">
        <v>163</v>
      </c>
      <c r="B20" s="435">
        <v>2011</v>
      </c>
      <c r="C20" s="473">
        <v>2012</v>
      </c>
      <c r="D20" s="288"/>
      <c r="E20" s="288"/>
      <c r="F20" s="435">
        <v>2015</v>
      </c>
      <c r="G20" s="428" t="s">
        <v>164</v>
      </c>
    </row>
    <row r="21" spans="1:10" s="3" customFormat="1" ht="17.25" customHeight="1" thickTop="1" thickBot="1">
      <c r="A21" s="472"/>
      <c r="B21" s="464"/>
      <c r="C21" s="474"/>
      <c r="D21" s="289">
        <v>2013</v>
      </c>
      <c r="E21" s="289">
        <v>2014</v>
      </c>
      <c r="F21" s="464"/>
      <c r="G21" s="471"/>
    </row>
    <row r="22" spans="1:10" s="4" customFormat="1" ht="17.25" customHeight="1" thickTop="1">
      <c r="A22" s="431"/>
      <c r="B22" s="436"/>
      <c r="C22" s="475"/>
      <c r="D22" s="290"/>
      <c r="E22" s="290"/>
      <c r="F22" s="436"/>
      <c r="G22" s="429"/>
    </row>
    <row r="23" spans="1:10" ht="33.9" customHeight="1" thickBot="1">
      <c r="A23" s="97" t="s">
        <v>121</v>
      </c>
      <c r="B23" s="216">
        <v>10063</v>
      </c>
      <c r="C23" s="251">
        <v>10649</v>
      </c>
      <c r="D23" s="251">
        <v>18398</v>
      </c>
      <c r="E23" s="251">
        <v>22277</v>
      </c>
      <c r="F23" s="251">
        <v>26067</v>
      </c>
      <c r="G23" s="98" t="s">
        <v>122</v>
      </c>
      <c r="J23" s="56"/>
    </row>
    <row r="24" spans="1:10" ht="36" customHeight="1" thickTop="1" thickBot="1">
      <c r="A24" s="93" t="s">
        <v>123</v>
      </c>
      <c r="B24" s="208">
        <v>241385</v>
      </c>
      <c r="C24" s="208">
        <v>308414</v>
      </c>
      <c r="D24" s="208">
        <v>399776</v>
      </c>
      <c r="E24" s="208">
        <v>545446</v>
      </c>
      <c r="F24" s="208">
        <v>685418</v>
      </c>
      <c r="G24" s="94" t="s">
        <v>124</v>
      </c>
      <c r="J24" s="56"/>
    </row>
    <row r="25" spans="1:10" ht="33.9" customHeight="1" thickTop="1" thickBot="1">
      <c r="A25" s="91" t="s">
        <v>125</v>
      </c>
      <c r="B25" s="211">
        <v>190008</v>
      </c>
      <c r="C25" s="211">
        <v>215278</v>
      </c>
      <c r="D25" s="211">
        <v>235834</v>
      </c>
      <c r="E25" s="211">
        <v>267202</v>
      </c>
      <c r="F25" s="211">
        <v>324461</v>
      </c>
      <c r="G25" s="92" t="s">
        <v>126</v>
      </c>
      <c r="J25" s="56"/>
    </row>
    <row r="26" spans="1:10" ht="33.9" customHeight="1" thickTop="1" thickBot="1">
      <c r="A26" s="93" t="s">
        <v>127</v>
      </c>
      <c r="B26" s="208">
        <v>61743</v>
      </c>
      <c r="C26" s="208">
        <v>64551</v>
      </c>
      <c r="D26" s="208">
        <v>68371</v>
      </c>
      <c r="E26" s="208">
        <v>77417</v>
      </c>
      <c r="F26" s="208">
        <v>84825</v>
      </c>
      <c r="G26" s="94" t="s">
        <v>128</v>
      </c>
      <c r="J26" s="56"/>
    </row>
    <row r="27" spans="1:10" ht="33.9" customHeight="1" thickTop="1">
      <c r="A27" s="106" t="s">
        <v>129</v>
      </c>
      <c r="B27" s="294" t="s">
        <v>364</v>
      </c>
      <c r="C27" s="294">
        <v>3674</v>
      </c>
      <c r="D27" s="294">
        <v>5287</v>
      </c>
      <c r="E27" s="294">
        <v>2006</v>
      </c>
      <c r="F27" s="294">
        <v>8349</v>
      </c>
      <c r="G27" s="107" t="s">
        <v>130</v>
      </c>
      <c r="J27" s="56"/>
    </row>
    <row r="28" spans="1:10" s="149" customFormat="1" ht="27" customHeight="1">
      <c r="A28" s="233" t="s">
        <v>377</v>
      </c>
      <c r="B28" s="158"/>
      <c r="C28" s="158"/>
      <c r="D28" s="158"/>
      <c r="E28" s="158"/>
      <c r="F28" s="158"/>
      <c r="G28" s="234" t="s">
        <v>378</v>
      </c>
    </row>
    <row r="29" spans="1:10" s="149" customFormat="1" ht="45.75" customHeight="1">
      <c r="A29" s="195"/>
      <c r="B29" s="159"/>
      <c r="C29" s="159"/>
      <c r="D29" s="159"/>
      <c r="E29" s="159"/>
      <c r="F29" s="159"/>
      <c r="G29" s="73"/>
    </row>
  </sheetData>
  <mergeCells count="17">
    <mergeCell ref="A1:G1"/>
    <mergeCell ref="C7:C9"/>
    <mergeCell ref="A3:G3"/>
    <mergeCell ref="A5:G5"/>
    <mergeCell ref="A7:A9"/>
    <mergeCell ref="B7:B9"/>
    <mergeCell ref="F7:F9"/>
    <mergeCell ref="A2:G2"/>
    <mergeCell ref="C20:C22"/>
    <mergeCell ref="G7:G9"/>
    <mergeCell ref="G20:G22"/>
    <mergeCell ref="A16:G16"/>
    <mergeCell ref="A18:G18"/>
    <mergeCell ref="A20:A22"/>
    <mergeCell ref="B20:B22"/>
    <mergeCell ref="F20:F22"/>
    <mergeCell ref="A15:G15"/>
  </mergeCells>
  <phoneticPr fontId="0" type="noConversion"/>
  <printOptions horizontalCentered="1"/>
  <pageMargins left="0.31496062992125984" right="0.31496062992125984" top="0.98425196850393704" bottom="0.39370078740157483" header="0.55118110236220474" footer="0.51181102362204722"/>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5"/>
  <sheetViews>
    <sheetView showGridLines="0" rightToLeft="1" view="pageBreakPreview" zoomScaleSheetLayoutView="100" workbookViewId="0">
      <selection activeCell="L17" sqref="L17"/>
    </sheetView>
  </sheetViews>
  <sheetFormatPr defaultColWidth="10.6640625" defaultRowHeight="13.8"/>
  <cols>
    <col min="1" max="1" width="12.6640625" style="6" customWidth="1"/>
    <col min="2" max="9" width="12.6640625" style="7" customWidth="1"/>
    <col min="10" max="10" width="12.6640625" style="6" customWidth="1"/>
    <col min="11" max="16384" width="10.6640625" style="1"/>
  </cols>
  <sheetData>
    <row r="1" spans="1:20" s="27" customFormat="1" ht="28.5" customHeight="1">
      <c r="A1" s="441"/>
      <c r="B1" s="478"/>
      <c r="C1" s="478"/>
      <c r="D1" s="478"/>
      <c r="E1" s="478"/>
      <c r="F1" s="478"/>
      <c r="G1" s="478"/>
      <c r="H1" s="478"/>
      <c r="I1" s="478"/>
      <c r="J1" s="478"/>
      <c r="K1" s="26"/>
      <c r="L1" s="26"/>
      <c r="M1" s="26"/>
      <c r="N1" s="26"/>
      <c r="O1" s="26"/>
      <c r="P1" s="26"/>
      <c r="Q1" s="26"/>
      <c r="R1" s="26"/>
      <c r="S1" s="26"/>
      <c r="T1" s="26"/>
    </row>
    <row r="2" spans="1:20" s="5" customFormat="1" ht="21">
      <c r="A2" s="367"/>
      <c r="B2" s="120"/>
      <c r="C2" s="120"/>
      <c r="D2" s="120"/>
      <c r="E2" s="120"/>
      <c r="F2" s="120"/>
      <c r="G2" s="120"/>
      <c r="H2" s="120"/>
      <c r="I2" s="120"/>
      <c r="J2" s="368"/>
    </row>
    <row r="3" spans="1:20" s="5" customFormat="1" ht="21">
      <c r="A3" s="479"/>
      <c r="B3" s="479"/>
      <c r="C3" s="479"/>
      <c r="D3" s="479"/>
      <c r="E3" s="479"/>
      <c r="F3" s="479"/>
      <c r="G3" s="479"/>
      <c r="H3" s="479"/>
      <c r="I3" s="479"/>
      <c r="J3" s="479"/>
    </row>
    <row r="4" spans="1:20" s="5" customFormat="1" ht="15.6">
      <c r="A4" s="84"/>
      <c r="B4" s="101"/>
      <c r="C4" s="101"/>
      <c r="D4" s="101"/>
      <c r="E4" s="101"/>
      <c r="F4" s="101"/>
      <c r="G4" s="101"/>
      <c r="H4" s="101"/>
      <c r="I4" s="101"/>
      <c r="J4" s="369"/>
    </row>
    <row r="5" spans="1:20" s="5" customFormat="1" ht="15.6">
      <c r="A5" s="84"/>
      <c r="B5" s="101"/>
      <c r="C5" s="101"/>
      <c r="D5" s="101"/>
      <c r="E5" s="101"/>
      <c r="F5" s="101"/>
      <c r="G5" s="101"/>
      <c r="H5" s="101"/>
      <c r="I5" s="101"/>
      <c r="J5" s="369"/>
    </row>
    <row r="6" spans="1:20" s="5" customFormat="1" ht="15.6">
      <c r="A6" s="84"/>
      <c r="B6" s="101"/>
      <c r="C6" s="101"/>
      <c r="D6" s="101"/>
      <c r="E6" s="101"/>
      <c r="F6" s="101"/>
      <c r="G6" s="101"/>
      <c r="H6" s="101"/>
      <c r="I6" s="101"/>
      <c r="J6" s="369"/>
    </row>
    <row r="7" spans="1:20" s="5" customFormat="1" ht="15.6">
      <c r="A7" s="84"/>
      <c r="B7" s="101"/>
      <c r="C7" s="101"/>
      <c r="D7" s="101"/>
      <c r="E7" s="101"/>
      <c r="F7" s="101"/>
      <c r="G7" s="101"/>
      <c r="H7" s="101"/>
      <c r="I7" s="101"/>
      <c r="J7" s="369"/>
    </row>
    <row r="8" spans="1:20" s="5" customFormat="1" ht="15.6">
      <c r="A8" s="84"/>
      <c r="B8" s="101"/>
      <c r="C8" s="101"/>
      <c r="D8" s="101"/>
      <c r="E8" s="101"/>
      <c r="F8" s="101"/>
      <c r="G8" s="101"/>
      <c r="H8" s="101"/>
      <c r="I8" s="101"/>
      <c r="J8" s="369"/>
    </row>
    <row r="9" spans="1:20" s="5" customFormat="1" ht="27" thickBot="1">
      <c r="A9" s="84"/>
      <c r="B9" s="101"/>
      <c r="C9" s="101"/>
      <c r="D9" s="101"/>
      <c r="E9" s="101"/>
      <c r="F9" s="101"/>
      <c r="G9" s="101"/>
      <c r="H9" s="101"/>
      <c r="I9" s="101"/>
      <c r="J9" s="369"/>
      <c r="L9" s="56" t="s">
        <v>397</v>
      </c>
      <c r="M9" s="251">
        <v>26067</v>
      </c>
    </row>
    <row r="10" spans="1:20" s="5" customFormat="1" ht="27.6" thickTop="1" thickBot="1">
      <c r="A10" s="84"/>
      <c r="B10" s="101"/>
      <c r="C10" s="101"/>
      <c r="D10" s="101"/>
      <c r="E10" s="101"/>
      <c r="F10" s="101"/>
      <c r="G10" s="101"/>
      <c r="H10" s="101"/>
      <c r="I10" s="101"/>
      <c r="J10" s="369"/>
      <c r="L10" s="56" t="s">
        <v>398</v>
      </c>
      <c r="M10" s="208">
        <v>685418</v>
      </c>
    </row>
    <row r="11" spans="1:20" s="5" customFormat="1" ht="27.6" thickTop="1" thickBot="1">
      <c r="A11" s="84"/>
      <c r="B11" s="101"/>
      <c r="C11" s="101"/>
      <c r="D11" s="101"/>
      <c r="E11" s="101"/>
      <c r="F11" s="101"/>
      <c r="G11" s="101"/>
      <c r="H11" s="101"/>
      <c r="I11" s="101"/>
      <c r="J11" s="369"/>
      <c r="L11" s="56" t="s">
        <v>399</v>
      </c>
      <c r="M11" s="211">
        <v>324461</v>
      </c>
    </row>
    <row r="12" spans="1:20" s="5" customFormat="1" ht="27.6" thickTop="1" thickBot="1">
      <c r="A12" s="84"/>
      <c r="B12" s="101"/>
      <c r="C12" s="101"/>
      <c r="D12" s="101"/>
      <c r="E12" s="101"/>
      <c r="F12" s="101"/>
      <c r="G12" s="101"/>
      <c r="H12" s="101"/>
      <c r="I12" s="101"/>
      <c r="J12" s="369"/>
      <c r="L12" s="56" t="s">
        <v>400</v>
      </c>
      <c r="M12" s="208">
        <v>84825</v>
      </c>
    </row>
    <row r="13" spans="1:20" s="5" customFormat="1" ht="27" thickTop="1">
      <c r="A13" s="84"/>
      <c r="B13" s="101"/>
      <c r="C13" s="101"/>
      <c r="D13" s="101"/>
      <c r="E13" s="101"/>
      <c r="F13" s="101"/>
      <c r="G13" s="101"/>
      <c r="H13" s="101"/>
      <c r="I13" s="101"/>
      <c r="J13" s="369"/>
      <c r="L13" s="56" t="s">
        <v>401</v>
      </c>
      <c r="M13" s="294">
        <v>8349</v>
      </c>
    </row>
    <row r="14" spans="1:20" s="5" customFormat="1" ht="15.6">
      <c r="A14" s="84"/>
      <c r="B14" s="101"/>
      <c r="C14" s="101"/>
      <c r="D14" s="101"/>
      <c r="E14" s="101"/>
      <c r="F14" s="101"/>
      <c r="G14" s="101"/>
      <c r="H14" s="101"/>
      <c r="I14" s="101"/>
      <c r="J14" s="369"/>
    </row>
    <row r="15" spans="1:20" s="5" customFormat="1" ht="15.6">
      <c r="A15" s="84"/>
      <c r="B15" s="101"/>
      <c r="C15" s="101"/>
      <c r="D15" s="101"/>
      <c r="E15" s="101"/>
      <c r="F15" s="101"/>
      <c r="G15" s="101"/>
      <c r="H15" s="101"/>
      <c r="I15" s="101"/>
      <c r="J15" s="369"/>
    </row>
    <row r="16" spans="1:20" s="5" customFormat="1" ht="15.6">
      <c r="A16" s="84"/>
      <c r="B16" s="101"/>
      <c r="C16" s="101"/>
      <c r="D16" s="101"/>
      <c r="E16" s="101"/>
      <c r="F16" s="101"/>
      <c r="G16" s="101"/>
      <c r="H16" s="101"/>
      <c r="I16" s="101"/>
      <c r="J16" s="369"/>
    </row>
    <row r="17" spans="1:10" s="5" customFormat="1" ht="15.6">
      <c r="A17" s="84"/>
      <c r="B17" s="101"/>
      <c r="C17" s="101"/>
      <c r="D17" s="101"/>
      <c r="E17" s="101"/>
      <c r="F17" s="101"/>
      <c r="G17" s="101"/>
      <c r="H17" s="101"/>
      <c r="I17" s="101"/>
      <c r="J17" s="369"/>
    </row>
    <row r="18" spans="1:10" s="5" customFormat="1" ht="15.6">
      <c r="A18" s="84"/>
      <c r="B18" s="101"/>
      <c r="C18" s="101"/>
      <c r="D18" s="101"/>
      <c r="E18" s="101"/>
      <c r="F18" s="101"/>
      <c r="G18" s="101"/>
      <c r="H18" s="101"/>
      <c r="I18" s="101"/>
      <c r="J18" s="369"/>
    </row>
    <row r="19" spans="1:10" s="5" customFormat="1" ht="15.6">
      <c r="A19" s="84"/>
      <c r="B19" s="101"/>
      <c r="C19" s="101"/>
      <c r="D19" s="101"/>
      <c r="E19" s="101"/>
      <c r="F19" s="101"/>
      <c r="G19" s="101"/>
      <c r="H19" s="101"/>
      <c r="I19" s="101"/>
      <c r="J19" s="369"/>
    </row>
    <row r="20" spans="1:10" s="5" customFormat="1" ht="15.6">
      <c r="A20" s="84"/>
      <c r="B20" s="101"/>
      <c r="C20" s="101"/>
      <c r="D20" s="101"/>
      <c r="E20" s="101"/>
      <c r="F20" s="101"/>
      <c r="G20" s="101"/>
      <c r="H20" s="101"/>
      <c r="I20" s="101"/>
      <c r="J20" s="369"/>
    </row>
    <row r="21" spans="1:10" s="5" customFormat="1" ht="15.6">
      <c r="A21" s="84"/>
      <c r="B21" s="101"/>
      <c r="C21" s="101"/>
      <c r="D21" s="101"/>
      <c r="E21" s="101"/>
      <c r="F21" s="101"/>
      <c r="G21" s="101"/>
      <c r="H21" s="101"/>
      <c r="I21" s="101"/>
      <c r="J21" s="369"/>
    </row>
    <row r="22" spans="1:10" s="5" customFormat="1" ht="15.6">
      <c r="A22" s="84"/>
      <c r="B22" s="101"/>
      <c r="C22" s="101"/>
      <c r="D22" s="101"/>
      <c r="E22" s="101"/>
      <c r="F22" s="101"/>
      <c r="G22" s="101"/>
      <c r="H22" s="101"/>
      <c r="I22" s="101"/>
      <c r="J22" s="369"/>
    </row>
    <row r="23" spans="1:10" s="5" customFormat="1" ht="15.6">
      <c r="A23" s="84"/>
      <c r="B23" s="101"/>
      <c r="C23" s="101"/>
      <c r="D23" s="101"/>
      <c r="E23" s="101"/>
      <c r="F23" s="101"/>
      <c r="G23" s="101"/>
      <c r="H23" s="101"/>
      <c r="I23" s="101"/>
      <c r="J23" s="369"/>
    </row>
    <row r="24" spans="1:10" s="5" customFormat="1" ht="15.6">
      <c r="A24" s="84"/>
      <c r="B24" s="101"/>
      <c r="C24" s="101"/>
      <c r="D24" s="101"/>
      <c r="E24" s="101"/>
      <c r="F24" s="101"/>
      <c r="G24" s="101"/>
      <c r="H24" s="101"/>
      <c r="I24" s="101"/>
      <c r="J24" s="369"/>
    </row>
    <row r="25" spans="1:10" s="5" customFormat="1" ht="15.6">
      <c r="A25" s="84"/>
      <c r="B25" s="101"/>
      <c r="C25" s="101"/>
      <c r="D25" s="101"/>
      <c r="E25" s="101"/>
      <c r="F25" s="101"/>
      <c r="G25" s="101"/>
      <c r="H25" s="101"/>
      <c r="I25" s="101"/>
      <c r="J25" s="369"/>
    </row>
    <row r="26" spans="1:10" s="5" customFormat="1" ht="15.6">
      <c r="A26" s="84"/>
      <c r="B26" s="101"/>
      <c r="C26" s="101"/>
      <c r="D26" s="101"/>
      <c r="E26" s="101"/>
      <c r="F26" s="101"/>
      <c r="G26" s="101"/>
      <c r="H26" s="101"/>
      <c r="I26" s="101"/>
      <c r="J26" s="369"/>
    </row>
    <row r="27" spans="1:10" s="5" customFormat="1" ht="13.95" customHeight="1">
      <c r="A27" s="480" t="s">
        <v>419</v>
      </c>
      <c r="B27" s="480"/>
      <c r="C27" s="480"/>
      <c r="D27" s="480"/>
      <c r="E27" s="480"/>
      <c r="F27" s="480"/>
      <c r="G27" s="480"/>
      <c r="H27" s="480"/>
      <c r="I27" s="480"/>
      <c r="J27" s="480"/>
    </row>
    <row r="28" spans="1:10" s="5" customFormat="1" ht="15.6">
      <c r="A28" s="29"/>
      <c r="B28" s="33"/>
      <c r="C28" s="33"/>
      <c r="D28" s="33"/>
      <c r="E28" s="33"/>
      <c r="F28" s="33"/>
      <c r="G28" s="33"/>
      <c r="H28" s="33"/>
      <c r="I28" s="33"/>
      <c r="J28" s="34"/>
    </row>
    <row r="29" spans="1:10" s="5" customFormat="1" ht="33.9" customHeight="1">
      <c r="H29" s="56"/>
    </row>
    <row r="30" spans="1:10" s="5" customFormat="1" ht="33.9" customHeight="1">
      <c r="H30" s="56"/>
    </row>
    <row r="31" spans="1:10" s="5" customFormat="1" ht="33.9" customHeight="1">
      <c r="H31" s="56"/>
    </row>
    <row r="32" spans="1:10" s="5" customFormat="1" ht="33.9" customHeight="1">
      <c r="H32" s="56"/>
    </row>
    <row r="33" spans="1:8" s="5" customFormat="1" ht="33.9" customHeight="1">
      <c r="H33" s="56"/>
    </row>
    <row r="34" spans="1:8" s="5" customFormat="1" ht="33.9" customHeight="1">
      <c r="H34" s="56"/>
    </row>
    <row r="35" spans="1:8" s="15" customFormat="1" ht="45.75" customHeight="1">
      <c r="A35" s="55"/>
      <c r="B35" s="55"/>
      <c r="C35" s="55"/>
      <c r="D35" s="55"/>
      <c r="E35" s="55"/>
      <c r="F35" s="55"/>
      <c r="G35" s="55"/>
      <c r="H35" s="54"/>
    </row>
  </sheetData>
  <mergeCells count="3">
    <mergeCell ref="A1:J1"/>
    <mergeCell ref="A3:J3"/>
    <mergeCell ref="A27:J27"/>
  </mergeCells>
  <phoneticPr fontId="0" type="noConversion"/>
  <printOptions horizontalCentered="1"/>
  <pageMargins left="0.31496062992125984" right="0.31496062992125984" top="0.98425196850393704" bottom="0.39370078740157483" header="0.55118110236220474" footer="0.51181102362204722"/>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R29"/>
  <sheetViews>
    <sheetView showGridLines="0" rightToLeft="1" view="pageBreakPreview" zoomScaleSheetLayoutView="100" workbookViewId="0">
      <selection activeCell="O2" sqref="O2"/>
    </sheetView>
  </sheetViews>
  <sheetFormatPr defaultColWidth="10.6640625" defaultRowHeight="13.8"/>
  <cols>
    <col min="1" max="1" width="20.6640625" style="133" customWidth="1"/>
    <col min="2" max="6" width="9.6640625" style="136" customWidth="1"/>
    <col min="7" max="7" width="20.6640625" style="133" customWidth="1"/>
    <col min="8" max="16384" width="10.6640625" style="5"/>
  </cols>
  <sheetData>
    <row r="1" spans="1:18" s="161" customFormat="1" ht="45" customHeight="1">
      <c r="A1" s="481"/>
      <c r="B1" s="482"/>
      <c r="C1" s="482"/>
      <c r="D1" s="482"/>
      <c r="E1" s="482"/>
      <c r="F1" s="482"/>
      <c r="G1" s="482"/>
      <c r="H1" s="160"/>
      <c r="I1" s="160"/>
      <c r="J1" s="160"/>
      <c r="K1" s="160"/>
      <c r="L1" s="160"/>
      <c r="M1" s="160"/>
      <c r="N1" s="160"/>
      <c r="O1" s="160"/>
      <c r="P1" s="160"/>
      <c r="Q1" s="160"/>
      <c r="R1" s="160"/>
    </row>
    <row r="2" spans="1:18" s="186" customFormat="1" ht="21">
      <c r="A2" s="487" t="s">
        <v>361</v>
      </c>
      <c r="B2" s="487"/>
      <c r="C2" s="487"/>
      <c r="D2" s="487"/>
      <c r="E2" s="487"/>
      <c r="F2" s="487"/>
      <c r="G2" s="487"/>
    </row>
    <row r="3" spans="1:18" s="186" customFormat="1" ht="15.6" customHeight="1">
      <c r="A3" s="486" t="s">
        <v>403</v>
      </c>
      <c r="B3" s="486"/>
      <c r="C3" s="486"/>
      <c r="D3" s="486"/>
      <c r="E3" s="486"/>
      <c r="F3" s="486"/>
      <c r="G3" s="486"/>
    </row>
    <row r="4" spans="1:18" ht="15.6">
      <c r="A4" s="29" t="s">
        <v>360</v>
      </c>
      <c r="B4" s="126"/>
      <c r="C4" s="126"/>
      <c r="D4" s="126"/>
      <c r="E4" s="126"/>
      <c r="F4" s="126"/>
      <c r="G4" s="32"/>
    </row>
    <row r="5" spans="1:18" ht="15.6" customHeight="1">
      <c r="A5" s="485" t="s">
        <v>444</v>
      </c>
      <c r="B5" s="485"/>
      <c r="C5" s="485"/>
      <c r="D5" s="485"/>
      <c r="E5" s="485"/>
      <c r="F5" s="485"/>
      <c r="G5" s="485"/>
    </row>
    <row r="6" spans="1:18" s="2" customFormat="1" ht="20.100000000000001" customHeight="1">
      <c r="A6" s="22" t="s">
        <v>435</v>
      </c>
      <c r="B6" s="37"/>
      <c r="C6" s="37"/>
      <c r="D6" s="37"/>
      <c r="E6" s="37"/>
      <c r="F6" s="37"/>
      <c r="G6" s="64" t="s">
        <v>436</v>
      </c>
    </row>
    <row r="7" spans="1:18" s="3" customFormat="1" ht="17.25" customHeight="1" thickBot="1">
      <c r="A7" s="430" t="s">
        <v>359</v>
      </c>
      <c r="B7" s="433">
        <v>2011</v>
      </c>
      <c r="C7" s="439">
        <v>2012</v>
      </c>
      <c r="D7" s="435">
        <v>2013</v>
      </c>
      <c r="E7" s="435">
        <v>2014</v>
      </c>
      <c r="F7" s="435">
        <v>2015</v>
      </c>
      <c r="G7" s="428" t="s">
        <v>277</v>
      </c>
    </row>
    <row r="8" spans="1:18" s="3" customFormat="1" ht="17.25" customHeight="1" thickTop="1" thickBot="1">
      <c r="A8" s="472"/>
      <c r="B8" s="483"/>
      <c r="C8" s="484"/>
      <c r="D8" s="464"/>
      <c r="E8" s="464"/>
      <c r="F8" s="464"/>
      <c r="G8" s="471"/>
    </row>
    <row r="9" spans="1:18" s="4" customFormat="1" ht="17.25" customHeight="1" thickTop="1">
      <c r="A9" s="431"/>
      <c r="B9" s="434"/>
      <c r="C9" s="440"/>
      <c r="D9" s="436"/>
      <c r="E9" s="436"/>
      <c r="F9" s="436"/>
      <c r="G9" s="429"/>
    </row>
    <row r="10" spans="1:18" ht="21.75" customHeight="1" thickBot="1">
      <c r="A10" s="97" t="s">
        <v>358</v>
      </c>
      <c r="B10" s="323">
        <v>1292</v>
      </c>
      <c r="C10" s="256">
        <v>1036.0999999999999</v>
      </c>
      <c r="D10" s="256">
        <v>1101.1068010000045</v>
      </c>
      <c r="E10" s="256">
        <v>897.37396000000479</v>
      </c>
      <c r="F10" s="256">
        <v>817</v>
      </c>
      <c r="G10" s="98" t="s">
        <v>357</v>
      </c>
    </row>
    <row r="11" spans="1:18" ht="21.75" customHeight="1" thickTop="1" thickBot="1">
      <c r="A11" s="204" t="s">
        <v>356</v>
      </c>
      <c r="B11" s="324">
        <v>138.69999999999999</v>
      </c>
      <c r="C11" s="257">
        <v>99.5</v>
      </c>
      <c r="D11" s="292">
        <v>112.11664999999999</v>
      </c>
      <c r="E11" s="292">
        <v>111.94757100000015</v>
      </c>
      <c r="F11" s="292">
        <v>100</v>
      </c>
      <c r="G11" s="206" t="s">
        <v>355</v>
      </c>
    </row>
    <row r="12" spans="1:18" ht="21.75" customHeight="1" thickTop="1" thickBot="1">
      <c r="A12" s="205" t="s">
        <v>354</v>
      </c>
      <c r="B12" s="325">
        <v>3312.8</v>
      </c>
      <c r="C12" s="258">
        <v>3161.3</v>
      </c>
      <c r="D12" s="293">
        <v>3918.9983409999932</v>
      </c>
      <c r="E12" s="293">
        <v>3918.263399999993</v>
      </c>
      <c r="F12" s="293">
        <v>2278</v>
      </c>
      <c r="G12" s="207" t="s">
        <v>353</v>
      </c>
    </row>
    <row r="13" spans="1:18" ht="21.75" customHeight="1" thickTop="1" thickBot="1">
      <c r="A13" s="204" t="s">
        <v>352</v>
      </c>
      <c r="B13" s="324">
        <v>1977.8</v>
      </c>
      <c r="C13" s="257">
        <v>1808.3</v>
      </c>
      <c r="D13" s="292">
        <v>1734.4821720000023</v>
      </c>
      <c r="E13" s="292">
        <v>1823.5513370000021</v>
      </c>
      <c r="F13" s="292">
        <v>1634</v>
      </c>
      <c r="G13" s="206" t="s">
        <v>351</v>
      </c>
    </row>
    <row r="14" spans="1:18" ht="21.75" customHeight="1" thickTop="1" thickBot="1">
      <c r="A14" s="205" t="s">
        <v>350</v>
      </c>
      <c r="B14" s="325">
        <v>0</v>
      </c>
      <c r="C14" s="258">
        <v>0</v>
      </c>
      <c r="D14" s="293">
        <v>0</v>
      </c>
      <c r="E14" s="293">
        <v>0</v>
      </c>
      <c r="F14" s="293">
        <v>0</v>
      </c>
      <c r="G14" s="207" t="s">
        <v>349</v>
      </c>
    </row>
    <row r="15" spans="1:18" ht="21.75" customHeight="1" thickTop="1" thickBot="1">
      <c r="A15" s="204" t="s">
        <v>348</v>
      </c>
      <c r="B15" s="324">
        <v>537.5</v>
      </c>
      <c r="C15" s="257">
        <v>445.6</v>
      </c>
      <c r="D15" s="292">
        <v>564.05823199999884</v>
      </c>
      <c r="E15" s="292">
        <v>677.04945799999905</v>
      </c>
      <c r="F15" s="292">
        <v>1048</v>
      </c>
      <c r="G15" s="206" t="s">
        <v>347</v>
      </c>
    </row>
    <row r="16" spans="1:18" ht="21.75" customHeight="1" thickTop="1" thickBot="1">
      <c r="A16" s="205" t="s">
        <v>346</v>
      </c>
      <c r="B16" s="325">
        <v>317.2</v>
      </c>
      <c r="C16" s="258">
        <v>222.1</v>
      </c>
      <c r="D16" s="293">
        <v>178.24954600000015</v>
      </c>
      <c r="E16" s="293">
        <v>229.95947800000013</v>
      </c>
      <c r="F16" s="293">
        <v>424</v>
      </c>
      <c r="G16" s="207" t="s">
        <v>345</v>
      </c>
    </row>
    <row r="17" spans="1:11" ht="21.75" customHeight="1" thickTop="1" thickBot="1">
      <c r="A17" s="204" t="s">
        <v>344</v>
      </c>
      <c r="B17" s="324">
        <v>591.9</v>
      </c>
      <c r="C17" s="257">
        <v>429.6</v>
      </c>
      <c r="D17" s="292">
        <v>436.11796399999986</v>
      </c>
      <c r="E17" s="292">
        <v>369.02090400000031</v>
      </c>
      <c r="F17" s="292">
        <v>222</v>
      </c>
      <c r="G17" s="206" t="s">
        <v>343</v>
      </c>
    </row>
    <row r="18" spans="1:11" ht="21.75" customHeight="1" thickTop="1" thickBot="1">
      <c r="A18" s="205" t="s">
        <v>342</v>
      </c>
      <c r="B18" s="325">
        <v>193.1</v>
      </c>
      <c r="C18" s="258">
        <v>123.3</v>
      </c>
      <c r="D18" s="293">
        <v>111.12855400000005</v>
      </c>
      <c r="E18" s="293">
        <v>73.669286000000028</v>
      </c>
      <c r="F18" s="293">
        <v>49</v>
      </c>
      <c r="G18" s="207" t="s">
        <v>341</v>
      </c>
    </row>
    <row r="19" spans="1:11" ht="21.75" customHeight="1" thickTop="1" thickBot="1">
      <c r="A19" s="204" t="s">
        <v>340</v>
      </c>
      <c r="B19" s="324">
        <v>36.6</v>
      </c>
      <c r="C19" s="257">
        <v>54.5</v>
      </c>
      <c r="D19" s="292">
        <v>67.814072999999965</v>
      </c>
      <c r="E19" s="292">
        <v>190.23450500000101</v>
      </c>
      <c r="F19" s="292">
        <v>252</v>
      </c>
      <c r="G19" s="206" t="s">
        <v>339</v>
      </c>
    </row>
    <row r="20" spans="1:11" ht="21.75" customHeight="1" thickTop="1" thickBot="1">
      <c r="A20" s="205" t="s">
        <v>338</v>
      </c>
      <c r="B20" s="325">
        <v>31</v>
      </c>
      <c r="C20" s="258">
        <v>24</v>
      </c>
      <c r="D20" s="293">
        <v>22.946015999999972</v>
      </c>
      <c r="E20" s="293">
        <v>42.961623000000031</v>
      </c>
      <c r="F20" s="293">
        <v>30</v>
      </c>
      <c r="G20" s="207" t="s">
        <v>337</v>
      </c>
    </row>
    <row r="21" spans="1:11" ht="21.75" customHeight="1" thickTop="1" thickBot="1">
      <c r="A21" s="204" t="s">
        <v>336</v>
      </c>
      <c r="B21" s="324">
        <v>552.4</v>
      </c>
      <c r="C21" s="257">
        <v>464.7</v>
      </c>
      <c r="D21" s="292">
        <v>485.85849299999916</v>
      </c>
      <c r="E21" s="292">
        <v>451.89329899999916</v>
      </c>
      <c r="F21" s="292">
        <v>505</v>
      </c>
      <c r="G21" s="206" t="s">
        <v>335</v>
      </c>
    </row>
    <row r="22" spans="1:11" ht="21.75" customHeight="1" thickTop="1" thickBot="1">
      <c r="A22" s="205" t="s">
        <v>334</v>
      </c>
      <c r="B22" s="325">
        <v>66.099999999999994</v>
      </c>
      <c r="C22" s="258">
        <v>76.900000000000006</v>
      </c>
      <c r="D22" s="293">
        <v>80.281140000000079</v>
      </c>
      <c r="E22" s="293">
        <v>46.021348999999958</v>
      </c>
      <c r="F22" s="293">
        <v>45</v>
      </c>
      <c r="G22" s="207" t="s">
        <v>333</v>
      </c>
    </row>
    <row r="23" spans="1:11" ht="21.75" customHeight="1" thickTop="1" thickBot="1">
      <c r="A23" s="204" t="s">
        <v>332</v>
      </c>
      <c r="B23" s="324">
        <v>687.8</v>
      </c>
      <c r="C23" s="257">
        <v>683.7</v>
      </c>
      <c r="D23" s="292">
        <v>721.00086900000133</v>
      </c>
      <c r="E23" s="292">
        <v>571.25596999999971</v>
      </c>
      <c r="F23" s="292">
        <v>556</v>
      </c>
      <c r="G23" s="206" t="s">
        <v>331</v>
      </c>
    </row>
    <row r="24" spans="1:11" ht="21.75" customHeight="1" thickTop="1" thickBot="1">
      <c r="A24" s="205" t="s">
        <v>330</v>
      </c>
      <c r="B24" s="325">
        <v>8</v>
      </c>
      <c r="C24" s="258">
        <v>11.5</v>
      </c>
      <c r="D24" s="293">
        <v>9.1907000000000014</v>
      </c>
      <c r="E24" s="293">
        <v>8.2338290000000054</v>
      </c>
      <c r="F24" s="293">
        <v>30</v>
      </c>
      <c r="G24" s="207" t="s">
        <v>329</v>
      </c>
    </row>
    <row r="25" spans="1:11" ht="21.75" customHeight="1" thickTop="1" thickBot="1">
      <c r="A25" s="204" t="s">
        <v>328</v>
      </c>
      <c r="B25" s="324">
        <v>213.1</v>
      </c>
      <c r="C25" s="257">
        <v>168</v>
      </c>
      <c r="D25" s="292">
        <v>250.23749099999966</v>
      </c>
      <c r="E25" s="292">
        <v>207.27948900000001</v>
      </c>
      <c r="F25" s="292">
        <v>464</v>
      </c>
      <c r="G25" s="206" t="s">
        <v>327</v>
      </c>
    </row>
    <row r="26" spans="1:11" ht="21.75" customHeight="1" thickTop="1" thickBot="1">
      <c r="A26" s="205" t="s">
        <v>326</v>
      </c>
      <c r="B26" s="325">
        <v>430.5</v>
      </c>
      <c r="C26" s="258">
        <v>288.2</v>
      </c>
      <c r="D26" s="293">
        <v>282.10751300000015</v>
      </c>
      <c r="E26" s="293">
        <v>295.81945799999988</v>
      </c>
      <c r="F26" s="293">
        <v>70</v>
      </c>
      <c r="G26" s="207" t="s">
        <v>325</v>
      </c>
    </row>
    <row r="27" spans="1:11" ht="21.75" customHeight="1" thickTop="1" thickBot="1">
      <c r="A27" s="204" t="s">
        <v>324</v>
      </c>
      <c r="B27" s="324">
        <v>186.1</v>
      </c>
      <c r="C27" s="257">
        <v>128.19999999999999</v>
      </c>
      <c r="D27" s="292">
        <v>140.16258999999999</v>
      </c>
      <c r="E27" s="292">
        <v>89.200838999999959</v>
      </c>
      <c r="F27" s="292">
        <v>230</v>
      </c>
      <c r="G27" s="206" t="s">
        <v>323</v>
      </c>
    </row>
    <row r="28" spans="1:11" ht="21.75" customHeight="1" thickTop="1">
      <c r="A28" s="125" t="s">
        <v>68</v>
      </c>
      <c r="B28" s="326">
        <v>2409.5</v>
      </c>
      <c r="C28" s="327">
        <v>2037.4</v>
      </c>
      <c r="D28" s="327">
        <v>1790</v>
      </c>
      <c r="E28" s="327">
        <v>2526</v>
      </c>
      <c r="F28" s="327">
        <v>6448</v>
      </c>
      <c r="G28" s="124" t="s">
        <v>322</v>
      </c>
    </row>
    <row r="29" spans="1:11" ht="37.5" customHeight="1">
      <c r="A29" s="123" t="s">
        <v>9</v>
      </c>
      <c r="B29" s="328">
        <f t="shared" ref="B29:C29" si="0">SUM(B10:B28)</f>
        <v>12982.1</v>
      </c>
      <c r="C29" s="328">
        <f t="shared" si="0"/>
        <v>11262.900000000001</v>
      </c>
      <c r="D29" s="328">
        <f>SUM(D10:D28)</f>
        <v>12005.857145</v>
      </c>
      <c r="E29" s="328">
        <f>SUM(E10:E28)</f>
        <v>12529.735755</v>
      </c>
      <c r="F29" s="328">
        <f>SUM(F10:F28)</f>
        <v>15202</v>
      </c>
      <c r="G29" s="122" t="s">
        <v>131</v>
      </c>
      <c r="I29" s="199"/>
      <c r="J29" s="199"/>
      <c r="K29" s="199"/>
    </row>
  </sheetData>
  <mergeCells count="11">
    <mergeCell ref="A1:G1"/>
    <mergeCell ref="A7:A9"/>
    <mergeCell ref="B7:B9"/>
    <mergeCell ref="C7:C9"/>
    <mergeCell ref="D7:D9"/>
    <mergeCell ref="E7:E9"/>
    <mergeCell ref="G7:G9"/>
    <mergeCell ref="F7:F9"/>
    <mergeCell ref="A5:G5"/>
    <mergeCell ref="A3:G3"/>
    <mergeCell ref="A2:G2"/>
  </mergeCells>
  <printOptions horizontalCentered="1"/>
  <pageMargins left="0" right="0" top="0.59055118110236227" bottom="0" header="0.51181102362204722" footer="0.51181102362204722"/>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9"/>
  <sheetViews>
    <sheetView showGridLines="0" rightToLeft="1" view="pageBreakPreview" zoomScaleSheetLayoutView="100" workbookViewId="0">
      <selection activeCell="A3" sqref="A3:I3"/>
    </sheetView>
  </sheetViews>
  <sheetFormatPr defaultColWidth="10.6640625" defaultRowHeight="13.8"/>
  <cols>
    <col min="1" max="1" width="3.6640625" style="133" customWidth="1"/>
    <col min="2" max="2" width="20.6640625" style="133" customWidth="1"/>
    <col min="3" max="7" width="9.6640625" style="136" customWidth="1"/>
    <col min="8" max="8" width="20.6640625" style="133" customWidth="1"/>
    <col min="9" max="9" width="3.6640625" style="133" customWidth="1"/>
    <col min="10" max="16384" width="10.6640625" style="5"/>
  </cols>
  <sheetData>
    <row r="1" spans="1:11" s="129" customFormat="1" ht="25.5" customHeight="1">
      <c r="A1" s="399"/>
      <c r="B1" s="400"/>
      <c r="C1" s="400"/>
      <c r="D1" s="400"/>
      <c r="E1" s="400"/>
      <c r="F1" s="400"/>
      <c r="G1" s="400"/>
      <c r="H1" s="400"/>
      <c r="I1" s="400"/>
      <c r="J1" s="157"/>
      <c r="K1" s="157"/>
    </row>
    <row r="2" spans="1:11" ht="21">
      <c r="A2" s="418" t="s">
        <v>195</v>
      </c>
      <c r="B2" s="418"/>
      <c r="C2" s="418"/>
      <c r="D2" s="418"/>
      <c r="E2" s="418"/>
      <c r="F2" s="418"/>
      <c r="G2" s="418"/>
      <c r="H2" s="418"/>
      <c r="I2" s="418"/>
    </row>
    <row r="3" spans="1:11" ht="21">
      <c r="A3" s="417" t="s">
        <v>440</v>
      </c>
      <c r="B3" s="417"/>
      <c r="C3" s="417"/>
      <c r="D3" s="417"/>
      <c r="E3" s="417"/>
      <c r="F3" s="417"/>
      <c r="G3" s="417"/>
      <c r="H3" s="417"/>
      <c r="I3" s="417"/>
    </row>
    <row r="4" spans="1:11" ht="15.6">
      <c r="A4" s="29" t="s">
        <v>217</v>
      </c>
      <c r="B4" s="32"/>
      <c r="C4" s="126"/>
      <c r="D4" s="126"/>
      <c r="E4" s="126"/>
      <c r="F4" s="126"/>
      <c r="G4" s="126"/>
      <c r="H4" s="32"/>
      <c r="I4" s="32"/>
    </row>
    <row r="5" spans="1:11" ht="15.6">
      <c r="A5" s="419" t="s">
        <v>440</v>
      </c>
      <c r="B5" s="419"/>
      <c r="C5" s="419"/>
      <c r="D5" s="419"/>
      <c r="E5" s="419"/>
      <c r="F5" s="419"/>
      <c r="G5" s="419"/>
      <c r="H5" s="419"/>
      <c r="I5" s="419"/>
    </row>
    <row r="6" spans="1:11" s="2" customFormat="1" ht="21.9" customHeight="1">
      <c r="A6" s="22" t="s">
        <v>420</v>
      </c>
      <c r="B6" s="35"/>
      <c r="C6" s="37"/>
      <c r="D6" s="37"/>
      <c r="E6" s="37"/>
      <c r="F6" s="37"/>
      <c r="G6" s="37"/>
      <c r="H6" s="35"/>
      <c r="I6" s="64" t="s">
        <v>421</v>
      </c>
    </row>
    <row r="7" spans="1:11" s="3" customFormat="1" ht="14.25" customHeight="1" thickBot="1">
      <c r="A7" s="409" t="s">
        <v>133</v>
      </c>
      <c r="B7" s="409"/>
      <c r="C7" s="435">
        <v>2011</v>
      </c>
      <c r="D7" s="435">
        <v>2012</v>
      </c>
      <c r="E7" s="285"/>
      <c r="F7" s="285"/>
      <c r="G7" s="435">
        <v>2015</v>
      </c>
      <c r="H7" s="488" t="s">
        <v>134</v>
      </c>
      <c r="I7" s="488"/>
    </row>
    <row r="8" spans="1:11" s="3" customFormat="1" ht="14.25" customHeight="1" thickTop="1" thickBot="1">
      <c r="A8" s="410"/>
      <c r="B8" s="410"/>
      <c r="C8" s="464"/>
      <c r="D8" s="464"/>
      <c r="E8" s="287">
        <v>2013</v>
      </c>
      <c r="F8" s="287">
        <v>2014</v>
      </c>
      <c r="G8" s="464"/>
      <c r="H8" s="489"/>
      <c r="I8" s="489"/>
    </row>
    <row r="9" spans="1:11" s="4" customFormat="1" ht="14.25" customHeight="1" thickTop="1">
      <c r="A9" s="411"/>
      <c r="B9" s="411"/>
      <c r="C9" s="436"/>
      <c r="D9" s="436"/>
      <c r="E9" s="286"/>
      <c r="F9" s="286"/>
      <c r="G9" s="436"/>
      <c r="H9" s="490"/>
      <c r="I9" s="490"/>
    </row>
    <row r="10" spans="1:11" s="149" customFormat="1" ht="24" customHeight="1" thickBot="1">
      <c r="A10" s="438" t="s">
        <v>182</v>
      </c>
      <c r="B10" s="438"/>
      <c r="C10" s="343">
        <v>1700</v>
      </c>
      <c r="D10" s="297">
        <f>SUM(D11:D14)</f>
        <v>1904</v>
      </c>
      <c r="E10" s="297">
        <f>SUM(E11:E14)</f>
        <v>2260</v>
      </c>
      <c r="F10" s="297">
        <f>SUM(F11:F14)</f>
        <v>2455</v>
      </c>
      <c r="G10" s="297">
        <v>1614</v>
      </c>
      <c r="H10" s="432" t="s">
        <v>292</v>
      </c>
      <c r="I10" s="432"/>
    </row>
    <row r="11" spans="1:11" ht="24" customHeight="1" thickTop="1" thickBot="1">
      <c r="A11" s="77"/>
      <c r="B11" s="105" t="s">
        <v>15</v>
      </c>
      <c r="C11" s="344">
        <v>26</v>
      </c>
      <c r="D11" s="252">
        <v>48</v>
      </c>
      <c r="E11" s="252">
        <v>87</v>
      </c>
      <c r="F11" s="252">
        <v>5</v>
      </c>
      <c r="G11" s="252">
        <v>0</v>
      </c>
      <c r="H11" s="78" t="s">
        <v>16</v>
      </c>
      <c r="I11" s="78"/>
    </row>
    <row r="12" spans="1:11" ht="24" customHeight="1" thickTop="1" thickBot="1">
      <c r="A12" s="75"/>
      <c r="B12" s="104" t="s">
        <v>17</v>
      </c>
      <c r="C12" s="345">
        <v>535</v>
      </c>
      <c r="D12" s="253">
        <v>567</v>
      </c>
      <c r="E12" s="253">
        <v>601</v>
      </c>
      <c r="F12" s="253">
        <v>706</v>
      </c>
      <c r="G12" s="253">
        <v>689</v>
      </c>
      <c r="H12" s="76" t="s">
        <v>18</v>
      </c>
      <c r="I12" s="76"/>
    </row>
    <row r="13" spans="1:11" ht="24" customHeight="1" thickTop="1" thickBot="1">
      <c r="A13" s="77"/>
      <c r="B13" s="105" t="s">
        <v>19</v>
      </c>
      <c r="C13" s="392">
        <v>1130</v>
      </c>
      <c r="D13" s="252">
        <v>1170</v>
      </c>
      <c r="E13" s="252">
        <v>1211</v>
      </c>
      <c r="F13" s="252">
        <v>1729</v>
      </c>
      <c r="G13" s="252">
        <v>876</v>
      </c>
      <c r="H13" s="78" t="s">
        <v>20</v>
      </c>
      <c r="I13" s="78"/>
    </row>
    <row r="14" spans="1:11" ht="24" customHeight="1" thickTop="1" thickBot="1">
      <c r="A14" s="75"/>
      <c r="B14" s="104" t="s">
        <v>218</v>
      </c>
      <c r="C14" s="345">
        <v>9</v>
      </c>
      <c r="D14" s="253">
        <v>119</v>
      </c>
      <c r="E14" s="253">
        <v>361</v>
      </c>
      <c r="F14" s="253">
        <v>15</v>
      </c>
      <c r="G14" s="253">
        <v>49</v>
      </c>
      <c r="H14" s="76" t="s">
        <v>219</v>
      </c>
      <c r="I14" s="76"/>
    </row>
    <row r="15" spans="1:11" ht="24" customHeight="1" thickTop="1" thickBot="1">
      <c r="A15" s="426" t="s">
        <v>175</v>
      </c>
      <c r="B15" s="426"/>
      <c r="C15" s="393">
        <v>318266</v>
      </c>
      <c r="D15" s="319">
        <v>421256</v>
      </c>
      <c r="E15" s="319">
        <v>574207</v>
      </c>
      <c r="F15" s="319">
        <v>496136</v>
      </c>
      <c r="G15" s="319">
        <v>541958</v>
      </c>
      <c r="H15" s="427" t="s">
        <v>174</v>
      </c>
      <c r="I15" s="427"/>
    </row>
    <row r="16" spans="1:11" ht="24" customHeight="1" thickTop="1" thickBot="1">
      <c r="A16" s="425" t="s">
        <v>181</v>
      </c>
      <c r="B16" s="425"/>
      <c r="C16" s="340">
        <f>SUM(C17:C18)</f>
        <v>21554</v>
      </c>
      <c r="D16" s="312">
        <f>SUM(D17:D18)</f>
        <v>22546</v>
      </c>
      <c r="E16" s="312">
        <f>E17+E18</f>
        <v>32989</v>
      </c>
      <c r="F16" s="312">
        <f>SUM(F17:F18)</f>
        <v>28244</v>
      </c>
      <c r="G16" s="312">
        <v>28340</v>
      </c>
      <c r="H16" s="424" t="s">
        <v>180</v>
      </c>
      <c r="I16" s="424"/>
    </row>
    <row r="17" spans="1:9" s="149" customFormat="1" ht="24" customHeight="1" thickTop="1" thickBot="1">
      <c r="A17" s="77"/>
      <c r="B17" s="105" t="s">
        <v>135</v>
      </c>
      <c r="C17" s="344">
        <v>20696</v>
      </c>
      <c r="D17" s="320">
        <v>21843</v>
      </c>
      <c r="E17" s="320">
        <v>31182</v>
      </c>
      <c r="F17" s="313">
        <v>27482</v>
      </c>
      <c r="G17" s="313">
        <v>27596</v>
      </c>
      <c r="H17" s="78" t="s">
        <v>105</v>
      </c>
      <c r="I17" s="78"/>
    </row>
    <row r="18" spans="1:9" s="149" customFormat="1" ht="24" customHeight="1" thickTop="1" thickBot="1">
      <c r="A18" s="75"/>
      <c r="B18" s="104" t="s">
        <v>100</v>
      </c>
      <c r="C18" s="345">
        <v>858</v>
      </c>
      <c r="D18" s="301">
        <v>703</v>
      </c>
      <c r="E18" s="301">
        <v>1807</v>
      </c>
      <c r="F18" s="253">
        <v>762</v>
      </c>
      <c r="G18" s="253">
        <v>744</v>
      </c>
      <c r="H18" s="76" t="s">
        <v>6</v>
      </c>
      <c r="I18" s="76"/>
    </row>
    <row r="19" spans="1:9" ht="24" customHeight="1" thickTop="1" thickBot="1">
      <c r="A19" s="426" t="s">
        <v>167</v>
      </c>
      <c r="B19" s="426"/>
      <c r="C19" s="346">
        <v>45357</v>
      </c>
      <c r="D19" s="303">
        <v>43565</v>
      </c>
      <c r="E19" s="303">
        <v>43446</v>
      </c>
      <c r="F19" s="303">
        <v>50648</v>
      </c>
      <c r="G19" s="303">
        <v>58077</v>
      </c>
      <c r="H19" s="427" t="s">
        <v>173</v>
      </c>
      <c r="I19" s="427"/>
    </row>
    <row r="20" spans="1:9" ht="24" customHeight="1" thickTop="1" thickBot="1">
      <c r="A20" s="425" t="s">
        <v>183</v>
      </c>
      <c r="B20" s="425"/>
      <c r="C20" s="340">
        <v>12225</v>
      </c>
      <c r="D20" s="312">
        <v>10792</v>
      </c>
      <c r="E20" s="312">
        <f>SUM(E21:E22)</f>
        <v>13550</v>
      </c>
      <c r="F20" s="251">
        <v>15401</v>
      </c>
      <c r="G20" s="251"/>
      <c r="H20" s="424" t="s">
        <v>184</v>
      </c>
      <c r="I20" s="424"/>
    </row>
    <row r="21" spans="1:9" s="149" customFormat="1" ht="24" customHeight="1" thickTop="1" thickBot="1">
      <c r="A21" s="77"/>
      <c r="B21" s="105" t="s">
        <v>108</v>
      </c>
      <c r="C21" s="344">
        <v>3649</v>
      </c>
      <c r="D21" s="299">
        <v>4028</v>
      </c>
      <c r="E21" s="299">
        <v>5433</v>
      </c>
      <c r="F21" s="252">
        <v>7395</v>
      </c>
      <c r="G21" s="252">
        <v>8014</v>
      </c>
      <c r="H21" s="78" t="s">
        <v>109</v>
      </c>
      <c r="I21" s="78"/>
    </row>
    <row r="22" spans="1:9" s="149" customFormat="1" ht="24" customHeight="1" thickTop="1" thickBot="1">
      <c r="A22" s="75"/>
      <c r="B22" s="104" t="s">
        <v>110</v>
      </c>
      <c r="C22" s="345">
        <v>8576</v>
      </c>
      <c r="D22" s="301">
        <v>6764</v>
      </c>
      <c r="E22" s="301">
        <v>8117</v>
      </c>
      <c r="F22" s="253">
        <v>8006</v>
      </c>
      <c r="G22" s="253">
        <v>8527</v>
      </c>
      <c r="H22" s="76" t="s">
        <v>111</v>
      </c>
      <c r="I22" s="76"/>
    </row>
    <row r="23" spans="1:9" ht="24" customHeight="1" thickTop="1" thickBot="1">
      <c r="A23" s="426" t="s">
        <v>168</v>
      </c>
      <c r="B23" s="426"/>
      <c r="C23" s="346">
        <v>37835</v>
      </c>
      <c r="D23" s="303">
        <v>39551</v>
      </c>
      <c r="E23" s="303">
        <v>58743</v>
      </c>
      <c r="F23" s="303">
        <v>68856</v>
      </c>
      <c r="G23" s="303">
        <v>79804</v>
      </c>
      <c r="H23" s="427" t="s">
        <v>176</v>
      </c>
      <c r="I23" s="427"/>
    </row>
    <row r="24" spans="1:9" ht="24" customHeight="1" thickTop="1" thickBot="1">
      <c r="A24" s="425" t="s">
        <v>169</v>
      </c>
      <c r="B24" s="425"/>
      <c r="C24" s="340">
        <v>4969</v>
      </c>
      <c r="D24" s="312">
        <v>4309</v>
      </c>
      <c r="E24" s="312">
        <v>4365</v>
      </c>
      <c r="F24" s="312">
        <v>4338</v>
      </c>
      <c r="G24" s="312">
        <v>4522</v>
      </c>
      <c r="H24" s="424" t="s">
        <v>171</v>
      </c>
      <c r="I24" s="424"/>
    </row>
    <row r="25" spans="1:9" s="149" customFormat="1" ht="24" customHeight="1" thickTop="1">
      <c r="A25" s="455" t="s">
        <v>170</v>
      </c>
      <c r="B25" s="455"/>
      <c r="C25" s="341">
        <v>12995</v>
      </c>
      <c r="D25" s="319">
        <v>11273</v>
      </c>
      <c r="E25" s="319">
        <v>12005</v>
      </c>
      <c r="F25" s="319">
        <v>16213</v>
      </c>
      <c r="G25" s="319">
        <v>15202</v>
      </c>
      <c r="H25" s="456" t="s">
        <v>172</v>
      </c>
      <c r="I25" s="456"/>
    </row>
    <row r="26" spans="1:9" s="149" customFormat="1" ht="24.9" customHeight="1">
      <c r="A26" s="453" t="s">
        <v>4</v>
      </c>
      <c r="B26" s="453"/>
      <c r="C26" s="218">
        <f>SUM(C10,C15:C16,C19:C20,C23:C25)</f>
        <v>454901</v>
      </c>
      <c r="D26" s="218">
        <f>SUM(D10,D15:D16,D19:D20,D23:D25)</f>
        <v>555196</v>
      </c>
      <c r="E26" s="218">
        <f>E25+E24+E23+E20+E19+E16+E15+E10</f>
        <v>741565</v>
      </c>
      <c r="F26" s="218">
        <f>F25+F24+F23+F20+F19+F16+F15+F10</f>
        <v>682291</v>
      </c>
      <c r="G26" s="218">
        <f>G25+G24+G23+G20+G19+G16+G15+G10</f>
        <v>729517</v>
      </c>
      <c r="H26" s="491" t="s">
        <v>136</v>
      </c>
      <c r="I26" s="491"/>
    </row>
    <row r="27" spans="1:9" ht="22.5" customHeight="1">
      <c r="A27" s="162"/>
      <c r="B27" s="136"/>
      <c r="H27" s="136"/>
      <c r="I27" s="163"/>
    </row>
    <row r="28" spans="1:9" ht="13.5" customHeight="1"/>
    <row r="29" spans="1:9" ht="16.5" customHeight="1"/>
  </sheetData>
  <mergeCells count="27">
    <mergeCell ref="A2:I2"/>
    <mergeCell ref="C7:C9"/>
    <mergeCell ref="A25:B25"/>
    <mergeCell ref="A26:B26"/>
    <mergeCell ref="H25:I25"/>
    <mergeCell ref="A24:B24"/>
    <mergeCell ref="H26:I26"/>
    <mergeCell ref="H24:I24"/>
    <mergeCell ref="H23:I23"/>
    <mergeCell ref="A23:B23"/>
    <mergeCell ref="G7:G9"/>
    <mergeCell ref="A1:I1"/>
    <mergeCell ref="D7:D9"/>
    <mergeCell ref="H7:I9"/>
    <mergeCell ref="A7:B9"/>
    <mergeCell ref="A20:B20"/>
    <mergeCell ref="A16:B16"/>
    <mergeCell ref="A3:I3"/>
    <mergeCell ref="A10:B10"/>
    <mergeCell ref="H20:I20"/>
    <mergeCell ref="A19:B19"/>
    <mergeCell ref="A5:I5"/>
    <mergeCell ref="H19:I19"/>
    <mergeCell ref="H10:I10"/>
    <mergeCell ref="H15:I15"/>
    <mergeCell ref="A15:B15"/>
    <mergeCell ref="H16:I16"/>
  </mergeCells>
  <phoneticPr fontId="0" type="noConversion"/>
  <printOptions horizontalCentered="1"/>
  <pageMargins left="0" right="0" top="1.1811023622047245" bottom="0" header="0.51181102362204722" footer="0.51181102362204722"/>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4"/>
  <sheetViews>
    <sheetView showGridLines="0" rightToLeft="1" view="pageBreakPreview" zoomScaleSheetLayoutView="100" workbookViewId="0">
      <selection activeCell="A4" sqref="A4:I4"/>
    </sheetView>
  </sheetViews>
  <sheetFormatPr defaultColWidth="10.6640625" defaultRowHeight="13.8"/>
  <cols>
    <col min="1" max="1" width="3.6640625" style="133" customWidth="1"/>
    <col min="2" max="2" width="22.6640625" style="133" customWidth="1"/>
    <col min="3" max="5" width="9.6640625" style="136" customWidth="1"/>
    <col min="6" max="7" width="9.6640625" style="135" customWidth="1"/>
    <col min="8" max="8" width="22.6640625" style="133" customWidth="1"/>
    <col min="9" max="9" width="3.6640625" style="133" customWidth="1"/>
    <col min="10" max="16384" width="10.6640625" style="5"/>
  </cols>
  <sheetData>
    <row r="1" spans="1:11" s="129" customFormat="1" ht="19.5" customHeight="1">
      <c r="A1" s="399"/>
      <c r="B1" s="400"/>
      <c r="C1" s="400"/>
      <c r="D1" s="400"/>
      <c r="E1" s="400"/>
      <c r="F1" s="400"/>
      <c r="G1" s="400"/>
      <c r="H1" s="400"/>
      <c r="I1" s="400"/>
      <c r="J1" s="157"/>
      <c r="K1" s="157"/>
    </row>
    <row r="2" spans="1:11" ht="21">
      <c r="A2" s="418" t="s">
        <v>200</v>
      </c>
      <c r="B2" s="418"/>
      <c r="C2" s="418"/>
      <c r="D2" s="418"/>
      <c r="E2" s="418"/>
      <c r="F2" s="418"/>
      <c r="G2" s="418"/>
      <c r="H2" s="418"/>
      <c r="I2" s="418"/>
    </row>
    <row r="3" spans="1:11" s="164" customFormat="1" ht="21">
      <c r="A3" s="437" t="s">
        <v>440</v>
      </c>
      <c r="B3" s="437"/>
      <c r="C3" s="437"/>
      <c r="D3" s="437"/>
      <c r="E3" s="437"/>
      <c r="F3" s="437"/>
      <c r="G3" s="437"/>
      <c r="H3" s="437"/>
      <c r="I3" s="437"/>
    </row>
    <row r="4" spans="1:11" ht="15.6">
      <c r="A4" s="419" t="s">
        <v>132</v>
      </c>
      <c r="B4" s="419"/>
      <c r="C4" s="419"/>
      <c r="D4" s="419"/>
      <c r="E4" s="419"/>
      <c r="F4" s="419"/>
      <c r="G4" s="419"/>
      <c r="H4" s="419"/>
      <c r="I4" s="419"/>
    </row>
    <row r="5" spans="1:11" ht="15.6">
      <c r="A5" s="419" t="s">
        <v>445</v>
      </c>
      <c r="B5" s="419"/>
      <c r="C5" s="419"/>
      <c r="D5" s="419"/>
      <c r="E5" s="419"/>
      <c r="F5" s="419"/>
      <c r="G5" s="419"/>
      <c r="H5" s="419"/>
      <c r="I5" s="419"/>
    </row>
    <row r="6" spans="1:11" s="2" customFormat="1" ht="21.9" customHeight="1">
      <c r="A6" s="22" t="s">
        <v>422</v>
      </c>
      <c r="B6" s="35"/>
      <c r="C6" s="37"/>
      <c r="D6" s="37"/>
      <c r="E6" s="37"/>
      <c r="F6" s="37"/>
      <c r="G6" s="37"/>
      <c r="H6" s="35"/>
      <c r="I6" s="64" t="s">
        <v>423</v>
      </c>
    </row>
    <row r="7" spans="1:11" s="3" customFormat="1" ht="14.25" customHeight="1" thickBot="1">
      <c r="A7" s="409" t="s">
        <v>133</v>
      </c>
      <c r="B7" s="409"/>
      <c r="C7" s="435">
        <v>2011</v>
      </c>
      <c r="D7" s="435">
        <v>2012</v>
      </c>
      <c r="E7" s="285"/>
      <c r="F7" s="329"/>
      <c r="G7" s="435">
        <v>2015</v>
      </c>
      <c r="H7" s="488" t="s">
        <v>134</v>
      </c>
      <c r="I7" s="488"/>
    </row>
    <row r="8" spans="1:11" s="3" customFormat="1" ht="14.25" customHeight="1" thickTop="1" thickBot="1">
      <c r="A8" s="410"/>
      <c r="B8" s="410"/>
      <c r="C8" s="464"/>
      <c r="D8" s="464"/>
      <c r="E8" s="287">
        <v>2013</v>
      </c>
      <c r="F8" s="331">
        <v>2014</v>
      </c>
      <c r="G8" s="464"/>
      <c r="H8" s="489"/>
      <c r="I8" s="489"/>
    </row>
    <row r="9" spans="1:11" s="4" customFormat="1" ht="14.25" customHeight="1" thickTop="1">
      <c r="A9" s="411"/>
      <c r="B9" s="411"/>
      <c r="C9" s="436"/>
      <c r="D9" s="436"/>
      <c r="E9" s="286"/>
      <c r="F9" s="330"/>
      <c r="G9" s="436"/>
      <c r="H9" s="490"/>
      <c r="I9" s="490"/>
    </row>
    <row r="10" spans="1:11" s="149" customFormat="1" ht="24" customHeight="1" thickBot="1">
      <c r="A10" s="438" t="s">
        <v>182</v>
      </c>
      <c r="B10" s="438"/>
      <c r="C10" s="334">
        <v>3431</v>
      </c>
      <c r="D10" s="259">
        <f>SUM(D11:D14)</f>
        <v>4234</v>
      </c>
      <c r="E10" s="259">
        <f>SUM(E11:E14)</f>
        <v>4815</v>
      </c>
      <c r="F10" s="238">
        <f>SUM(F11:F14)</f>
        <v>5202</v>
      </c>
      <c r="G10" s="238">
        <v>3684</v>
      </c>
      <c r="H10" s="432" t="s">
        <v>14</v>
      </c>
      <c r="I10" s="432"/>
    </row>
    <row r="11" spans="1:11" ht="24" customHeight="1" thickTop="1" thickBot="1">
      <c r="A11" s="77"/>
      <c r="B11" s="105" t="s">
        <v>15</v>
      </c>
      <c r="C11" s="335">
        <v>56</v>
      </c>
      <c r="D11" s="260">
        <v>113</v>
      </c>
      <c r="E11" s="260">
        <v>152</v>
      </c>
      <c r="F11" s="252">
        <v>8</v>
      </c>
      <c r="G11" s="252">
        <v>0</v>
      </c>
      <c r="H11" s="78" t="s">
        <v>16</v>
      </c>
      <c r="I11" s="78"/>
    </row>
    <row r="12" spans="1:11" ht="24" customHeight="1" thickTop="1" thickBot="1">
      <c r="A12" s="75"/>
      <c r="B12" s="104" t="s">
        <v>17</v>
      </c>
      <c r="C12" s="336">
        <v>522</v>
      </c>
      <c r="D12" s="261">
        <v>624</v>
      </c>
      <c r="E12" s="261">
        <v>725</v>
      </c>
      <c r="F12" s="253">
        <v>847</v>
      </c>
      <c r="G12" s="253">
        <v>827</v>
      </c>
      <c r="H12" s="76" t="s">
        <v>18</v>
      </c>
      <c r="I12" s="76"/>
    </row>
    <row r="13" spans="1:11" ht="24" customHeight="1" thickTop="1" thickBot="1">
      <c r="A13" s="77"/>
      <c r="B13" s="105" t="s">
        <v>19</v>
      </c>
      <c r="C13" s="335">
        <v>2839</v>
      </c>
      <c r="D13" s="260">
        <v>3250</v>
      </c>
      <c r="E13" s="260">
        <v>3465</v>
      </c>
      <c r="F13" s="252">
        <v>4324</v>
      </c>
      <c r="G13" s="252">
        <v>2803</v>
      </c>
      <c r="H13" s="78" t="s">
        <v>20</v>
      </c>
      <c r="I13" s="78"/>
    </row>
    <row r="14" spans="1:11" ht="24" customHeight="1" thickTop="1" thickBot="1">
      <c r="A14" s="75"/>
      <c r="B14" s="104" t="s">
        <v>194</v>
      </c>
      <c r="C14" s="336">
        <v>14</v>
      </c>
      <c r="D14" s="261">
        <v>247</v>
      </c>
      <c r="E14" s="261">
        <v>473</v>
      </c>
      <c r="F14" s="253">
        <v>23</v>
      </c>
      <c r="G14" s="253">
        <v>54</v>
      </c>
      <c r="H14" s="76" t="s">
        <v>220</v>
      </c>
      <c r="I14" s="76"/>
    </row>
    <row r="15" spans="1:11" ht="24" customHeight="1" thickTop="1" thickBot="1">
      <c r="A15" s="426" t="s">
        <v>175</v>
      </c>
      <c r="B15" s="426"/>
      <c r="C15" s="337">
        <v>50201</v>
      </c>
      <c r="D15" s="262">
        <v>65855</v>
      </c>
      <c r="E15" s="262">
        <v>133434</v>
      </c>
      <c r="F15" s="319">
        <v>196899</v>
      </c>
      <c r="G15" s="319">
        <v>216783</v>
      </c>
      <c r="H15" s="427" t="s">
        <v>174</v>
      </c>
      <c r="I15" s="427"/>
    </row>
    <row r="16" spans="1:11" ht="24" customHeight="1" thickTop="1" thickBot="1">
      <c r="A16" s="425" t="s">
        <v>181</v>
      </c>
      <c r="B16" s="425"/>
      <c r="C16" s="332">
        <v>55701</v>
      </c>
      <c r="D16" s="263">
        <f>SUM(D17:D18)</f>
        <v>68059</v>
      </c>
      <c r="E16" s="263">
        <f>SUM(E17:E18)</f>
        <v>95428</v>
      </c>
      <c r="F16" s="220">
        <f>F17+F18</f>
        <v>101724</v>
      </c>
      <c r="G16" s="220">
        <v>103285</v>
      </c>
      <c r="H16" s="424" t="s">
        <v>180</v>
      </c>
      <c r="I16" s="424"/>
    </row>
    <row r="17" spans="1:9" s="149" customFormat="1" ht="24" customHeight="1" thickTop="1" thickBot="1">
      <c r="A17" s="77"/>
      <c r="B17" s="105" t="s">
        <v>135</v>
      </c>
      <c r="C17" s="335">
        <v>52589</v>
      </c>
      <c r="D17" s="260">
        <v>63965</v>
      </c>
      <c r="E17" s="260">
        <v>84190</v>
      </c>
      <c r="F17" s="252">
        <v>96188</v>
      </c>
      <c r="G17" s="252">
        <v>99347</v>
      </c>
      <c r="H17" s="78" t="s">
        <v>105</v>
      </c>
      <c r="I17" s="78"/>
    </row>
    <row r="18" spans="1:9" s="149" customFormat="1" ht="24" customHeight="1" thickTop="1" thickBot="1">
      <c r="A18" s="75"/>
      <c r="B18" s="104" t="s">
        <v>100</v>
      </c>
      <c r="C18" s="336">
        <v>3112</v>
      </c>
      <c r="D18" s="261">
        <v>4094</v>
      </c>
      <c r="E18" s="261">
        <v>11238</v>
      </c>
      <c r="F18" s="338">
        <v>5536</v>
      </c>
      <c r="G18" s="338">
        <v>3938</v>
      </c>
      <c r="H18" s="76" t="s">
        <v>6</v>
      </c>
      <c r="I18" s="76"/>
    </row>
    <row r="19" spans="1:9" ht="24" customHeight="1" thickTop="1" thickBot="1">
      <c r="A19" s="426" t="s">
        <v>167</v>
      </c>
      <c r="B19" s="426"/>
      <c r="C19" s="337">
        <v>110730</v>
      </c>
      <c r="D19" s="262">
        <v>101689</v>
      </c>
      <c r="E19" s="262">
        <v>132485</v>
      </c>
      <c r="F19" s="239">
        <v>157926</v>
      </c>
      <c r="G19" s="239">
        <v>181590</v>
      </c>
      <c r="H19" s="427" t="s">
        <v>173</v>
      </c>
      <c r="I19" s="427"/>
    </row>
    <row r="20" spans="1:9" ht="24" customHeight="1" thickTop="1" thickBot="1">
      <c r="A20" s="425" t="s">
        <v>183</v>
      </c>
      <c r="B20" s="425"/>
      <c r="C20" s="332">
        <v>206275</v>
      </c>
      <c r="D20" s="263">
        <v>238077</v>
      </c>
      <c r="E20" s="263">
        <v>285744</v>
      </c>
      <c r="F20" s="220">
        <v>353898</v>
      </c>
      <c r="G20" s="220">
        <v>373282</v>
      </c>
      <c r="H20" s="424" t="s">
        <v>184</v>
      </c>
      <c r="I20" s="424"/>
    </row>
    <row r="21" spans="1:9" ht="24" customHeight="1" thickTop="1" thickBot="1">
      <c r="A21" s="426" t="s">
        <v>168</v>
      </c>
      <c r="B21" s="426"/>
      <c r="C21" s="337">
        <v>106322</v>
      </c>
      <c r="D21" s="264">
        <v>116383</v>
      </c>
      <c r="E21" s="264">
        <v>167235</v>
      </c>
      <c r="F21" s="339">
        <v>265750</v>
      </c>
      <c r="G21" s="339">
        <v>226808</v>
      </c>
      <c r="H21" s="427" t="s">
        <v>176</v>
      </c>
      <c r="I21" s="427"/>
    </row>
    <row r="22" spans="1:9" ht="24" customHeight="1" thickTop="1" thickBot="1">
      <c r="A22" s="425" t="s">
        <v>169</v>
      </c>
      <c r="B22" s="425"/>
      <c r="C22" s="332">
        <v>30567</v>
      </c>
      <c r="D22" s="332">
        <v>28348</v>
      </c>
      <c r="E22" s="332">
        <v>30342</v>
      </c>
      <c r="F22" s="340">
        <v>30156</v>
      </c>
      <c r="G22" s="340">
        <v>32325</v>
      </c>
      <c r="H22" s="424" t="s">
        <v>171</v>
      </c>
      <c r="I22" s="424"/>
    </row>
    <row r="23" spans="1:9" s="149" customFormat="1" ht="24" customHeight="1" thickTop="1">
      <c r="A23" s="455" t="s">
        <v>170</v>
      </c>
      <c r="B23" s="455"/>
      <c r="C23" s="333">
        <v>166336</v>
      </c>
      <c r="D23" s="333">
        <v>165713</v>
      </c>
      <c r="E23" s="333">
        <v>178874</v>
      </c>
      <c r="F23" s="341">
        <v>241574</v>
      </c>
      <c r="G23" s="341">
        <v>238671</v>
      </c>
      <c r="H23" s="456" t="s">
        <v>172</v>
      </c>
      <c r="I23" s="456"/>
    </row>
    <row r="24" spans="1:9" s="149" customFormat="1" ht="24.9" customHeight="1">
      <c r="A24" s="453" t="s">
        <v>4</v>
      </c>
      <c r="B24" s="453"/>
      <c r="C24" s="218">
        <f>SUM(C10,C15:C16,C19:C20,C21:C23)</f>
        <v>729563</v>
      </c>
      <c r="D24" s="218">
        <f>SUM(D10+D15+D16+D19+D20+D21+D22+D23)</f>
        <v>788358</v>
      </c>
      <c r="E24" s="218">
        <f>E10+E15+E16+E19+E20+E21+E22+E23</f>
        <v>1028357</v>
      </c>
      <c r="F24" s="342">
        <f>F23+F22+F21+F20+F19+F16+F15+F10</f>
        <v>1353129</v>
      </c>
      <c r="G24" s="342">
        <f>G23+G22+G21+G20+G19+G16+G15+G10</f>
        <v>1376428</v>
      </c>
      <c r="H24" s="491" t="s">
        <v>136</v>
      </c>
      <c r="I24" s="491"/>
    </row>
  </sheetData>
  <mergeCells count="28">
    <mergeCell ref="A21:B21"/>
    <mergeCell ref="H21:I21"/>
    <mergeCell ref="A20:B20"/>
    <mergeCell ref="A3:I3"/>
    <mergeCell ref="A10:B10"/>
    <mergeCell ref="A19:B19"/>
    <mergeCell ref="H19:I19"/>
    <mergeCell ref="H7:I9"/>
    <mergeCell ref="A7:B9"/>
    <mergeCell ref="C7:C9"/>
    <mergeCell ref="G7:G9"/>
    <mergeCell ref="A4:I4"/>
    <mergeCell ref="A24:B24"/>
    <mergeCell ref="H24:I24"/>
    <mergeCell ref="H22:I22"/>
    <mergeCell ref="A22:B22"/>
    <mergeCell ref="A23:B23"/>
    <mergeCell ref="H23:I23"/>
    <mergeCell ref="A1:I1"/>
    <mergeCell ref="H20:I20"/>
    <mergeCell ref="A15:B15"/>
    <mergeCell ref="H10:I10"/>
    <mergeCell ref="D7:D9"/>
    <mergeCell ref="A2:I2"/>
    <mergeCell ref="A5:I5"/>
    <mergeCell ref="H15:I15"/>
    <mergeCell ref="H16:I16"/>
    <mergeCell ref="A16:B16"/>
  </mergeCells>
  <phoneticPr fontId="0" type="noConversion"/>
  <printOptions horizontalCentered="1"/>
  <pageMargins left="0" right="0" top="1.1811023622047245" bottom="0" header="0.51181102362204722" footer="0.51181102362204722"/>
  <pageSetup paperSize="9" scale="97" orientation="portrait" r:id="rId1"/>
  <headerFooter alignWithMargins="0"/>
  <rowBreaks count="1" manualBreakCount="1">
    <brk id="24" max="11"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53"/>
  <sheetViews>
    <sheetView showGridLines="0" rightToLeft="1" view="pageBreakPreview" zoomScaleSheetLayoutView="100" workbookViewId="0">
      <selection activeCell="A4" sqref="A4:P4"/>
    </sheetView>
  </sheetViews>
  <sheetFormatPr defaultColWidth="10.6640625" defaultRowHeight="13.8"/>
  <cols>
    <col min="1" max="1" width="3.6640625" style="133" customWidth="1"/>
    <col min="2" max="2" width="28.88671875" style="133" customWidth="1"/>
    <col min="3" max="8" width="8.6640625" style="133" customWidth="1"/>
    <col min="9" max="10" width="8.6640625" style="136" customWidth="1"/>
    <col min="11" max="11" width="11.44140625" style="136" bestFit="1" customWidth="1"/>
    <col min="12" max="13" width="8.6640625" style="136" customWidth="1"/>
    <col min="14" max="14" width="8.6640625" style="167" customWidth="1"/>
    <col min="15" max="15" width="30.6640625" style="133" customWidth="1"/>
    <col min="16" max="16" width="3.6640625" style="133" customWidth="1"/>
    <col min="17" max="16384" width="10.6640625" style="5"/>
  </cols>
  <sheetData>
    <row r="1" spans="1:26" s="129" customFormat="1" ht="24" customHeight="1">
      <c r="A1" s="399"/>
      <c r="B1" s="400"/>
      <c r="C1" s="400"/>
      <c r="D1" s="400"/>
      <c r="E1" s="400"/>
      <c r="F1" s="400"/>
      <c r="G1" s="400"/>
      <c r="H1" s="400"/>
      <c r="I1" s="400"/>
      <c r="J1" s="400"/>
      <c r="K1" s="400"/>
      <c r="L1" s="400"/>
      <c r="M1" s="400"/>
      <c r="N1" s="400"/>
      <c r="O1" s="400"/>
      <c r="P1" s="400"/>
      <c r="Q1" s="157"/>
      <c r="R1" s="157"/>
      <c r="S1" s="157"/>
      <c r="T1" s="157"/>
      <c r="U1" s="157"/>
      <c r="V1" s="157"/>
      <c r="W1" s="157"/>
      <c r="X1" s="157"/>
      <c r="Y1" s="157"/>
      <c r="Z1" s="157"/>
    </row>
    <row r="2" spans="1:26" s="82" customFormat="1" ht="21">
      <c r="A2" s="516" t="s">
        <v>450</v>
      </c>
      <c r="B2" s="516"/>
      <c r="C2" s="516"/>
      <c r="D2" s="516"/>
      <c r="E2" s="516"/>
      <c r="F2" s="516"/>
      <c r="G2" s="516"/>
      <c r="H2" s="516"/>
      <c r="I2" s="516"/>
      <c r="J2" s="516"/>
      <c r="K2" s="516"/>
      <c r="L2" s="516"/>
      <c r="M2" s="516"/>
      <c r="N2" s="516"/>
      <c r="O2" s="516"/>
      <c r="P2" s="516"/>
    </row>
    <row r="3" spans="1:26" s="82" customFormat="1" ht="21">
      <c r="A3" s="522" t="s">
        <v>452</v>
      </c>
      <c r="B3" s="522"/>
      <c r="C3" s="522"/>
      <c r="D3" s="522"/>
      <c r="E3" s="522"/>
      <c r="F3" s="522"/>
      <c r="G3" s="522"/>
      <c r="H3" s="522"/>
      <c r="I3" s="522"/>
      <c r="J3" s="522"/>
      <c r="K3" s="522"/>
      <c r="L3" s="522"/>
      <c r="M3" s="522"/>
      <c r="N3" s="522"/>
      <c r="O3" s="522"/>
      <c r="P3" s="522"/>
    </row>
    <row r="4" spans="1:26" s="39" customFormat="1" ht="15.6">
      <c r="A4" s="517" t="s">
        <v>372</v>
      </c>
      <c r="B4" s="517"/>
      <c r="C4" s="517"/>
      <c r="D4" s="517"/>
      <c r="E4" s="517"/>
      <c r="F4" s="517"/>
      <c r="G4" s="517"/>
      <c r="H4" s="517"/>
      <c r="I4" s="517"/>
      <c r="J4" s="517"/>
      <c r="K4" s="517"/>
      <c r="L4" s="517"/>
      <c r="M4" s="517"/>
      <c r="N4" s="517"/>
      <c r="O4" s="517"/>
      <c r="P4" s="517"/>
    </row>
    <row r="5" spans="1:26" s="191" customFormat="1" ht="15.6">
      <c r="A5" s="518" t="s">
        <v>446</v>
      </c>
      <c r="B5" s="518"/>
      <c r="C5" s="518"/>
      <c r="D5" s="518"/>
      <c r="E5" s="518"/>
      <c r="F5" s="518"/>
      <c r="G5" s="518"/>
      <c r="H5" s="518"/>
      <c r="I5" s="518"/>
      <c r="J5" s="518"/>
      <c r="K5" s="518"/>
      <c r="L5" s="518"/>
      <c r="M5" s="518"/>
      <c r="N5" s="518"/>
      <c r="O5" s="518"/>
      <c r="P5" s="518"/>
    </row>
    <row r="6" spans="1:26" ht="18.75" customHeight="1">
      <c r="A6" s="22" t="s">
        <v>424</v>
      </c>
      <c r="B6" s="35"/>
      <c r="C6" s="35"/>
      <c r="D6" s="35"/>
      <c r="E6" s="35"/>
      <c r="F6" s="165"/>
      <c r="G6" s="35"/>
      <c r="H6" s="35"/>
      <c r="I6" s="37"/>
      <c r="J6" s="37"/>
      <c r="K6" s="37"/>
      <c r="L6" s="37"/>
      <c r="M6" s="37"/>
      <c r="N6" s="38"/>
      <c r="O6" s="35"/>
      <c r="P6" s="64" t="s">
        <v>425</v>
      </c>
    </row>
    <row r="7" spans="1:26" ht="18.75" customHeight="1" thickBot="1">
      <c r="A7" s="503" t="s">
        <v>133</v>
      </c>
      <c r="B7" s="504"/>
      <c r="C7" s="463">
        <v>2014</v>
      </c>
      <c r="D7" s="463"/>
      <c r="E7" s="463"/>
      <c r="F7" s="463"/>
      <c r="G7" s="463"/>
      <c r="H7" s="463"/>
      <c r="I7" s="463">
        <v>2015</v>
      </c>
      <c r="J7" s="463"/>
      <c r="K7" s="463"/>
      <c r="L7" s="463"/>
      <c r="M7" s="463"/>
      <c r="N7" s="463"/>
      <c r="O7" s="519" t="s">
        <v>134</v>
      </c>
      <c r="P7" s="519"/>
    </row>
    <row r="8" spans="1:26" s="2" customFormat="1" ht="24.75" customHeight="1" thickTop="1" thickBot="1">
      <c r="A8" s="505"/>
      <c r="B8" s="506"/>
      <c r="C8" s="509" t="s">
        <v>245</v>
      </c>
      <c r="D8" s="510"/>
      <c r="E8" s="510" t="s">
        <v>244</v>
      </c>
      <c r="F8" s="510"/>
      <c r="G8" s="512"/>
      <c r="H8" s="513" t="s">
        <v>379</v>
      </c>
      <c r="I8" s="509" t="s">
        <v>245</v>
      </c>
      <c r="J8" s="510"/>
      <c r="K8" s="510" t="s">
        <v>244</v>
      </c>
      <c r="L8" s="510"/>
      <c r="M8" s="512"/>
      <c r="N8" s="513" t="s">
        <v>379</v>
      </c>
      <c r="O8" s="520"/>
      <c r="P8" s="520"/>
    </row>
    <row r="9" spans="1:26" s="3" customFormat="1" ht="24.75" customHeight="1" thickTop="1" thickBot="1">
      <c r="A9" s="505"/>
      <c r="B9" s="506"/>
      <c r="C9" s="501" t="s">
        <v>246</v>
      </c>
      <c r="D9" s="502"/>
      <c r="E9" s="502" t="s">
        <v>247</v>
      </c>
      <c r="F9" s="502"/>
      <c r="G9" s="511"/>
      <c r="H9" s="514"/>
      <c r="I9" s="501" t="s">
        <v>246</v>
      </c>
      <c r="J9" s="502"/>
      <c r="K9" s="502" t="s">
        <v>247</v>
      </c>
      <c r="L9" s="502"/>
      <c r="M9" s="511"/>
      <c r="N9" s="514"/>
      <c r="O9" s="520"/>
      <c r="P9" s="520"/>
    </row>
    <row r="10" spans="1:26" s="3" customFormat="1" ht="33" customHeight="1" thickTop="1" thickBot="1">
      <c r="A10" s="505"/>
      <c r="B10" s="506"/>
      <c r="C10" s="383" t="s">
        <v>239</v>
      </c>
      <c r="D10" s="383" t="s">
        <v>240</v>
      </c>
      <c r="E10" s="383" t="s">
        <v>241</v>
      </c>
      <c r="F10" s="383" t="s">
        <v>242</v>
      </c>
      <c r="G10" s="383" t="s">
        <v>243</v>
      </c>
      <c r="H10" s="514"/>
      <c r="I10" s="235" t="s">
        <v>239</v>
      </c>
      <c r="J10" s="235" t="s">
        <v>240</v>
      </c>
      <c r="K10" s="235" t="s">
        <v>241</v>
      </c>
      <c r="L10" s="235" t="s">
        <v>242</v>
      </c>
      <c r="M10" s="235" t="s">
        <v>243</v>
      </c>
      <c r="N10" s="514"/>
      <c r="O10" s="520"/>
      <c r="P10" s="520"/>
    </row>
    <row r="11" spans="1:26" s="3" customFormat="1" ht="33" customHeight="1" thickTop="1">
      <c r="A11" s="507"/>
      <c r="B11" s="508"/>
      <c r="C11" s="89" t="s">
        <v>251</v>
      </c>
      <c r="D11" s="89" t="s">
        <v>252</v>
      </c>
      <c r="E11" s="89" t="s">
        <v>253</v>
      </c>
      <c r="F11" s="89" t="s">
        <v>254</v>
      </c>
      <c r="G11" s="89" t="s">
        <v>255</v>
      </c>
      <c r="H11" s="515"/>
      <c r="I11" s="89" t="s">
        <v>251</v>
      </c>
      <c r="J11" s="89" t="s">
        <v>252</v>
      </c>
      <c r="K11" s="89" t="s">
        <v>253</v>
      </c>
      <c r="L11" s="89" t="s">
        <v>254</v>
      </c>
      <c r="M11" s="89" t="s">
        <v>255</v>
      </c>
      <c r="N11" s="515"/>
      <c r="O11" s="521"/>
      <c r="P11" s="521"/>
    </row>
    <row r="12" spans="1:26" s="4" customFormat="1" ht="27" customHeight="1" thickBot="1">
      <c r="A12" s="496" t="s">
        <v>321</v>
      </c>
      <c r="B12" s="497"/>
      <c r="C12" s="241">
        <f>SUM(C13:C16)</f>
        <v>2540</v>
      </c>
      <c r="D12" s="241">
        <f>SUM(D13:D16)</f>
        <v>394147</v>
      </c>
      <c r="E12" s="241">
        <f>SUM(E13:E16)</f>
        <v>393806</v>
      </c>
      <c r="F12" s="241">
        <f>SUM(F13:F16)</f>
        <v>0</v>
      </c>
      <c r="G12" s="241">
        <f>SUM(G13:G16)</f>
        <v>2881</v>
      </c>
      <c r="H12" s="138">
        <f>C12/E12%</f>
        <v>0.64498763350482213</v>
      </c>
      <c r="I12" s="241">
        <v>1691</v>
      </c>
      <c r="J12" s="241">
        <v>492519</v>
      </c>
      <c r="K12" s="241">
        <v>478022</v>
      </c>
      <c r="L12" s="241">
        <v>15391</v>
      </c>
      <c r="M12" s="241">
        <v>797</v>
      </c>
      <c r="N12" s="138">
        <f>I12/K12%</f>
        <v>0.35374940902301566</v>
      </c>
      <c r="O12" s="432" t="s">
        <v>260</v>
      </c>
      <c r="P12" s="432"/>
    </row>
    <row r="13" spans="1:26" s="149" customFormat="1" ht="18.75" customHeight="1" thickTop="1" thickBot="1">
      <c r="A13" s="77"/>
      <c r="B13" s="105" t="s">
        <v>204</v>
      </c>
      <c r="C13" s="243">
        <v>5</v>
      </c>
      <c r="D13" s="243">
        <v>106406</v>
      </c>
      <c r="E13" s="243">
        <v>105336</v>
      </c>
      <c r="F13" s="243">
        <v>0</v>
      </c>
      <c r="G13" s="243">
        <v>1075</v>
      </c>
      <c r="H13" s="139">
        <f t="shared" ref="H13:H26" si="0">C13/E13%</f>
        <v>4.7467152730310633E-3</v>
      </c>
      <c r="I13" s="243">
        <v>0</v>
      </c>
      <c r="J13" s="243">
        <v>251368</v>
      </c>
      <c r="K13" s="243">
        <v>235789</v>
      </c>
      <c r="L13" s="243">
        <v>15391</v>
      </c>
      <c r="M13" s="243">
        <v>188</v>
      </c>
      <c r="N13" s="139">
        <f t="shared" ref="N13:N26" si="1">I13/K13%</f>
        <v>0</v>
      </c>
      <c r="O13" s="78" t="s">
        <v>205</v>
      </c>
      <c r="P13" s="78"/>
      <c r="Q13" s="166"/>
    </row>
    <row r="14" spans="1:26" ht="18.75" customHeight="1" thickTop="1" thickBot="1">
      <c r="A14" s="75"/>
      <c r="B14" s="104" t="s">
        <v>261</v>
      </c>
      <c r="C14" s="245">
        <v>0</v>
      </c>
      <c r="D14" s="245">
        <v>238792</v>
      </c>
      <c r="E14" s="245">
        <v>238195</v>
      </c>
      <c r="F14" s="245">
        <v>0</v>
      </c>
      <c r="G14" s="245">
        <v>597</v>
      </c>
      <c r="H14" s="140">
        <f t="shared" si="0"/>
        <v>0</v>
      </c>
      <c r="I14" s="245">
        <v>0</v>
      </c>
      <c r="J14" s="245">
        <v>184760</v>
      </c>
      <c r="K14" s="245">
        <v>184337</v>
      </c>
      <c r="L14" s="245">
        <v>0</v>
      </c>
      <c r="M14" s="245">
        <v>423</v>
      </c>
      <c r="N14" s="140">
        <f t="shared" si="1"/>
        <v>0</v>
      </c>
      <c r="O14" s="76" t="s">
        <v>373</v>
      </c>
      <c r="P14" s="76"/>
      <c r="Q14" s="149"/>
    </row>
    <row r="15" spans="1:26" ht="18.75" customHeight="1" thickTop="1" thickBot="1">
      <c r="A15" s="77"/>
      <c r="B15" s="105" t="s">
        <v>201</v>
      </c>
      <c r="C15" s="243">
        <v>806</v>
      </c>
      <c r="D15" s="243">
        <v>42975</v>
      </c>
      <c r="E15" s="243">
        <v>43698</v>
      </c>
      <c r="F15" s="243">
        <v>0</v>
      </c>
      <c r="G15" s="243">
        <v>83</v>
      </c>
      <c r="H15" s="139">
        <f t="shared" si="0"/>
        <v>1.8444780081468259</v>
      </c>
      <c r="I15" s="243">
        <v>815</v>
      </c>
      <c r="J15" s="243">
        <v>52402</v>
      </c>
      <c r="K15" s="243">
        <v>53031</v>
      </c>
      <c r="L15" s="243">
        <v>0</v>
      </c>
      <c r="M15" s="243">
        <v>186</v>
      </c>
      <c r="N15" s="139">
        <f t="shared" si="1"/>
        <v>1.5368369444287304</v>
      </c>
      <c r="O15" s="78" t="s">
        <v>206</v>
      </c>
      <c r="P15" s="78"/>
      <c r="Q15" s="149"/>
    </row>
    <row r="16" spans="1:26" ht="18.75" customHeight="1" thickTop="1" thickBot="1">
      <c r="A16" s="75"/>
      <c r="B16" s="104" t="s">
        <v>222</v>
      </c>
      <c r="C16" s="245">
        <v>1729</v>
      </c>
      <c r="D16" s="245">
        <v>5974</v>
      </c>
      <c r="E16" s="245">
        <v>6577</v>
      </c>
      <c r="F16" s="245">
        <v>0</v>
      </c>
      <c r="G16" s="245">
        <v>1126</v>
      </c>
      <c r="H16" s="140">
        <f t="shared" si="0"/>
        <v>26.28858142010035</v>
      </c>
      <c r="I16" s="245">
        <v>876</v>
      </c>
      <c r="J16" s="245">
        <v>3989</v>
      </c>
      <c r="K16" s="245">
        <v>4865</v>
      </c>
      <c r="L16" s="245">
        <v>0</v>
      </c>
      <c r="M16" s="245">
        <v>0</v>
      </c>
      <c r="N16" s="140">
        <f t="shared" si="1"/>
        <v>18.00616649537513</v>
      </c>
      <c r="O16" s="76" t="s">
        <v>221</v>
      </c>
      <c r="P16" s="76"/>
      <c r="Q16" s="149"/>
    </row>
    <row r="17" spans="1:17" ht="27" customHeight="1" thickTop="1" thickBot="1">
      <c r="A17" s="499" t="s">
        <v>262</v>
      </c>
      <c r="B17" s="500"/>
      <c r="C17" s="265">
        <f>SUM(C18:C19)</f>
        <v>28244</v>
      </c>
      <c r="D17" s="265">
        <f>SUM(D18:D19)</f>
        <v>164931</v>
      </c>
      <c r="E17" s="265">
        <f>SUM(E18:E19)</f>
        <v>187912</v>
      </c>
      <c r="F17" s="265">
        <f>SUM(F18:F19)</f>
        <v>866</v>
      </c>
      <c r="G17" s="265">
        <f>SUM(G18:G19)</f>
        <v>4397</v>
      </c>
      <c r="H17" s="141">
        <f t="shared" si="0"/>
        <v>15.030439780322705</v>
      </c>
      <c r="I17" s="265">
        <f>SUM(I18:I19)</f>
        <v>28244</v>
      </c>
      <c r="J17" s="265">
        <f>SUM(J18:J19)</f>
        <v>164931</v>
      </c>
      <c r="K17" s="265">
        <f>SUM(K18:K19)</f>
        <v>187912</v>
      </c>
      <c r="L17" s="265">
        <v>568</v>
      </c>
      <c r="M17" s="265">
        <f>SUM(M18:M19)</f>
        <v>4397</v>
      </c>
      <c r="N17" s="141">
        <f t="shared" si="1"/>
        <v>15.030439780322705</v>
      </c>
      <c r="O17" s="427" t="s">
        <v>265</v>
      </c>
      <c r="P17" s="427"/>
      <c r="Q17" s="149"/>
    </row>
    <row r="18" spans="1:17" ht="18.75" customHeight="1" thickTop="1" thickBot="1">
      <c r="A18" s="75"/>
      <c r="B18" s="104" t="s">
        <v>135</v>
      </c>
      <c r="C18" s="245">
        <v>27482</v>
      </c>
      <c r="D18" s="245">
        <v>5200</v>
      </c>
      <c r="E18" s="245">
        <v>156070</v>
      </c>
      <c r="F18" s="245">
        <v>196</v>
      </c>
      <c r="G18" s="245">
        <v>170</v>
      </c>
      <c r="H18" s="140">
        <f t="shared" si="0"/>
        <v>17.60876529762286</v>
      </c>
      <c r="I18" s="245">
        <v>27482</v>
      </c>
      <c r="J18" s="245">
        <v>5200</v>
      </c>
      <c r="K18" s="245">
        <v>156070</v>
      </c>
      <c r="L18" s="245">
        <v>568</v>
      </c>
      <c r="M18" s="245">
        <v>170</v>
      </c>
      <c r="N18" s="140">
        <f t="shared" si="1"/>
        <v>17.60876529762286</v>
      </c>
      <c r="O18" s="76" t="s">
        <v>105</v>
      </c>
      <c r="P18" s="76"/>
      <c r="Q18" s="149"/>
    </row>
    <row r="19" spans="1:17" ht="18.75" customHeight="1" thickTop="1" thickBot="1">
      <c r="A19" s="77"/>
      <c r="B19" s="105" t="s">
        <v>100</v>
      </c>
      <c r="C19" s="243">
        <v>762</v>
      </c>
      <c r="D19" s="243">
        <v>159731</v>
      </c>
      <c r="E19" s="243">
        <v>31842</v>
      </c>
      <c r="F19" s="243">
        <v>670</v>
      </c>
      <c r="G19" s="243">
        <v>4227</v>
      </c>
      <c r="H19" s="139">
        <f t="shared" si="0"/>
        <v>2.3930657622008669</v>
      </c>
      <c r="I19" s="243">
        <v>762</v>
      </c>
      <c r="J19" s="243">
        <v>159731</v>
      </c>
      <c r="K19" s="243">
        <v>31842</v>
      </c>
      <c r="L19" s="243">
        <v>0</v>
      </c>
      <c r="M19" s="243">
        <v>4227</v>
      </c>
      <c r="N19" s="139">
        <f t="shared" si="1"/>
        <v>2.3930657622008669</v>
      </c>
      <c r="O19" s="78" t="s">
        <v>6</v>
      </c>
      <c r="P19" s="78"/>
      <c r="Q19" s="149"/>
    </row>
    <row r="20" spans="1:17" ht="27" customHeight="1" thickTop="1" thickBot="1">
      <c r="A20" s="494" t="s">
        <v>21</v>
      </c>
      <c r="B20" s="495"/>
      <c r="C20" s="246">
        <v>51594</v>
      </c>
      <c r="D20" s="246">
        <v>288393</v>
      </c>
      <c r="E20" s="246">
        <v>339537</v>
      </c>
      <c r="F20" s="246">
        <v>0</v>
      </c>
      <c r="G20" s="246">
        <v>450</v>
      </c>
      <c r="H20" s="144">
        <f t="shared" si="0"/>
        <v>15.195398439639863</v>
      </c>
      <c r="I20" s="394">
        <v>58077</v>
      </c>
      <c r="J20" s="246">
        <v>363553</v>
      </c>
      <c r="K20" s="246">
        <v>425649</v>
      </c>
      <c r="L20" s="246">
        <v>0</v>
      </c>
      <c r="M20" s="246">
        <v>285</v>
      </c>
      <c r="N20" s="144">
        <f t="shared" si="1"/>
        <v>13.644340759639986</v>
      </c>
      <c r="O20" s="424" t="s">
        <v>266</v>
      </c>
      <c r="P20" s="424"/>
      <c r="Q20" s="149"/>
    </row>
    <row r="21" spans="1:17" ht="27" customHeight="1" thickTop="1" thickBot="1">
      <c r="A21" s="499" t="s">
        <v>263</v>
      </c>
      <c r="B21" s="500"/>
      <c r="C21" s="265">
        <f>SUM(C22:C23)</f>
        <v>15401</v>
      </c>
      <c r="D21" s="265">
        <f>SUM(D22:D23)</f>
        <v>159087</v>
      </c>
      <c r="E21" s="265">
        <f>SUM(E22:E23)</f>
        <v>173665</v>
      </c>
      <c r="F21" s="265">
        <f>SUM(F22:F23)</f>
        <v>647</v>
      </c>
      <c r="G21" s="265">
        <f>SUM(G22:G23)</f>
        <v>176</v>
      </c>
      <c r="H21" s="141">
        <f t="shared" si="0"/>
        <v>8.868223303486598</v>
      </c>
      <c r="I21" s="265">
        <f>SUM(I22:I23)</f>
        <v>15401</v>
      </c>
      <c r="J21" s="265">
        <f>SUM(J22:J23)</f>
        <v>159087</v>
      </c>
      <c r="K21" s="265">
        <f>SUM(K22:K23)</f>
        <v>173665</v>
      </c>
      <c r="L21" s="265">
        <f>SUM(L22:L23)</f>
        <v>647</v>
      </c>
      <c r="M21" s="265">
        <f>SUM(M22:M23)</f>
        <v>176</v>
      </c>
      <c r="N21" s="141">
        <f t="shared" si="1"/>
        <v>8.868223303486598</v>
      </c>
      <c r="O21" s="427" t="s">
        <v>267</v>
      </c>
      <c r="P21" s="427"/>
      <c r="Q21" s="149"/>
    </row>
    <row r="22" spans="1:17" ht="18.75" customHeight="1" thickTop="1" thickBot="1">
      <c r="A22" s="75"/>
      <c r="B22" s="104" t="s">
        <v>108</v>
      </c>
      <c r="C22" s="245">
        <v>7395</v>
      </c>
      <c r="D22" s="245">
        <v>55372</v>
      </c>
      <c r="E22" s="245">
        <v>62006</v>
      </c>
      <c r="F22" s="245">
        <v>585</v>
      </c>
      <c r="G22" s="245">
        <v>176</v>
      </c>
      <c r="H22" s="140">
        <f t="shared" si="0"/>
        <v>11.926265200141923</v>
      </c>
      <c r="I22" s="245">
        <v>7395</v>
      </c>
      <c r="J22" s="245">
        <v>55372</v>
      </c>
      <c r="K22" s="245">
        <v>62006</v>
      </c>
      <c r="L22" s="245">
        <v>585</v>
      </c>
      <c r="M22" s="245">
        <v>176</v>
      </c>
      <c r="N22" s="140">
        <f t="shared" si="1"/>
        <v>11.926265200141923</v>
      </c>
      <c r="O22" s="76" t="s">
        <v>109</v>
      </c>
      <c r="P22" s="76"/>
      <c r="Q22" s="149"/>
    </row>
    <row r="23" spans="1:17" ht="18.75" customHeight="1" thickTop="1" thickBot="1">
      <c r="A23" s="77"/>
      <c r="B23" s="105" t="s">
        <v>110</v>
      </c>
      <c r="C23" s="243">
        <v>8006</v>
      </c>
      <c r="D23" s="243">
        <v>103715</v>
      </c>
      <c r="E23" s="243">
        <v>111659</v>
      </c>
      <c r="F23" s="243">
        <v>62</v>
      </c>
      <c r="G23" s="243">
        <v>0</v>
      </c>
      <c r="H23" s="139">
        <f t="shared" si="0"/>
        <v>7.1700445105186335</v>
      </c>
      <c r="I23" s="243">
        <v>8006</v>
      </c>
      <c r="J23" s="243">
        <v>103715</v>
      </c>
      <c r="K23" s="243">
        <v>111659</v>
      </c>
      <c r="L23" s="243">
        <v>62</v>
      </c>
      <c r="M23" s="243">
        <v>0</v>
      </c>
      <c r="N23" s="139">
        <f t="shared" si="1"/>
        <v>7.1700445105186335</v>
      </c>
      <c r="O23" s="78" t="s">
        <v>111</v>
      </c>
      <c r="P23" s="78"/>
      <c r="Q23" s="149"/>
    </row>
    <row r="24" spans="1:17" ht="27" customHeight="1" thickTop="1" thickBot="1">
      <c r="A24" s="494" t="s">
        <v>264</v>
      </c>
      <c r="B24" s="495"/>
      <c r="C24" s="246">
        <v>90803</v>
      </c>
      <c r="D24" s="246">
        <v>158854</v>
      </c>
      <c r="E24" s="246">
        <v>248392</v>
      </c>
      <c r="F24" s="246">
        <v>0</v>
      </c>
      <c r="G24" s="246">
        <v>1265</v>
      </c>
      <c r="H24" s="144">
        <f t="shared" si="0"/>
        <v>36.556330316596345</v>
      </c>
      <c r="I24" s="246">
        <v>90803</v>
      </c>
      <c r="J24" s="246">
        <v>158854</v>
      </c>
      <c r="K24" s="246">
        <v>248392</v>
      </c>
      <c r="L24" s="246">
        <v>0</v>
      </c>
      <c r="M24" s="246">
        <v>1265</v>
      </c>
      <c r="N24" s="144">
        <f t="shared" si="1"/>
        <v>36.556330316596345</v>
      </c>
      <c r="O24" s="424" t="s">
        <v>268</v>
      </c>
      <c r="P24" s="424"/>
      <c r="Q24" s="149"/>
    </row>
    <row r="25" spans="1:17" ht="27" customHeight="1" thickTop="1" thickBot="1">
      <c r="A25" s="499" t="s">
        <v>202</v>
      </c>
      <c r="B25" s="500"/>
      <c r="C25" s="265">
        <v>4338</v>
      </c>
      <c r="D25" s="265">
        <v>28271</v>
      </c>
      <c r="E25" s="265">
        <v>32526</v>
      </c>
      <c r="F25" s="265">
        <v>0</v>
      </c>
      <c r="G25" s="265">
        <v>83</v>
      </c>
      <c r="H25" s="141">
        <f t="shared" si="0"/>
        <v>13.337022689540676</v>
      </c>
      <c r="I25" s="265">
        <v>4338</v>
      </c>
      <c r="J25" s="265">
        <v>28271</v>
      </c>
      <c r="K25" s="265">
        <v>32526</v>
      </c>
      <c r="L25" s="265">
        <v>0</v>
      </c>
      <c r="M25" s="265">
        <v>83</v>
      </c>
      <c r="N25" s="141">
        <f t="shared" si="1"/>
        <v>13.337022689540676</v>
      </c>
      <c r="O25" s="427" t="s">
        <v>269</v>
      </c>
      <c r="P25" s="427"/>
      <c r="Q25" s="149"/>
    </row>
    <row r="26" spans="1:17" ht="27" customHeight="1" thickTop="1">
      <c r="A26" s="492" t="s">
        <v>203</v>
      </c>
      <c r="B26" s="493"/>
      <c r="C26" s="266">
        <v>16213</v>
      </c>
      <c r="D26" s="266">
        <v>32505</v>
      </c>
      <c r="E26" s="266">
        <v>47069</v>
      </c>
      <c r="F26" s="266">
        <v>1606</v>
      </c>
      <c r="G26" s="266">
        <v>43</v>
      </c>
      <c r="H26" s="174">
        <f t="shared" si="0"/>
        <v>34.445176230640122</v>
      </c>
      <c r="I26" s="266">
        <v>16213</v>
      </c>
      <c r="J26" s="266">
        <v>32505</v>
      </c>
      <c r="K26" s="266">
        <v>47069</v>
      </c>
      <c r="L26" s="266">
        <v>1606</v>
      </c>
      <c r="M26" s="266">
        <v>43</v>
      </c>
      <c r="N26" s="174">
        <f t="shared" si="1"/>
        <v>34.445176230640122</v>
      </c>
      <c r="O26" s="498" t="s">
        <v>270</v>
      </c>
      <c r="P26" s="498"/>
      <c r="Q26" s="149"/>
    </row>
    <row r="27" spans="1:17" s="149" customFormat="1" ht="15" customHeight="1">
      <c r="A27" s="162" t="s">
        <v>249</v>
      </c>
      <c r="B27" s="136"/>
      <c r="C27" s="133"/>
      <c r="D27" s="133"/>
      <c r="E27" s="133"/>
      <c r="F27" s="133"/>
      <c r="G27" s="133"/>
      <c r="H27" s="133"/>
      <c r="I27" s="136"/>
      <c r="J27" s="136"/>
      <c r="K27" s="136"/>
      <c r="L27" s="136"/>
      <c r="M27" s="136"/>
      <c r="N27" s="121"/>
      <c r="O27" s="136"/>
      <c r="P27" s="163" t="s">
        <v>250</v>
      </c>
    </row>
    <row r="28" spans="1:17" s="149" customFormat="1" ht="15" customHeight="1">
      <c r="A28" s="162" t="s">
        <v>256</v>
      </c>
      <c r="B28" s="136"/>
      <c r="C28" s="133"/>
      <c r="D28" s="133"/>
      <c r="E28" s="133"/>
      <c r="F28" s="133"/>
      <c r="G28" s="133"/>
      <c r="H28" s="133"/>
      <c r="I28" s="136"/>
      <c r="J28" s="136"/>
      <c r="K28" s="136"/>
      <c r="L28" s="136"/>
      <c r="M28" s="136"/>
      <c r="N28" s="167"/>
      <c r="O28" s="136"/>
      <c r="P28" s="163" t="s">
        <v>402</v>
      </c>
    </row>
    <row r="30" spans="1:17">
      <c r="E30" s="201"/>
      <c r="H30" s="200"/>
      <c r="K30" s="202"/>
    </row>
    <row r="31" spans="1:17">
      <c r="E31" s="201"/>
      <c r="H31" s="200"/>
      <c r="K31" s="202"/>
    </row>
    <row r="32" spans="1:17">
      <c r="E32" s="201"/>
      <c r="G32" s="200"/>
      <c r="H32" s="200"/>
      <c r="K32" s="202"/>
    </row>
    <row r="33" spans="5:11">
      <c r="E33" s="201"/>
      <c r="H33" s="200"/>
      <c r="K33" s="202"/>
    </row>
    <row r="34" spans="5:11">
      <c r="E34" s="201"/>
      <c r="H34" s="200"/>
      <c r="K34" s="202"/>
    </row>
    <row r="35" spans="5:11">
      <c r="E35" s="201"/>
      <c r="H35" s="200"/>
      <c r="K35" s="202"/>
    </row>
    <row r="36" spans="5:11">
      <c r="E36" s="201"/>
      <c r="H36" s="200"/>
      <c r="K36" s="202"/>
    </row>
    <row r="37" spans="5:11">
      <c r="E37" s="201"/>
      <c r="H37" s="200"/>
      <c r="K37" s="202"/>
    </row>
    <row r="38" spans="5:11">
      <c r="E38" s="201"/>
      <c r="H38" s="200"/>
      <c r="K38" s="202"/>
    </row>
    <row r="39" spans="5:11">
      <c r="E39" s="201"/>
      <c r="H39" s="200"/>
      <c r="K39" s="202"/>
    </row>
    <row r="40" spans="5:11">
      <c r="E40" s="201"/>
      <c r="H40" s="200"/>
      <c r="K40" s="202"/>
    </row>
    <row r="41" spans="5:11">
      <c r="E41" s="201"/>
      <c r="H41" s="200"/>
      <c r="K41" s="202"/>
    </row>
    <row r="42" spans="5:11">
      <c r="E42" s="201"/>
      <c r="H42" s="200"/>
      <c r="K42" s="202"/>
    </row>
    <row r="43" spans="5:11">
      <c r="E43" s="201"/>
      <c r="H43" s="200"/>
      <c r="K43" s="202"/>
    </row>
    <row r="44" spans="5:11">
      <c r="E44" s="201"/>
      <c r="H44" s="200"/>
      <c r="K44" s="202"/>
    </row>
    <row r="45" spans="5:11">
      <c r="E45" s="201"/>
      <c r="H45" s="200"/>
      <c r="K45" s="202"/>
    </row>
    <row r="46" spans="5:11">
      <c r="E46" s="201"/>
      <c r="K46" s="202"/>
    </row>
    <row r="47" spans="5:11">
      <c r="E47" s="201"/>
      <c r="K47" s="202"/>
    </row>
    <row r="48" spans="5:11">
      <c r="E48" s="201"/>
      <c r="K48" s="202"/>
    </row>
    <row r="49" spans="11:11">
      <c r="K49" s="202"/>
    </row>
    <row r="50" spans="11:11">
      <c r="K50" s="202"/>
    </row>
    <row r="51" spans="11:11">
      <c r="K51" s="202"/>
    </row>
    <row r="52" spans="11:11">
      <c r="K52" s="202"/>
    </row>
    <row r="53" spans="11:11">
      <c r="K53" s="202"/>
    </row>
  </sheetData>
  <mergeCells count="33">
    <mergeCell ref="A2:P2"/>
    <mergeCell ref="A4:P4"/>
    <mergeCell ref="A5:P5"/>
    <mergeCell ref="A1:P1"/>
    <mergeCell ref="C8:D8"/>
    <mergeCell ref="E8:G8"/>
    <mergeCell ref="O7:P11"/>
    <mergeCell ref="A3:P3"/>
    <mergeCell ref="C9:D9"/>
    <mergeCell ref="A7:B11"/>
    <mergeCell ref="I7:N7"/>
    <mergeCell ref="I8:J8"/>
    <mergeCell ref="K9:M9"/>
    <mergeCell ref="C7:H7"/>
    <mergeCell ref="I9:J9"/>
    <mergeCell ref="K8:M8"/>
    <mergeCell ref="E9:G9"/>
    <mergeCell ref="H8:H11"/>
    <mergeCell ref="N8:N11"/>
    <mergeCell ref="A26:B26"/>
    <mergeCell ref="A24:B24"/>
    <mergeCell ref="A12:B12"/>
    <mergeCell ref="O26:P26"/>
    <mergeCell ref="A21:B21"/>
    <mergeCell ref="O21:P21"/>
    <mergeCell ref="A25:B25"/>
    <mergeCell ref="O25:P25"/>
    <mergeCell ref="A17:B17"/>
    <mergeCell ref="A20:B20"/>
    <mergeCell ref="O24:P24"/>
    <mergeCell ref="O20:P20"/>
    <mergeCell ref="O17:P17"/>
    <mergeCell ref="O12:P12"/>
  </mergeCells>
  <phoneticPr fontId="0" type="noConversion"/>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29"/>
  <sheetViews>
    <sheetView showGridLines="0" rightToLeft="1" tabSelected="1" view="pageBreakPreview" topLeftCell="A16" zoomScaleSheetLayoutView="100" workbookViewId="0">
      <selection activeCell="M29" sqref="A29:N29"/>
    </sheetView>
  </sheetViews>
  <sheetFormatPr defaultColWidth="10.6640625" defaultRowHeight="13.8"/>
  <cols>
    <col min="1" max="1" width="3.6640625" style="133" customWidth="1"/>
    <col min="2" max="2" width="30.77734375" style="133" customWidth="1"/>
    <col min="3" max="4" width="9.77734375" style="175" customWidth="1"/>
    <col min="5" max="12" width="9.77734375" style="136" customWidth="1"/>
    <col min="13" max="13" width="30.77734375" style="133" customWidth="1"/>
    <col min="14" max="14" width="3.33203125" style="133" customWidth="1"/>
    <col min="15" max="16384" width="10.6640625" style="5"/>
  </cols>
  <sheetData>
    <row r="1" spans="1:20" s="129" customFormat="1" ht="24.75" customHeight="1">
      <c r="A1" s="418" t="s">
        <v>238</v>
      </c>
      <c r="B1" s="418"/>
      <c r="C1" s="418"/>
      <c r="D1" s="418"/>
      <c r="E1" s="418"/>
      <c r="F1" s="418"/>
      <c r="G1" s="418"/>
      <c r="H1" s="418"/>
      <c r="I1" s="418"/>
      <c r="J1" s="418"/>
      <c r="K1" s="418"/>
      <c r="L1" s="418"/>
      <c r="M1" s="418"/>
      <c r="N1" s="418"/>
      <c r="O1" s="157"/>
      <c r="P1" s="157"/>
      <c r="Q1" s="157"/>
      <c r="R1" s="157"/>
      <c r="S1" s="157"/>
      <c r="T1" s="157"/>
    </row>
    <row r="2" spans="1:20" s="129" customFormat="1" ht="24.75" customHeight="1">
      <c r="A2" s="437" t="s">
        <v>440</v>
      </c>
      <c r="B2" s="437"/>
      <c r="C2" s="437"/>
      <c r="D2" s="437"/>
      <c r="E2" s="437"/>
      <c r="F2" s="437"/>
      <c r="G2" s="437"/>
      <c r="H2" s="437"/>
      <c r="I2" s="437"/>
      <c r="J2" s="437"/>
      <c r="K2" s="437"/>
      <c r="L2" s="437"/>
      <c r="M2" s="437"/>
      <c r="N2" s="437"/>
      <c r="O2" s="157"/>
      <c r="P2" s="157"/>
      <c r="Q2" s="157"/>
      <c r="R2" s="157"/>
      <c r="S2" s="157"/>
      <c r="T2" s="157"/>
    </row>
    <row r="3" spans="1:20" s="39" customFormat="1" ht="15.6">
      <c r="A3" s="419" t="s">
        <v>225</v>
      </c>
      <c r="B3" s="419"/>
      <c r="C3" s="419"/>
      <c r="D3" s="419"/>
      <c r="E3" s="419"/>
      <c r="F3" s="419"/>
      <c r="G3" s="419"/>
      <c r="H3" s="419"/>
      <c r="I3" s="419"/>
      <c r="J3" s="419"/>
      <c r="K3" s="419"/>
      <c r="L3" s="419"/>
      <c r="M3" s="419"/>
      <c r="N3" s="419"/>
    </row>
    <row r="4" spans="1:20" s="39" customFormat="1" ht="15.6">
      <c r="A4" s="419" t="s">
        <v>440</v>
      </c>
      <c r="B4" s="419"/>
      <c r="C4" s="419"/>
      <c r="D4" s="419"/>
      <c r="E4" s="419"/>
      <c r="F4" s="419"/>
      <c r="G4" s="419"/>
      <c r="H4" s="419"/>
      <c r="I4" s="419"/>
      <c r="J4" s="419"/>
      <c r="K4" s="419"/>
      <c r="L4" s="419"/>
      <c r="M4" s="419"/>
      <c r="N4" s="419"/>
    </row>
    <row r="5" spans="1:20" ht="21.6" customHeight="1">
      <c r="A5" s="22" t="s">
        <v>426</v>
      </c>
      <c r="B5" s="35"/>
      <c r="C5" s="531" t="s">
        <v>453</v>
      </c>
      <c r="D5" s="531"/>
      <c r="E5" s="531"/>
      <c r="F5" s="531"/>
      <c r="G5" s="531"/>
      <c r="H5" s="531"/>
      <c r="I5" s="531"/>
      <c r="J5" s="531"/>
      <c r="K5" s="531"/>
      <c r="L5" s="531"/>
      <c r="M5" s="35"/>
      <c r="N5" s="64" t="s">
        <v>427</v>
      </c>
    </row>
    <row r="6" spans="1:20" s="2" customFormat="1" ht="19.95" customHeight="1" thickBot="1">
      <c r="A6" s="409" t="s">
        <v>133</v>
      </c>
      <c r="B6" s="409"/>
      <c r="C6" s="525">
        <v>2011</v>
      </c>
      <c r="D6" s="525"/>
      <c r="E6" s="525">
        <v>2012</v>
      </c>
      <c r="F6" s="525"/>
      <c r="G6" s="525">
        <v>2013</v>
      </c>
      <c r="H6" s="525"/>
      <c r="I6" s="525">
        <v>2014</v>
      </c>
      <c r="J6" s="525"/>
      <c r="K6" s="529">
        <v>2015</v>
      </c>
      <c r="L6" s="530"/>
      <c r="M6" s="401" t="s">
        <v>134</v>
      </c>
      <c r="N6" s="401"/>
    </row>
    <row r="7" spans="1:20" s="3" customFormat="1" ht="19.95" customHeight="1" thickTop="1" thickBot="1">
      <c r="A7" s="410"/>
      <c r="B7" s="410"/>
      <c r="C7" s="526" t="s">
        <v>196</v>
      </c>
      <c r="D7" s="384" t="s">
        <v>197</v>
      </c>
      <c r="E7" s="526" t="s">
        <v>196</v>
      </c>
      <c r="F7" s="384" t="s">
        <v>197</v>
      </c>
      <c r="G7" s="526" t="s">
        <v>196</v>
      </c>
      <c r="H7" s="384" t="s">
        <v>197</v>
      </c>
      <c r="I7" s="526" t="s">
        <v>196</v>
      </c>
      <c r="J7" s="384" t="s">
        <v>197</v>
      </c>
      <c r="K7" s="526" t="s">
        <v>196</v>
      </c>
      <c r="L7" s="384" t="s">
        <v>197</v>
      </c>
      <c r="M7" s="402"/>
      <c r="N7" s="402"/>
    </row>
    <row r="8" spans="1:20" s="3" customFormat="1" ht="19.95" customHeight="1" thickTop="1" thickBot="1">
      <c r="A8" s="410"/>
      <c r="B8" s="410"/>
      <c r="C8" s="527"/>
      <c r="D8" s="222" t="s">
        <v>198</v>
      </c>
      <c r="E8" s="527"/>
      <c r="F8" s="222" t="s">
        <v>198</v>
      </c>
      <c r="G8" s="527"/>
      <c r="H8" s="291" t="s">
        <v>198</v>
      </c>
      <c r="I8" s="527"/>
      <c r="J8" s="291" t="s">
        <v>198</v>
      </c>
      <c r="K8" s="527"/>
      <c r="L8" s="384" t="s">
        <v>198</v>
      </c>
      <c r="M8" s="402"/>
      <c r="N8" s="402"/>
    </row>
    <row r="9" spans="1:20" s="3" customFormat="1" ht="19.95" customHeight="1" thickTop="1" thickBot="1">
      <c r="A9" s="410"/>
      <c r="B9" s="410"/>
      <c r="C9" s="523" t="s">
        <v>199</v>
      </c>
      <c r="D9" s="523" t="s">
        <v>248</v>
      </c>
      <c r="E9" s="523" t="s">
        <v>199</v>
      </c>
      <c r="F9" s="523" t="s">
        <v>248</v>
      </c>
      <c r="G9" s="523" t="s">
        <v>199</v>
      </c>
      <c r="H9" s="523" t="s">
        <v>248</v>
      </c>
      <c r="I9" s="523" t="s">
        <v>199</v>
      </c>
      <c r="J9" s="523" t="s">
        <v>248</v>
      </c>
      <c r="K9" s="523" t="s">
        <v>199</v>
      </c>
      <c r="L9" s="381" t="s">
        <v>248</v>
      </c>
      <c r="M9" s="402"/>
      <c r="N9" s="402"/>
    </row>
    <row r="10" spans="1:20" s="3" customFormat="1" ht="19.95" customHeight="1" thickTop="1">
      <c r="A10" s="411"/>
      <c r="B10" s="411"/>
      <c r="C10" s="524"/>
      <c r="D10" s="524"/>
      <c r="E10" s="524"/>
      <c r="F10" s="524"/>
      <c r="G10" s="524"/>
      <c r="H10" s="524"/>
      <c r="I10" s="524"/>
      <c r="J10" s="524"/>
      <c r="K10" s="524"/>
      <c r="L10" s="382"/>
      <c r="M10" s="403"/>
      <c r="N10" s="403"/>
    </row>
    <row r="11" spans="1:20" s="4" customFormat="1" ht="20.25" customHeight="1" thickBot="1">
      <c r="A11" s="438" t="s">
        <v>182</v>
      </c>
      <c r="B11" s="438"/>
      <c r="C11" s="210">
        <v>33764</v>
      </c>
      <c r="D11" s="168">
        <v>5.78</v>
      </c>
      <c r="E11" s="241">
        <v>44186</v>
      </c>
      <c r="F11" s="168">
        <v>7.9</v>
      </c>
      <c r="G11" s="241">
        <v>47398</v>
      </c>
      <c r="H11" s="168">
        <v>10.6</v>
      </c>
      <c r="I11" s="241">
        <v>58190</v>
      </c>
      <c r="J11" s="168">
        <v>9.1199999999999992</v>
      </c>
      <c r="K11" s="241">
        <v>53340</v>
      </c>
      <c r="L11" s="168">
        <v>6.8</v>
      </c>
      <c r="M11" s="432" t="s">
        <v>14</v>
      </c>
      <c r="N11" s="432"/>
    </row>
    <row r="12" spans="1:20" s="149" customFormat="1" ht="18" customHeight="1" thickTop="1" thickBot="1">
      <c r="A12" s="169" t="s">
        <v>226</v>
      </c>
      <c r="B12" s="127" t="s">
        <v>228</v>
      </c>
      <c r="C12" s="209">
        <v>1659</v>
      </c>
      <c r="D12" s="141">
        <v>0.43</v>
      </c>
      <c r="E12" s="265">
        <v>1855</v>
      </c>
      <c r="F12" s="141">
        <v>0.5</v>
      </c>
      <c r="G12" s="265">
        <v>2084</v>
      </c>
      <c r="H12" s="141">
        <v>0.1</v>
      </c>
      <c r="I12" s="265">
        <v>2540</v>
      </c>
      <c r="J12" s="141">
        <v>0.64</v>
      </c>
      <c r="K12" s="265">
        <v>1691</v>
      </c>
      <c r="L12" s="141">
        <v>0.4</v>
      </c>
      <c r="M12" s="170" t="s">
        <v>234</v>
      </c>
      <c r="N12" s="171" t="s">
        <v>233</v>
      </c>
    </row>
    <row r="13" spans="1:20" s="149" customFormat="1" ht="20.25" customHeight="1" thickTop="1" thickBot="1">
      <c r="A13" s="75"/>
      <c r="B13" s="104" t="s">
        <v>204</v>
      </c>
      <c r="C13" s="211">
        <v>26</v>
      </c>
      <c r="D13" s="140">
        <v>0.01</v>
      </c>
      <c r="E13" s="245">
        <v>48</v>
      </c>
      <c r="F13" s="140">
        <v>0.03</v>
      </c>
      <c r="G13" s="245">
        <v>86</v>
      </c>
      <c r="H13" s="140">
        <v>0</v>
      </c>
      <c r="I13" s="245">
        <v>5</v>
      </c>
      <c r="J13" s="140">
        <v>5.0000000000000001E-3</v>
      </c>
      <c r="K13" s="245">
        <v>0</v>
      </c>
      <c r="L13" s="140">
        <v>0</v>
      </c>
      <c r="M13" s="76" t="s">
        <v>205</v>
      </c>
      <c r="N13" s="76"/>
    </row>
    <row r="14" spans="1:20" ht="15.75" customHeight="1" thickTop="1" thickBot="1">
      <c r="A14" s="77"/>
      <c r="B14" s="105" t="s">
        <v>201</v>
      </c>
      <c r="C14" s="208">
        <v>503</v>
      </c>
      <c r="D14" s="141">
        <v>1.93</v>
      </c>
      <c r="E14" s="243">
        <v>637</v>
      </c>
      <c r="F14" s="141">
        <v>1.7</v>
      </c>
      <c r="G14" s="243">
        <v>787</v>
      </c>
      <c r="H14" s="141">
        <v>2</v>
      </c>
      <c r="I14" s="243">
        <v>806</v>
      </c>
      <c r="J14" s="141">
        <v>1.84</v>
      </c>
      <c r="K14" s="243">
        <v>815</v>
      </c>
      <c r="L14" s="141">
        <v>1.5</v>
      </c>
      <c r="M14" s="78" t="s">
        <v>206</v>
      </c>
      <c r="N14" s="78"/>
    </row>
    <row r="15" spans="1:20" ht="15" customHeight="1" thickTop="1" thickBot="1">
      <c r="A15" s="75"/>
      <c r="B15" s="104" t="s">
        <v>222</v>
      </c>
      <c r="C15" s="211">
        <v>1130</v>
      </c>
      <c r="D15" s="121">
        <v>15.21</v>
      </c>
      <c r="E15" s="245">
        <v>1170</v>
      </c>
      <c r="F15" s="121">
        <v>6.5</v>
      </c>
      <c r="G15" s="245">
        <v>1211</v>
      </c>
      <c r="H15" s="121">
        <v>37.5</v>
      </c>
      <c r="I15" s="245">
        <v>1729</v>
      </c>
      <c r="J15" s="121">
        <v>26.3</v>
      </c>
      <c r="K15" s="241">
        <v>876</v>
      </c>
      <c r="L15" s="121">
        <v>18</v>
      </c>
      <c r="M15" s="76" t="s">
        <v>221</v>
      </c>
      <c r="N15" s="76"/>
    </row>
    <row r="16" spans="1:20" ht="15" customHeight="1" thickTop="1" thickBot="1">
      <c r="A16" s="169" t="s">
        <v>227</v>
      </c>
      <c r="B16" s="77" t="s">
        <v>229</v>
      </c>
      <c r="C16" s="209">
        <v>32105</v>
      </c>
      <c r="D16" s="141">
        <v>16.04</v>
      </c>
      <c r="E16" s="265">
        <v>42331</v>
      </c>
      <c r="F16" s="141">
        <v>27.2</v>
      </c>
      <c r="G16" s="265">
        <v>45314</v>
      </c>
      <c r="H16" s="141">
        <v>24.9</v>
      </c>
      <c r="I16" s="265">
        <v>55650</v>
      </c>
      <c r="J16" s="141">
        <v>22.8</v>
      </c>
      <c r="K16" s="265">
        <v>51649</v>
      </c>
      <c r="L16" s="141">
        <v>17.5</v>
      </c>
      <c r="M16" s="170" t="s">
        <v>235</v>
      </c>
      <c r="N16" s="173" t="s">
        <v>236</v>
      </c>
    </row>
    <row r="17" spans="1:14" ht="15" customHeight="1" thickTop="1" thickBot="1">
      <c r="A17" s="75"/>
      <c r="B17" s="104" t="s">
        <v>230</v>
      </c>
      <c r="C17" s="211">
        <v>535</v>
      </c>
      <c r="D17" s="140">
        <v>0.42</v>
      </c>
      <c r="E17" s="245">
        <v>567</v>
      </c>
      <c r="F17" s="140">
        <v>1.1000000000000001</v>
      </c>
      <c r="G17" s="245">
        <v>600</v>
      </c>
      <c r="H17" s="140">
        <v>0.6</v>
      </c>
      <c r="I17" s="245">
        <v>706</v>
      </c>
      <c r="J17" s="140">
        <v>1.33</v>
      </c>
      <c r="K17" s="245">
        <v>689</v>
      </c>
      <c r="L17" s="140">
        <v>15.5</v>
      </c>
      <c r="M17" s="76" t="s">
        <v>18</v>
      </c>
      <c r="N17" s="76"/>
    </row>
    <row r="18" spans="1:14" ht="15" customHeight="1" thickTop="1" thickBot="1">
      <c r="A18" s="77"/>
      <c r="B18" s="105" t="s">
        <v>231</v>
      </c>
      <c r="C18" s="208">
        <v>31561</v>
      </c>
      <c r="D18" s="139">
        <v>61.06</v>
      </c>
      <c r="E18" s="243">
        <v>41645</v>
      </c>
      <c r="F18" s="139">
        <v>61.8</v>
      </c>
      <c r="G18" s="243">
        <v>44353</v>
      </c>
      <c r="H18" s="139">
        <v>70.099999999999994</v>
      </c>
      <c r="I18" s="243">
        <v>54929</v>
      </c>
      <c r="J18" s="139">
        <v>53.96</v>
      </c>
      <c r="K18" s="243">
        <v>50911</v>
      </c>
      <c r="L18" s="139">
        <v>40.6</v>
      </c>
      <c r="M18" s="78" t="s">
        <v>207</v>
      </c>
      <c r="N18" s="78"/>
    </row>
    <row r="19" spans="1:14" ht="15" customHeight="1" thickTop="1" thickBot="1">
      <c r="A19" s="75"/>
      <c r="B19" s="104" t="s">
        <v>232</v>
      </c>
      <c r="C19" s="211">
        <v>9</v>
      </c>
      <c r="D19" s="140">
        <v>0.04</v>
      </c>
      <c r="E19" s="245">
        <v>119</v>
      </c>
      <c r="F19" s="140">
        <v>0.33</v>
      </c>
      <c r="G19" s="245">
        <v>361</v>
      </c>
      <c r="H19" s="140">
        <v>2.1</v>
      </c>
      <c r="I19" s="245">
        <v>15</v>
      </c>
      <c r="J19" s="140">
        <v>0.02</v>
      </c>
      <c r="K19" s="245">
        <v>49</v>
      </c>
      <c r="L19" s="140">
        <v>0</v>
      </c>
      <c r="M19" s="76" t="s">
        <v>237</v>
      </c>
      <c r="N19" s="76"/>
    </row>
    <row r="20" spans="1:14" ht="15" customHeight="1" thickTop="1" thickBot="1">
      <c r="A20" s="426" t="s">
        <v>208</v>
      </c>
      <c r="B20" s="426"/>
      <c r="C20" s="209">
        <v>21554</v>
      </c>
      <c r="D20" s="141">
        <v>13.4</v>
      </c>
      <c r="E20" s="265">
        <v>22580</v>
      </c>
      <c r="F20" s="141">
        <v>14.1</v>
      </c>
      <c r="G20" s="265">
        <v>32988</v>
      </c>
      <c r="H20" s="141">
        <v>23.5</v>
      </c>
      <c r="I20" s="265">
        <v>28244</v>
      </c>
      <c r="J20" s="141">
        <v>15.03</v>
      </c>
      <c r="K20" s="265">
        <v>28339</v>
      </c>
      <c r="L20" s="141">
        <v>1.3</v>
      </c>
      <c r="M20" s="427" t="s">
        <v>211</v>
      </c>
      <c r="N20" s="427"/>
    </row>
    <row r="21" spans="1:14" s="149" customFormat="1" ht="24.9" customHeight="1" thickTop="1" thickBot="1">
      <c r="A21" s="75"/>
      <c r="B21" s="104" t="s">
        <v>135</v>
      </c>
      <c r="C21" s="211">
        <v>20696</v>
      </c>
      <c r="D21" s="140">
        <v>65.099999999999994</v>
      </c>
      <c r="E21" s="245">
        <v>21876</v>
      </c>
      <c r="F21" s="140">
        <v>76.599999999999994</v>
      </c>
      <c r="G21" s="245">
        <v>31181</v>
      </c>
      <c r="H21" s="140">
        <v>88.4</v>
      </c>
      <c r="I21" s="245">
        <v>27482</v>
      </c>
      <c r="J21" s="140">
        <v>86.31</v>
      </c>
      <c r="K21" s="245">
        <v>27596</v>
      </c>
      <c r="L21" s="140">
        <v>83.7</v>
      </c>
      <c r="M21" s="76" t="s">
        <v>105</v>
      </c>
      <c r="N21" s="76"/>
    </row>
    <row r="22" spans="1:14" ht="18" customHeight="1" thickTop="1" thickBot="1">
      <c r="A22" s="77"/>
      <c r="B22" s="105" t="s">
        <v>100</v>
      </c>
      <c r="C22" s="208">
        <v>858</v>
      </c>
      <c r="D22" s="139">
        <v>0.6</v>
      </c>
      <c r="E22" s="243">
        <v>704</v>
      </c>
      <c r="F22" s="139">
        <v>0.53</v>
      </c>
      <c r="G22" s="243">
        <v>1807</v>
      </c>
      <c r="H22" s="139">
        <v>1.7</v>
      </c>
      <c r="I22" s="243">
        <v>762</v>
      </c>
      <c r="J22" s="139">
        <v>4.9400000000000004</v>
      </c>
      <c r="K22" s="243">
        <v>743</v>
      </c>
      <c r="L22" s="139">
        <v>0.4</v>
      </c>
      <c r="M22" s="78" t="s">
        <v>6</v>
      </c>
      <c r="N22" s="78"/>
    </row>
    <row r="23" spans="1:14" ht="18" customHeight="1" thickTop="1" thickBot="1">
      <c r="A23" s="425" t="s">
        <v>21</v>
      </c>
      <c r="B23" s="425"/>
      <c r="C23" s="212">
        <v>45357</v>
      </c>
      <c r="D23" s="144">
        <v>13.38</v>
      </c>
      <c r="E23" s="246">
        <v>43565</v>
      </c>
      <c r="F23" s="144">
        <v>12.8</v>
      </c>
      <c r="G23" s="246">
        <v>43446</v>
      </c>
      <c r="H23" s="144">
        <v>11.2</v>
      </c>
      <c r="I23" s="246">
        <v>51594</v>
      </c>
      <c r="J23" s="144">
        <v>15.2</v>
      </c>
      <c r="K23" s="245">
        <v>62381</v>
      </c>
      <c r="L23" s="144">
        <v>14.7</v>
      </c>
      <c r="M23" s="424" t="s">
        <v>212</v>
      </c>
      <c r="N23" s="424"/>
    </row>
    <row r="24" spans="1:14" s="149" customFormat="1" ht="21.75" customHeight="1" thickTop="1" thickBot="1">
      <c r="A24" s="426" t="s">
        <v>210</v>
      </c>
      <c r="B24" s="426"/>
      <c r="C24" s="209">
        <v>12225</v>
      </c>
      <c r="D24" s="141">
        <v>6.25</v>
      </c>
      <c r="E24" s="265">
        <v>10792</v>
      </c>
      <c r="F24" s="141">
        <v>6.3</v>
      </c>
      <c r="G24" s="265">
        <f>SUM(G25:G26)</f>
        <v>13550</v>
      </c>
      <c r="H24" s="141">
        <v>8.5</v>
      </c>
      <c r="I24" s="265">
        <f>SUM(I25:I26)</f>
        <v>15401</v>
      </c>
      <c r="J24" s="141">
        <v>9.9700000000000006</v>
      </c>
      <c r="K24" s="265">
        <v>16541</v>
      </c>
      <c r="L24" s="141">
        <v>8.5</v>
      </c>
      <c r="M24" s="427" t="s">
        <v>213</v>
      </c>
      <c r="N24" s="427"/>
    </row>
    <row r="25" spans="1:14" s="149" customFormat="1" ht="19.5" customHeight="1" thickTop="1" thickBot="1">
      <c r="A25" s="75"/>
      <c r="B25" s="104" t="s">
        <v>108</v>
      </c>
      <c r="C25" s="211">
        <v>3649</v>
      </c>
      <c r="D25" s="140">
        <v>4.91</v>
      </c>
      <c r="E25" s="245">
        <v>4028</v>
      </c>
      <c r="F25" s="140">
        <v>6</v>
      </c>
      <c r="G25" s="245">
        <v>5433</v>
      </c>
      <c r="H25" s="140">
        <v>10.1</v>
      </c>
      <c r="I25" s="245">
        <v>7395</v>
      </c>
      <c r="J25" s="140">
        <v>17.28</v>
      </c>
      <c r="K25" s="245">
        <v>8014</v>
      </c>
      <c r="L25" s="140">
        <v>12.2</v>
      </c>
      <c r="M25" s="76" t="s">
        <v>109</v>
      </c>
      <c r="N25" s="76"/>
    </row>
    <row r="26" spans="1:14" ht="15" customHeight="1" thickTop="1" thickBot="1">
      <c r="A26" s="77"/>
      <c r="B26" s="105" t="s">
        <v>110</v>
      </c>
      <c r="C26" s="208">
        <v>8576</v>
      </c>
      <c r="D26" s="139">
        <v>7.07</v>
      </c>
      <c r="E26" s="243">
        <v>6764</v>
      </c>
      <c r="F26" s="139">
        <v>6.5</v>
      </c>
      <c r="G26" s="243">
        <v>8117</v>
      </c>
      <c r="H26" s="139">
        <v>7.7</v>
      </c>
      <c r="I26" s="243">
        <v>8006</v>
      </c>
      <c r="J26" s="139">
        <v>7.17</v>
      </c>
      <c r="K26" s="243">
        <v>8527</v>
      </c>
      <c r="L26" s="139">
        <v>6.6</v>
      </c>
      <c r="M26" s="78" t="s">
        <v>111</v>
      </c>
      <c r="N26" s="78"/>
    </row>
    <row r="27" spans="1:14" ht="18" customHeight="1" thickTop="1" thickBot="1">
      <c r="A27" s="425" t="s">
        <v>209</v>
      </c>
      <c r="B27" s="425"/>
      <c r="C27" s="212">
        <v>37835</v>
      </c>
      <c r="D27" s="144">
        <v>26.71</v>
      </c>
      <c r="E27" s="246">
        <v>39551</v>
      </c>
      <c r="F27" s="144">
        <v>24.3</v>
      </c>
      <c r="G27" s="246">
        <v>85743</v>
      </c>
      <c r="H27" s="144">
        <v>39.1</v>
      </c>
      <c r="I27" s="246">
        <v>90803</v>
      </c>
      <c r="J27" s="144">
        <v>36.56</v>
      </c>
      <c r="K27" s="246">
        <v>79804</v>
      </c>
      <c r="L27" s="144">
        <v>33.200000000000003</v>
      </c>
      <c r="M27" s="424" t="s">
        <v>214</v>
      </c>
      <c r="N27" s="424"/>
    </row>
    <row r="28" spans="1:14" s="149" customFormat="1" ht="21.75" customHeight="1" thickTop="1" thickBot="1">
      <c r="A28" s="426" t="s">
        <v>202</v>
      </c>
      <c r="B28" s="426"/>
      <c r="C28" s="209">
        <v>4969</v>
      </c>
      <c r="D28" s="141">
        <v>19.68</v>
      </c>
      <c r="E28" s="265">
        <v>4309</v>
      </c>
      <c r="F28" s="141">
        <v>17.2</v>
      </c>
      <c r="G28" s="265">
        <v>4365</v>
      </c>
      <c r="H28" s="141">
        <v>15.4</v>
      </c>
      <c r="I28" s="265">
        <v>4338</v>
      </c>
      <c r="J28" s="141">
        <v>13.34</v>
      </c>
      <c r="K28" s="265">
        <v>4522</v>
      </c>
      <c r="L28" s="141">
        <v>11.6</v>
      </c>
      <c r="M28" s="427" t="s">
        <v>215</v>
      </c>
      <c r="N28" s="427"/>
    </row>
    <row r="29" spans="1:14" s="149" customFormat="1" ht="22.5" customHeight="1" thickTop="1">
      <c r="A29" s="528" t="s">
        <v>203</v>
      </c>
      <c r="B29" s="528"/>
      <c r="C29" s="221">
        <v>12995</v>
      </c>
      <c r="D29" s="174">
        <v>34.24</v>
      </c>
      <c r="E29" s="266">
        <v>11273</v>
      </c>
      <c r="F29" s="174">
        <v>26.9</v>
      </c>
      <c r="G29" s="266">
        <v>12005</v>
      </c>
      <c r="H29" s="174">
        <v>30.9</v>
      </c>
      <c r="I29" s="266">
        <v>16213</v>
      </c>
      <c r="J29" s="174">
        <v>34.450000000000003</v>
      </c>
      <c r="K29" s="538">
        <v>15202</v>
      </c>
      <c r="L29" s="174">
        <v>30.5</v>
      </c>
      <c r="M29" s="498" t="s">
        <v>216</v>
      </c>
      <c r="N29" s="498"/>
    </row>
  </sheetData>
  <mergeCells count="40">
    <mergeCell ref="C5:L5"/>
    <mergeCell ref="A4:N4"/>
    <mergeCell ref="A1:N1"/>
    <mergeCell ref="A2:N2"/>
    <mergeCell ref="A3:N3"/>
    <mergeCell ref="K6:L6"/>
    <mergeCell ref="K7:K8"/>
    <mergeCell ref="K9:K10"/>
    <mergeCell ref="I6:J6"/>
    <mergeCell ref="I7:I8"/>
    <mergeCell ref="I9:I10"/>
    <mergeCell ref="J9:J10"/>
    <mergeCell ref="M23:N23"/>
    <mergeCell ref="M28:N28"/>
    <mergeCell ref="M29:N29"/>
    <mergeCell ref="M27:N27"/>
    <mergeCell ref="A24:B24"/>
    <mergeCell ref="M24:N24"/>
    <mergeCell ref="A23:B23"/>
    <mergeCell ref="C9:C10"/>
    <mergeCell ref="D9:D10"/>
    <mergeCell ref="A29:B29"/>
    <mergeCell ref="A27:B27"/>
    <mergeCell ref="A28:B28"/>
    <mergeCell ref="M20:N20"/>
    <mergeCell ref="E9:E10"/>
    <mergeCell ref="C6:D6"/>
    <mergeCell ref="C7:C8"/>
    <mergeCell ref="A20:B20"/>
    <mergeCell ref="M6:N10"/>
    <mergeCell ref="A6:B10"/>
    <mergeCell ref="F9:F10"/>
    <mergeCell ref="E6:F6"/>
    <mergeCell ref="E7:E8"/>
    <mergeCell ref="A11:B11"/>
    <mergeCell ref="M11:N11"/>
    <mergeCell ref="G6:H6"/>
    <mergeCell ref="G7:G8"/>
    <mergeCell ref="G9:G10"/>
    <mergeCell ref="H9:H10"/>
  </mergeCells>
  <phoneticPr fontId="0" type="noConversion"/>
  <printOptions horizontalCentered="1" verticalCentered="1"/>
  <pageMargins left="0" right="0" top="0" bottom="0" header="0.51181102362204722" footer="0.51181102362204722"/>
  <pageSetup paperSize="9" scale="88"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21"/>
  <sheetViews>
    <sheetView showGridLines="0" rightToLeft="1" view="pageBreakPreview" topLeftCell="A2" zoomScaleSheetLayoutView="100" workbookViewId="0">
      <selection activeCell="B7" sqref="B7:F8"/>
    </sheetView>
  </sheetViews>
  <sheetFormatPr defaultColWidth="10.6640625" defaultRowHeight="13.8"/>
  <cols>
    <col min="1" max="1" width="25.88671875" style="133" customWidth="1"/>
    <col min="2" max="6" width="9.6640625" style="136" customWidth="1"/>
    <col min="7" max="7" width="25.88671875" style="133" customWidth="1"/>
    <col min="8" max="16384" width="10.6640625" style="5"/>
  </cols>
  <sheetData>
    <row r="1" spans="1:12" s="129" customFormat="1" ht="25.5" customHeight="1">
      <c r="A1" s="399"/>
      <c r="B1" s="399"/>
      <c r="C1" s="400"/>
      <c r="D1" s="400"/>
      <c r="E1" s="400"/>
      <c r="F1" s="400"/>
      <c r="G1" s="400"/>
      <c r="H1" s="157"/>
      <c r="I1" s="157"/>
      <c r="J1" s="157"/>
      <c r="K1" s="157"/>
      <c r="L1" s="157"/>
    </row>
    <row r="2" spans="1:12" s="82" customFormat="1" ht="21">
      <c r="A2" s="418" t="s">
        <v>137</v>
      </c>
      <c r="B2" s="418"/>
      <c r="C2" s="418"/>
      <c r="D2" s="418"/>
      <c r="E2" s="418"/>
      <c r="F2" s="418"/>
      <c r="G2" s="418"/>
    </row>
    <row r="3" spans="1:12" s="82" customFormat="1" ht="21">
      <c r="A3" s="417" t="s">
        <v>440</v>
      </c>
      <c r="B3" s="417"/>
      <c r="C3" s="417"/>
      <c r="D3" s="417"/>
      <c r="E3" s="417"/>
      <c r="F3" s="417"/>
      <c r="G3" s="417"/>
    </row>
    <row r="4" spans="1:12" ht="15.6">
      <c r="A4" s="419" t="s">
        <v>138</v>
      </c>
      <c r="B4" s="419"/>
      <c r="C4" s="419"/>
      <c r="D4" s="419"/>
      <c r="E4" s="419"/>
      <c r="F4" s="419"/>
      <c r="G4" s="419"/>
    </row>
    <row r="5" spans="1:12" ht="15.6">
      <c r="A5" s="29"/>
      <c r="B5" s="126"/>
      <c r="C5" s="485" t="s">
        <v>441</v>
      </c>
      <c r="D5" s="485"/>
      <c r="E5" s="485"/>
      <c r="F5" s="126"/>
      <c r="G5" s="32"/>
    </row>
    <row r="6" spans="1:12" s="2" customFormat="1" ht="20.100000000000001" customHeight="1">
      <c r="A6" s="22" t="s">
        <v>428</v>
      </c>
      <c r="B6" s="37"/>
      <c r="C6" s="37"/>
      <c r="D6" s="37"/>
      <c r="E6" s="37"/>
      <c r="F6" s="37"/>
      <c r="G6" s="64" t="s">
        <v>429</v>
      </c>
    </row>
    <row r="7" spans="1:12" s="3" customFormat="1" ht="21.15" customHeight="1" thickBot="1">
      <c r="A7" s="409" t="s">
        <v>133</v>
      </c>
      <c r="B7" s="532" t="s">
        <v>455</v>
      </c>
      <c r="C7" s="533"/>
      <c r="D7" s="533"/>
      <c r="E7" s="533"/>
      <c r="F7" s="534"/>
      <c r="G7" s="401" t="s">
        <v>134</v>
      </c>
    </row>
    <row r="8" spans="1:12" s="3" customFormat="1" ht="21.15" customHeight="1" thickTop="1" thickBot="1">
      <c r="A8" s="410"/>
      <c r="B8" s="535"/>
      <c r="C8" s="536"/>
      <c r="D8" s="536"/>
      <c r="E8" s="536"/>
      <c r="F8" s="537"/>
      <c r="G8" s="402"/>
    </row>
    <row r="9" spans="1:12" s="4" customFormat="1" ht="21.15" customHeight="1" thickTop="1">
      <c r="A9" s="411"/>
      <c r="B9" s="385">
        <v>2011</v>
      </c>
      <c r="C9" s="267">
        <v>2012</v>
      </c>
      <c r="D9" s="385">
        <v>2013</v>
      </c>
      <c r="E9" s="267">
        <v>2014</v>
      </c>
      <c r="F9" s="267">
        <v>2015</v>
      </c>
      <c r="G9" s="403"/>
      <c r="H9" s="176"/>
    </row>
    <row r="10" spans="1:12" ht="24.9" customHeight="1" thickBot="1">
      <c r="A10" s="97" t="s">
        <v>139</v>
      </c>
      <c r="B10" s="223">
        <v>14</v>
      </c>
      <c r="C10" s="223">
        <v>16</v>
      </c>
      <c r="D10" s="223">
        <v>18</v>
      </c>
      <c r="E10" s="223">
        <v>18</v>
      </c>
      <c r="F10" s="223">
        <v>23</v>
      </c>
      <c r="G10" s="98" t="s">
        <v>140</v>
      </c>
      <c r="H10" s="176"/>
    </row>
    <row r="11" spans="1:12" ht="24.9" customHeight="1" thickTop="1" thickBot="1">
      <c r="A11" s="93" t="s">
        <v>141</v>
      </c>
      <c r="B11" s="224">
        <v>136</v>
      </c>
      <c r="C11" s="224">
        <v>131</v>
      </c>
      <c r="D11" s="224">
        <v>131</v>
      </c>
      <c r="E11" s="224">
        <v>155</v>
      </c>
      <c r="F11" s="224">
        <v>175</v>
      </c>
      <c r="G11" s="94" t="s">
        <v>142</v>
      </c>
      <c r="H11" s="176"/>
    </row>
    <row r="12" spans="1:12" ht="24.9" customHeight="1" thickTop="1" thickBot="1">
      <c r="A12" s="91" t="s">
        <v>143</v>
      </c>
      <c r="B12" s="225">
        <v>157</v>
      </c>
      <c r="C12" s="225">
        <v>165</v>
      </c>
      <c r="D12" s="225">
        <v>241</v>
      </c>
      <c r="E12" s="225">
        <v>206</v>
      </c>
      <c r="F12" s="225">
        <v>207</v>
      </c>
      <c r="G12" s="92" t="s">
        <v>144</v>
      </c>
      <c r="H12" s="176"/>
    </row>
    <row r="13" spans="1:12" ht="24.9" customHeight="1" thickTop="1" thickBot="1">
      <c r="A13" s="93" t="s">
        <v>271</v>
      </c>
      <c r="B13" s="224">
        <v>146</v>
      </c>
      <c r="C13" s="224">
        <v>120</v>
      </c>
      <c r="D13" s="224">
        <v>307</v>
      </c>
      <c r="E13" s="224">
        <v>130</v>
      </c>
      <c r="F13" s="224">
        <v>126</v>
      </c>
      <c r="G13" s="94" t="s">
        <v>272</v>
      </c>
      <c r="H13" s="176"/>
    </row>
    <row r="14" spans="1:12" ht="24.9" customHeight="1" thickTop="1" thickBot="1">
      <c r="A14" s="91" t="s">
        <v>273</v>
      </c>
      <c r="B14" s="225">
        <v>158</v>
      </c>
      <c r="C14" s="225">
        <v>167</v>
      </c>
      <c r="D14" s="225">
        <v>238</v>
      </c>
      <c r="E14" s="225">
        <v>210</v>
      </c>
      <c r="F14" s="225">
        <v>211</v>
      </c>
      <c r="G14" s="92" t="s">
        <v>274</v>
      </c>
      <c r="H14" s="176"/>
    </row>
    <row r="15" spans="1:12" ht="24.9" customHeight="1" thickTop="1">
      <c r="A15" s="108" t="s">
        <v>145</v>
      </c>
      <c r="B15" s="226">
        <v>246</v>
      </c>
      <c r="C15" s="226">
        <v>326</v>
      </c>
      <c r="D15" s="226">
        <v>444</v>
      </c>
      <c r="E15" s="226">
        <v>384</v>
      </c>
      <c r="F15" s="226">
        <v>419</v>
      </c>
      <c r="G15" s="103" t="s">
        <v>146</v>
      </c>
      <c r="H15" s="176"/>
    </row>
    <row r="16" spans="1:12" ht="24.9" customHeight="1">
      <c r="A16" s="109" t="s">
        <v>147</v>
      </c>
      <c r="B16" s="227">
        <v>214</v>
      </c>
      <c r="C16" s="227">
        <v>271</v>
      </c>
      <c r="D16" s="227">
        <v>362</v>
      </c>
      <c r="E16" s="227">
        <v>320</v>
      </c>
      <c r="F16" s="227">
        <v>344</v>
      </c>
      <c r="G16" s="128" t="s">
        <v>148</v>
      </c>
      <c r="H16" s="176"/>
    </row>
    <row r="17" spans="1:8">
      <c r="A17" s="162" t="s">
        <v>149</v>
      </c>
      <c r="G17" s="132" t="s">
        <v>150</v>
      </c>
      <c r="H17" s="176"/>
    </row>
    <row r="18" spans="1:8">
      <c r="A18" s="177" t="s">
        <v>151</v>
      </c>
      <c r="G18" s="178" t="s">
        <v>152</v>
      </c>
      <c r="H18" s="176"/>
    </row>
    <row r="19" spans="1:8">
      <c r="A19" s="177" t="s">
        <v>177</v>
      </c>
      <c r="G19" s="178" t="s">
        <v>179</v>
      </c>
    </row>
    <row r="20" spans="1:8">
      <c r="A20" s="177" t="s">
        <v>178</v>
      </c>
      <c r="G20" s="178" t="s">
        <v>192</v>
      </c>
    </row>
    <row r="21" spans="1:8">
      <c r="G21" s="179"/>
    </row>
  </sheetData>
  <mergeCells count="8">
    <mergeCell ref="A1:G1"/>
    <mergeCell ref="G7:G9"/>
    <mergeCell ref="A7:A9"/>
    <mergeCell ref="A3:G3"/>
    <mergeCell ref="C5:E5"/>
    <mergeCell ref="B7:F8"/>
    <mergeCell ref="A2:G2"/>
    <mergeCell ref="A4:G4"/>
  </mergeCells>
  <phoneticPr fontId="0" type="noConversion"/>
  <printOptions horizontalCentered="1" verticalCentered="1"/>
  <pageMargins left="0.31496062992125984" right="0.31496062992125984" top="0.78740157480314965" bottom="0.39370078740157483" header="0.51181102362204722" footer="0.51181102362204722"/>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rightToLeft="1" view="pageBreakPreview" zoomScale="110" zoomScaleSheetLayoutView="110" workbookViewId="0">
      <selection activeCell="A5" sqref="A5:I5"/>
    </sheetView>
  </sheetViews>
  <sheetFormatPr defaultColWidth="10.6640625" defaultRowHeight="13.2"/>
  <cols>
    <col min="1" max="1" width="48.6640625" style="12" customWidth="1"/>
    <col min="2" max="2" width="3.6640625" style="12" customWidth="1"/>
    <col min="3" max="3" width="48.6640625" style="14" customWidth="1"/>
    <col min="4" max="4" width="3.6640625" style="12" customWidth="1"/>
    <col min="5" max="16384" width="10.6640625" style="12"/>
  </cols>
  <sheetData>
    <row r="1" spans="1:11" s="229" customFormat="1" ht="56.25" customHeight="1">
      <c r="A1" s="397"/>
      <c r="B1" s="397"/>
      <c r="C1" s="397"/>
      <c r="D1" s="228"/>
      <c r="E1" s="228"/>
      <c r="F1" s="228"/>
      <c r="G1" s="228"/>
      <c r="H1" s="228"/>
      <c r="I1" s="228"/>
      <c r="J1" s="228"/>
      <c r="K1" s="228"/>
    </row>
    <row r="2" spans="1:11" s="19" customFormat="1" ht="15.9" customHeight="1">
      <c r="A2" s="65" t="s">
        <v>365</v>
      </c>
      <c r="C2" s="230" t="s">
        <v>366</v>
      </c>
    </row>
    <row r="3" spans="1:11" s="66" customFormat="1">
      <c r="C3" s="13"/>
    </row>
    <row r="4" spans="1:11" s="67" customFormat="1" ht="93.6">
      <c r="A4" s="70" t="s">
        <v>430</v>
      </c>
      <c r="C4" s="231" t="s">
        <v>380</v>
      </c>
    </row>
    <row r="5" spans="1:11" s="67" customFormat="1" ht="11.4" customHeight="1">
      <c r="A5" s="70"/>
      <c r="C5" s="231"/>
    </row>
    <row r="6" spans="1:11" s="67" customFormat="1" ht="78">
      <c r="A6" s="71" t="s">
        <v>381</v>
      </c>
      <c r="C6" s="231" t="s">
        <v>374</v>
      </c>
    </row>
    <row r="7" spans="1:11" s="67" customFormat="1" ht="11.4" customHeight="1">
      <c r="A7" s="70"/>
      <c r="C7" s="232"/>
    </row>
    <row r="8" spans="1:11" s="67" customFormat="1" ht="156">
      <c r="A8" s="70" t="s">
        <v>382</v>
      </c>
      <c r="C8" s="231" t="s">
        <v>375</v>
      </c>
    </row>
    <row r="9" spans="1:11" s="67" customFormat="1" ht="11.4" customHeight="1">
      <c r="A9" s="70"/>
      <c r="C9" s="231"/>
    </row>
    <row r="10" spans="1:11" s="67" customFormat="1" ht="140.4">
      <c r="A10" s="70" t="s">
        <v>383</v>
      </c>
      <c r="C10" s="231" t="s">
        <v>376</v>
      </c>
    </row>
    <row r="11" spans="1:11">
      <c r="A11" s="72"/>
    </row>
    <row r="17" spans="3:3">
      <c r="C17" s="12"/>
    </row>
    <row r="18" spans="3:3">
      <c r="C18" s="12"/>
    </row>
    <row r="19" spans="3:3">
      <c r="C19" s="12"/>
    </row>
    <row r="20" spans="3:3">
      <c r="C20" s="12"/>
    </row>
    <row r="21" spans="3:3">
      <c r="C21" s="12"/>
    </row>
    <row r="22" spans="3:3">
      <c r="C22" s="12"/>
    </row>
    <row r="23" spans="3:3">
      <c r="C23" s="12"/>
    </row>
    <row r="24" spans="3:3">
      <c r="C24" s="12"/>
    </row>
    <row r="25" spans="3:3">
      <c r="C25" s="12"/>
    </row>
    <row r="26" spans="3:3">
      <c r="C26" s="12"/>
    </row>
    <row r="27" spans="3:3">
      <c r="C27" s="12"/>
    </row>
    <row r="28" spans="3:3">
      <c r="C28" s="12"/>
    </row>
    <row r="29" spans="3:3">
      <c r="C29" s="12"/>
    </row>
    <row r="30" spans="3:3">
      <c r="C30" s="12"/>
    </row>
    <row r="31" spans="3:3">
      <c r="C31" s="12"/>
    </row>
    <row r="32" spans="3:3">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c r="C41" s="12"/>
    </row>
    <row r="42" spans="3:3">
      <c r="C42" s="12"/>
    </row>
    <row r="43" spans="3:3">
      <c r="C43" s="12"/>
    </row>
    <row r="44" spans="3:3">
      <c r="C44" s="12"/>
    </row>
    <row r="45" spans="3:3">
      <c r="C45" s="12"/>
    </row>
    <row r="46" spans="3:3">
      <c r="C46" s="12"/>
    </row>
    <row r="47" spans="3:3">
      <c r="C47" s="12"/>
    </row>
    <row r="48" spans="3:3">
      <c r="C48" s="12"/>
    </row>
  </sheetData>
  <mergeCells count="1">
    <mergeCell ref="A1:C1"/>
  </mergeCells>
  <printOptions horizontalCentered="1"/>
  <pageMargins left="0" right="0" top="0.94488188976377963" bottom="0.74803149606299213" header="0.31496062992125984" footer="0.31496062992125984"/>
  <pageSetup paperSize="9" orientation="portrait" r:id="rId1"/>
  <rowBreaks count="1" manualBreakCount="1">
    <brk id="11" max="2"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rightToLeft="1" view="pageBreakPreview" topLeftCell="A11" zoomScale="120" zoomScaleNormal="100" zoomScaleSheetLayoutView="120" workbookViewId="0">
      <selection activeCell="A23" sqref="A23:A24"/>
    </sheetView>
  </sheetViews>
  <sheetFormatPr defaultColWidth="8.88671875" defaultRowHeight="15.6"/>
  <cols>
    <col min="1" max="1" width="4.33203125" style="371" customWidth="1"/>
    <col min="2" max="2" width="65.6640625" style="372" customWidth="1"/>
    <col min="3" max="3" width="15" style="372" customWidth="1"/>
    <col min="4" max="4" width="5.6640625" style="375" customWidth="1"/>
    <col min="5" max="5" width="5.6640625" style="372" customWidth="1"/>
    <col min="6" max="6" width="15" style="372" customWidth="1"/>
    <col min="7" max="7" width="65.6640625" style="69" customWidth="1"/>
    <col min="8" max="16384" width="8.88671875" style="66"/>
  </cols>
  <sheetData>
    <row r="1" spans="1:7">
      <c r="A1" s="370" t="s">
        <v>438</v>
      </c>
      <c r="B1" s="370"/>
      <c r="C1" s="370"/>
      <c r="D1" s="377"/>
      <c r="E1" s="66"/>
      <c r="F1" s="370"/>
      <c r="G1" s="370"/>
    </row>
    <row r="2" spans="1:7">
      <c r="A2" s="376">
        <v>1</v>
      </c>
      <c r="B2" s="371" t="str">
        <f>CONCATENATE('1'!A2)</f>
        <v>استخدامات الأراضي</v>
      </c>
      <c r="C2" s="375" t="s">
        <v>441</v>
      </c>
      <c r="D2" s="375">
        <v>1</v>
      </c>
      <c r="E2" s="372">
        <v>1</v>
      </c>
      <c r="F2" s="372" t="str">
        <f>CONCATENATE('1'!A5)</f>
        <v>2011-2015</v>
      </c>
      <c r="G2" s="69" t="str">
        <f>CONCATENATE('1'!A4)</f>
        <v>LAND UTILIZATION</v>
      </c>
    </row>
    <row r="3" spans="1:7">
      <c r="A3" s="376">
        <v>2</v>
      </c>
      <c r="B3" s="371" t="str">
        <f>CONCATENATE('2'!A1)</f>
        <v>المساحة المزروعة بمختلف المحاصيل</v>
      </c>
      <c r="C3" s="375" t="s">
        <v>440</v>
      </c>
      <c r="D3" s="375">
        <v>2</v>
      </c>
      <c r="E3" s="372">
        <v>2</v>
      </c>
      <c r="F3" s="372" t="str">
        <f>CONCATENATE('2'!A2)</f>
        <v>2011 - 2015</v>
      </c>
      <c r="G3" s="69" t="str">
        <f>CONCATENATE('2'!A3)</f>
        <v>AREA UNDER DIFFERENT CROPS</v>
      </c>
    </row>
    <row r="4" spans="1:7">
      <c r="A4" s="376">
        <v>3</v>
      </c>
      <c r="B4" s="371" t="str">
        <f>CONCATENATE('3'!A2)</f>
        <v>عدد أشجار الفاكهة المثمرة وغير المثمرة</v>
      </c>
      <c r="C4" s="375" t="s">
        <v>454</v>
      </c>
      <c r="D4" s="375">
        <v>3</v>
      </c>
      <c r="E4" s="372">
        <v>3</v>
      </c>
      <c r="F4" s="372" t="str">
        <f>CONCATENATE('3'!A5)</f>
        <v>2015</v>
      </c>
      <c r="G4" s="69" t="str">
        <f>CONCATENATE('3'!A4)</f>
        <v>NUMBER OF FRUIT BEARING AND NON-FRUIT BEARING TREES</v>
      </c>
    </row>
    <row r="5" spans="1:7">
      <c r="A5" s="376">
        <v>4</v>
      </c>
      <c r="B5" s="371" t="str">
        <f>CONCATENATE('4'!A1)</f>
        <v>الانتاج والمساحة ومتوسط الإنتاجية لمختلف المحاصيل</v>
      </c>
      <c r="C5" s="375" t="s">
        <v>442</v>
      </c>
      <c r="D5" s="375">
        <v>4</v>
      </c>
      <c r="E5" s="372">
        <v>4</v>
      </c>
      <c r="F5" s="372" t="str">
        <f>CONCATENATE('4'!A4)</f>
        <v>2013 - 2015</v>
      </c>
      <c r="G5" s="69" t="str">
        <f>CONCATENATE('4'!A3)</f>
        <v>PRODUCTION, AREA AND AVERAGE YIELD OF DIFFERENT CROPS</v>
      </c>
    </row>
    <row r="6" spans="1:7">
      <c r="A6" s="376">
        <v>5</v>
      </c>
      <c r="B6" s="371" t="str">
        <f>CONCATENATE('5'!A2)</f>
        <v>كميات الانتاج النباتي</v>
      </c>
      <c r="C6" s="375" t="s">
        <v>440</v>
      </c>
      <c r="D6" s="375">
        <v>5</v>
      </c>
      <c r="E6" s="372">
        <v>5</v>
      </c>
      <c r="F6" s="372" t="str">
        <f>CONCATENATE('5'!A5)</f>
        <v>2011 - 2015</v>
      </c>
      <c r="G6" s="69" t="str">
        <f>CONCATENATE('5'!A4)</f>
        <v>QUANTITIES OF PLANT PRODUCTION</v>
      </c>
    </row>
    <row r="7" spans="1:7">
      <c r="A7" s="376">
        <v>6</v>
      </c>
      <c r="B7" s="371" t="str">
        <f>CONCATENATE('7-6'!A2)</f>
        <v>إنتاج اللحوم والأسماك</v>
      </c>
      <c r="C7" s="375" t="s">
        <v>440</v>
      </c>
      <c r="D7" s="375">
        <v>6</v>
      </c>
      <c r="E7" s="372">
        <v>6</v>
      </c>
      <c r="F7" s="372" t="str">
        <f>CONCATENATE('7-6'!A3)</f>
        <v>2011 - 2015</v>
      </c>
      <c r="G7" s="69" t="str">
        <f>CONCATENATE('7-6'!A4)</f>
        <v>MEAT AND FISH PRODUCTION</v>
      </c>
    </row>
    <row r="8" spans="1:7">
      <c r="A8" s="376">
        <v>7</v>
      </c>
      <c r="B8" s="371" t="str">
        <f>CONCATENATE('7-6'!A15)</f>
        <v xml:space="preserve"> إنتاج الدجاج الحي والبيض</v>
      </c>
      <c r="C8" s="375" t="s">
        <v>440</v>
      </c>
      <c r="D8" s="375">
        <v>7</v>
      </c>
      <c r="E8" s="372">
        <v>7</v>
      </c>
      <c r="F8" s="372" t="str">
        <f>CONCATENATE('7-6'!A16)</f>
        <v>2011 - 2015</v>
      </c>
      <c r="G8" s="69" t="str">
        <f>CONCATENATE('7-6'!A17)</f>
        <v>POULTRY AND EGGS PRODUCTION</v>
      </c>
    </row>
    <row r="9" spans="1:7">
      <c r="A9" s="376">
        <v>8</v>
      </c>
      <c r="B9" s="371" t="str">
        <f>CONCATENATE('9-8'!A2)</f>
        <v>إنتاج الألبان ومنتجاتها</v>
      </c>
      <c r="C9" s="375" t="s">
        <v>440</v>
      </c>
      <c r="D9" s="375">
        <v>8</v>
      </c>
      <c r="E9" s="372">
        <v>8</v>
      </c>
      <c r="F9" s="372" t="str">
        <f>CONCATENATE('9-8'!A3)</f>
        <v>2011 - 2015</v>
      </c>
      <c r="G9" s="69" t="str">
        <f>CONCATENATE('9-8'!A4)</f>
        <v>MILK AND DAIRY PRODUCTION</v>
      </c>
    </row>
    <row r="10" spans="1:7">
      <c r="A10" s="376">
        <v>9</v>
      </c>
      <c r="B10" s="371" t="str">
        <f>CONCATENATE('9-8'!A15)</f>
        <v>أعداد قطعان الثروة الحيوانية</v>
      </c>
      <c r="C10" s="375" t="s">
        <v>440</v>
      </c>
      <c r="D10" s="375">
        <v>9</v>
      </c>
      <c r="E10" s="372">
        <v>9</v>
      </c>
      <c r="F10" s="372" t="str">
        <f>CONCATENATE('9-8'!A16)</f>
        <v>2011 - 2015</v>
      </c>
      <c r="G10" s="69" t="str">
        <f>CONCATENATE('9-8'!A17)</f>
        <v>LIVESTOCKS</v>
      </c>
    </row>
    <row r="11" spans="1:7">
      <c r="A11" s="376">
        <v>10</v>
      </c>
      <c r="B11" s="371" t="str">
        <f>CONCATENATE('10'!A2)</f>
        <v>كميات الأسماك الطازجة المتوفرة في السوق المحلي</v>
      </c>
      <c r="C11" s="375" t="s">
        <v>444</v>
      </c>
      <c r="D11" s="375">
        <v>10</v>
      </c>
      <c r="E11" s="372">
        <v>10</v>
      </c>
      <c r="F11" s="372" t="str">
        <f>CONCATENATE('10'!A5)</f>
        <v>2011  - 2015</v>
      </c>
      <c r="G11" s="69" t="str">
        <f>CONCATENATE('10'!A4)</f>
        <v>QUANTITY OF FRESH FISH AVAILABLE IN THE LOCAL FISH-MARKET</v>
      </c>
    </row>
    <row r="12" spans="1:7">
      <c r="A12" s="376">
        <v>11</v>
      </c>
      <c r="B12" s="371" t="str">
        <f>CONCATENATE('11'!A2)</f>
        <v>كمية الإنتاج الزراعي</v>
      </c>
      <c r="C12" s="375" t="s">
        <v>440</v>
      </c>
      <c r="D12" s="375">
        <v>11</v>
      </c>
      <c r="E12" s="372">
        <v>11</v>
      </c>
      <c r="F12" s="372" t="str">
        <f>CONCATENATE('11'!A3)</f>
        <v>2011 - 2015</v>
      </c>
      <c r="G12" s="69" t="str">
        <f>CONCATENATE('11'!A4)</f>
        <v>QUANTITY OF AGRICULTURAL PRODUCTION</v>
      </c>
    </row>
    <row r="13" spans="1:7">
      <c r="A13" s="376">
        <v>12</v>
      </c>
      <c r="B13" s="371" t="str">
        <f>CONCATENATE('12'!A2)</f>
        <v>قيمة الإنتاج الزراعي</v>
      </c>
      <c r="C13" s="375" t="s">
        <v>440</v>
      </c>
      <c r="D13" s="375">
        <v>12</v>
      </c>
      <c r="E13" s="372">
        <v>12</v>
      </c>
      <c r="F13" s="372" t="str">
        <f>CONCATENATE('12'!A3)</f>
        <v>2011 - 2015</v>
      </c>
      <c r="G13" s="69" t="str">
        <f>CONCATENATE('12'!A4)</f>
        <v>VALUE OF AGRICULTURAL PRODUCTION</v>
      </c>
    </row>
    <row r="14" spans="1:7">
      <c r="A14" s="376">
        <v>13</v>
      </c>
      <c r="B14" s="371" t="str">
        <f>CONCATENATE('13'!A2)</f>
        <v>اجمالي الموارد والاستهلاك</v>
      </c>
      <c r="C14" s="375" t="s">
        <v>452</v>
      </c>
      <c r="D14" s="375">
        <v>13</v>
      </c>
      <c r="E14" s="372">
        <v>13</v>
      </c>
      <c r="F14" s="372" t="str">
        <f>CONCATENATE('13'!A3)</f>
        <v>2014 - 2015</v>
      </c>
      <c r="G14" s="69" t="str">
        <f>CONCATENATE('13'!A4)</f>
        <v>AGGREGATE SUPPLY &amp; CONSUMPTION</v>
      </c>
    </row>
    <row r="15" spans="1:7">
      <c r="A15" s="376">
        <v>14</v>
      </c>
      <c r="B15" s="371" t="str">
        <f>CONCATENATE('14'!A1)</f>
        <v>كمية الإنتاج الزراعي ونسبة الاكتفاء الذاتي</v>
      </c>
      <c r="C15" s="375" t="s">
        <v>440</v>
      </c>
      <c r="D15" s="375">
        <v>14</v>
      </c>
      <c r="E15" s="372">
        <v>14</v>
      </c>
      <c r="F15" s="372" t="str">
        <f>CONCATENATE('14'!A4)</f>
        <v>2011 - 2015</v>
      </c>
      <c r="G15" s="69" t="str">
        <f>CONCATENATE('14'!A3)</f>
        <v>QUANTITY OF AGRICULTURAL PRODUCTION &amp; SELF SUFFICIENCY</v>
      </c>
    </row>
    <row r="16" spans="1:7">
      <c r="A16" s="376">
        <v>15</v>
      </c>
      <c r="B16" s="371" t="str">
        <f>CONCATENATE('15'!A2)</f>
        <v>الرقم القياسي الكمي للإنتاج الزراعي</v>
      </c>
      <c r="C16" s="375" t="s">
        <v>440</v>
      </c>
      <c r="D16" s="375">
        <v>15</v>
      </c>
      <c r="E16" s="372">
        <v>15</v>
      </c>
      <c r="F16" s="372" t="str">
        <f>CONCATENATE('15'!A3)</f>
        <v>2011 - 2015</v>
      </c>
      <c r="G16" s="69" t="str">
        <f>CONCATENATE('15'!A4)</f>
        <v>QUANTITY INDEX NUMBER OF AGRICULTURAL PRODUCTION</v>
      </c>
    </row>
    <row r="17" spans="1:7" ht="13.2">
      <c r="A17" s="66"/>
    </row>
    <row r="20" spans="1:7">
      <c r="A20" s="370" t="s">
        <v>439</v>
      </c>
      <c r="B20" s="370"/>
      <c r="C20" s="370"/>
      <c r="D20" s="377"/>
      <c r="E20" s="66"/>
      <c r="F20" s="370"/>
      <c r="G20" s="370"/>
    </row>
    <row r="21" spans="1:7">
      <c r="D21" s="377"/>
      <c r="E21" s="66"/>
      <c r="F21" s="69"/>
      <c r="G21" s="372"/>
    </row>
    <row r="22" spans="1:7">
      <c r="A22" s="372"/>
      <c r="B22" s="371"/>
    </row>
    <row r="23" spans="1:7">
      <c r="A23" s="375">
        <v>1</v>
      </c>
      <c r="B23" s="371" t="str">
        <f>CONCATENATE(Gr_1!A2)</f>
        <v>المساحة المزروعة بمختلف المحاصيل</v>
      </c>
      <c r="C23" s="375">
        <v>2015</v>
      </c>
      <c r="D23" s="375">
        <v>1</v>
      </c>
      <c r="E23" s="372">
        <v>1</v>
      </c>
      <c r="F23" s="372" t="str">
        <f>CONCATENATE(Gr_1!A3)</f>
        <v>2015</v>
      </c>
      <c r="G23" s="69" t="str">
        <f>CONCATENATE(Gr_1!A4)</f>
        <v>AREA UNDER DIFFERENT CROPS</v>
      </c>
    </row>
    <row r="24" spans="1:7" ht="26.4">
      <c r="A24" s="375">
        <v>2</v>
      </c>
      <c r="B24" s="373" t="s">
        <v>119</v>
      </c>
      <c r="C24" s="375">
        <v>2015</v>
      </c>
      <c r="D24" s="375">
        <v>2</v>
      </c>
      <c r="E24" s="372">
        <v>2</v>
      </c>
      <c r="F24" s="372">
        <v>2015</v>
      </c>
      <c r="G24" s="374" t="s">
        <v>437</v>
      </c>
    </row>
  </sheetData>
  <printOptions horizontalCentered="1"/>
  <pageMargins left="0" right="0" top="0.74803149606299213" bottom="0.74803149606299213" header="0.31496062992125984" footer="0.31496062992125984"/>
  <pageSetup paperSize="9" scale="90" orientation="landscape"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view="pageBreakPreview" zoomScaleSheetLayoutView="100" workbookViewId="0">
      <selection activeCell="P3" sqref="P3"/>
    </sheetView>
  </sheetViews>
  <sheetFormatPr defaultColWidth="9.109375" defaultRowHeight="13.2"/>
  <cols>
    <col min="1" max="1" width="71.6640625" style="23" customWidth="1"/>
    <col min="2" max="16384" width="9.109375" style="23"/>
  </cols>
  <sheetData>
    <row r="1" spans="1:1" s="62" customFormat="1" ht="97.2" customHeight="1">
      <c r="A1" s="395" t="s">
        <v>447</v>
      </c>
    </row>
    <row r="2" spans="1:1" s="111" customFormat="1" ht="35.4" customHeight="1">
      <c r="A2" s="110" t="s">
        <v>448</v>
      </c>
    </row>
    <row r="3" spans="1:1" s="62" customFormat="1" ht="75" customHeight="1">
      <c r="A3" s="63" t="s">
        <v>449</v>
      </c>
    </row>
    <row r="4" spans="1:1" s="24" customFormat="1" ht="6" customHeight="1">
      <c r="A4" s="25"/>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rightToLeft="1" view="pageBreakPreview" zoomScaleSheetLayoutView="100" workbookViewId="0">
      <selection activeCell="A17" sqref="A17"/>
    </sheetView>
  </sheetViews>
  <sheetFormatPr defaultColWidth="10.6640625" defaultRowHeight="13.2"/>
  <cols>
    <col min="1" max="1" width="46.6640625" style="12" customWidth="1"/>
    <col min="2" max="2" width="3.6640625" style="12" customWidth="1"/>
    <col min="3" max="3" width="46.6640625" style="14" customWidth="1"/>
    <col min="4" max="4" width="3.6640625" style="12" customWidth="1"/>
    <col min="5" max="16384" width="10.6640625" style="12"/>
  </cols>
  <sheetData>
    <row r="1" spans="1:11" s="27" customFormat="1" ht="45" customHeight="1">
      <c r="A1" s="398"/>
      <c r="B1" s="398"/>
      <c r="C1" s="398"/>
      <c r="D1" s="26"/>
      <c r="E1" s="26"/>
      <c r="F1" s="26"/>
      <c r="G1" s="26"/>
      <c r="H1" s="26"/>
      <c r="I1" s="26"/>
      <c r="J1" s="26"/>
      <c r="K1" s="26"/>
    </row>
    <row r="2" spans="1:11" s="19" customFormat="1" ht="15.9" customHeight="1">
      <c r="A2" s="65" t="s">
        <v>153</v>
      </c>
      <c r="C2" s="113" t="s">
        <v>154</v>
      </c>
    </row>
    <row r="3" spans="1:11" s="66" customFormat="1">
      <c r="C3" s="13"/>
    </row>
    <row r="4" spans="1:11" s="67" customFormat="1" ht="39.75" customHeight="1">
      <c r="A4" s="70" t="s">
        <v>155</v>
      </c>
      <c r="C4" s="114" t="s">
        <v>156</v>
      </c>
    </row>
    <row r="5" spans="1:11" s="67" customFormat="1" ht="11.4" customHeight="1">
      <c r="A5" s="70"/>
      <c r="C5" s="115"/>
    </row>
    <row r="6" spans="1:11" s="67" customFormat="1" ht="93.6">
      <c r="A6" s="71" t="s">
        <v>367</v>
      </c>
      <c r="C6" s="115" t="s">
        <v>384</v>
      </c>
    </row>
    <row r="7" spans="1:11" s="67" customFormat="1" ht="11.4" customHeight="1">
      <c r="A7" s="70"/>
      <c r="C7" s="116"/>
    </row>
    <row r="8" spans="1:11" s="67" customFormat="1" ht="64.5" customHeight="1">
      <c r="A8" s="70" t="s">
        <v>157</v>
      </c>
      <c r="C8" s="115" t="s">
        <v>368</v>
      </c>
    </row>
    <row r="9" spans="1:11" s="67" customFormat="1" ht="11.4" customHeight="1">
      <c r="A9" s="70"/>
      <c r="C9" s="116"/>
    </row>
    <row r="10" spans="1:11" s="67" customFormat="1" ht="17.399999999999999">
      <c r="A10" s="70" t="s">
        <v>158</v>
      </c>
      <c r="C10" s="115" t="s">
        <v>319</v>
      </c>
    </row>
    <row r="11" spans="1:11" s="69" customFormat="1" ht="13.8">
      <c r="A11" s="68" t="s">
        <v>286</v>
      </c>
      <c r="C11" s="115" t="s">
        <v>287</v>
      </c>
    </row>
    <row r="12" spans="1:11" s="69" customFormat="1" ht="13.8">
      <c r="A12" s="68" t="s">
        <v>315</v>
      </c>
      <c r="C12" s="117" t="s">
        <v>317</v>
      </c>
    </row>
    <row r="13" spans="1:11" s="69" customFormat="1" ht="26.4">
      <c r="A13" s="68" t="s">
        <v>316</v>
      </c>
      <c r="C13" s="118" t="s">
        <v>369</v>
      </c>
    </row>
    <row r="14" spans="1:11" s="69" customFormat="1" ht="13.8">
      <c r="A14" s="68" t="s">
        <v>318</v>
      </c>
      <c r="C14" s="119" t="s">
        <v>385</v>
      </c>
    </row>
    <row r="15" spans="1:11" s="21" customFormat="1" ht="40.5" customHeight="1">
      <c r="A15" s="72" t="s">
        <v>2</v>
      </c>
      <c r="B15" s="20"/>
      <c r="C15" s="112"/>
    </row>
    <row r="16" spans="1:11">
      <c r="A16" s="72"/>
    </row>
  </sheetData>
  <mergeCells count="1">
    <mergeCell ref="A1:C1"/>
  </mergeCells>
  <phoneticPr fontId="0" type="noConversion"/>
  <printOptions horizontalCentered="1"/>
  <pageMargins left="0" right="0" top="1.6535433070866143" bottom="0.98425196850393704" header="0.51181102362204722" footer="0.51181102362204722"/>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M21"/>
  <sheetViews>
    <sheetView showGridLines="0" rightToLeft="1" view="pageBreakPreview" zoomScale="120" zoomScaleNormal="120" zoomScaleSheetLayoutView="120" workbookViewId="0">
      <selection activeCell="A3" sqref="A3:K3"/>
    </sheetView>
  </sheetViews>
  <sheetFormatPr defaultColWidth="10.6640625" defaultRowHeight="13.2"/>
  <cols>
    <col min="1" max="1" width="17.6640625" style="133" customWidth="1"/>
    <col min="2" max="7" width="10.33203125" style="5" customWidth="1"/>
    <col min="8" max="8" width="11.6640625" style="5" customWidth="1"/>
    <col min="9" max="9" width="12" style="5" bestFit="1" customWidth="1"/>
    <col min="10" max="10" width="11.44140625" style="5" customWidth="1"/>
    <col min="11" max="11" width="17.6640625" style="133" customWidth="1"/>
    <col min="12" max="16384" width="10.6640625" style="5"/>
  </cols>
  <sheetData>
    <row r="1" spans="1:13" s="129" customFormat="1" ht="21" customHeight="1">
      <c r="A1" s="399"/>
      <c r="B1" s="400"/>
      <c r="C1" s="400"/>
      <c r="D1" s="400"/>
      <c r="E1" s="400"/>
      <c r="F1" s="400"/>
      <c r="G1" s="400"/>
      <c r="H1" s="400"/>
      <c r="I1" s="400"/>
      <c r="J1" s="400"/>
      <c r="K1" s="400"/>
    </row>
    <row r="2" spans="1:13" s="28" customFormat="1" ht="22.2" customHeight="1">
      <c r="A2" s="418" t="s">
        <v>0</v>
      </c>
      <c r="B2" s="418"/>
      <c r="C2" s="418"/>
      <c r="D2" s="418"/>
      <c r="E2" s="418"/>
      <c r="F2" s="418"/>
      <c r="G2" s="418"/>
      <c r="H2" s="418"/>
      <c r="I2" s="418"/>
      <c r="J2" s="418"/>
      <c r="K2" s="418"/>
    </row>
    <row r="3" spans="1:13" s="28" customFormat="1" ht="22.2" customHeight="1">
      <c r="A3" s="417" t="s">
        <v>451</v>
      </c>
      <c r="B3" s="417"/>
      <c r="C3" s="417"/>
      <c r="D3" s="417"/>
      <c r="E3" s="417"/>
      <c r="F3" s="417"/>
      <c r="G3" s="417"/>
      <c r="H3" s="417"/>
      <c r="I3" s="417"/>
      <c r="J3" s="417"/>
      <c r="K3" s="417"/>
      <c r="L3" s="396"/>
      <c r="M3" s="396"/>
    </row>
    <row r="4" spans="1:13" s="130" customFormat="1" ht="22.2" customHeight="1">
      <c r="A4" s="419" t="s">
        <v>1</v>
      </c>
      <c r="B4" s="419"/>
      <c r="C4" s="419"/>
      <c r="D4" s="419"/>
      <c r="E4" s="419"/>
      <c r="F4" s="419"/>
      <c r="G4" s="419"/>
      <c r="H4" s="419"/>
      <c r="I4" s="419"/>
      <c r="J4" s="419"/>
      <c r="K4" s="419"/>
    </row>
    <row r="5" spans="1:13" s="130" customFormat="1" ht="22.2" customHeight="1">
      <c r="A5" s="419" t="s">
        <v>441</v>
      </c>
      <c r="B5" s="419"/>
      <c r="C5" s="419"/>
      <c r="D5" s="419"/>
      <c r="E5" s="419"/>
      <c r="F5" s="419"/>
      <c r="G5" s="419"/>
      <c r="H5" s="419"/>
      <c r="I5" s="419"/>
      <c r="J5" s="419"/>
      <c r="K5" s="419"/>
    </row>
    <row r="6" spans="1:13" s="2" customFormat="1" ht="25.2" customHeight="1">
      <c r="A6" s="22" t="s">
        <v>404</v>
      </c>
      <c r="K6" s="64" t="s">
        <v>405</v>
      </c>
    </row>
    <row r="7" spans="1:13" s="3" customFormat="1" ht="25.5" customHeight="1" thickBot="1">
      <c r="A7" s="409" t="s">
        <v>3</v>
      </c>
      <c r="B7" s="416" t="s">
        <v>300</v>
      </c>
      <c r="C7" s="416"/>
      <c r="D7" s="416"/>
      <c r="E7" s="416"/>
      <c r="F7" s="416"/>
      <c r="G7" s="416"/>
      <c r="H7" s="416"/>
      <c r="I7" s="416"/>
      <c r="J7" s="412" t="s">
        <v>301</v>
      </c>
      <c r="K7" s="401" t="s">
        <v>5</v>
      </c>
    </row>
    <row r="8" spans="1:13" s="3" customFormat="1" ht="38.25" customHeight="1" thickTop="1" thickBot="1">
      <c r="A8" s="410"/>
      <c r="B8" s="416" t="s">
        <v>299</v>
      </c>
      <c r="C8" s="416"/>
      <c r="D8" s="416"/>
      <c r="E8" s="416"/>
      <c r="F8" s="416"/>
      <c r="G8" s="416"/>
      <c r="H8" s="351" t="s">
        <v>302</v>
      </c>
      <c r="I8" s="404" t="s">
        <v>185</v>
      </c>
      <c r="J8" s="413"/>
      <c r="K8" s="402"/>
    </row>
    <row r="9" spans="1:13" s="3" customFormat="1" ht="18" customHeight="1" thickTop="1" thickBot="1">
      <c r="A9" s="410"/>
      <c r="B9" s="407" t="s">
        <v>307</v>
      </c>
      <c r="C9" s="407" t="s">
        <v>306</v>
      </c>
      <c r="D9" s="407" t="s">
        <v>305</v>
      </c>
      <c r="E9" s="407" t="s">
        <v>304</v>
      </c>
      <c r="F9" s="407" t="s">
        <v>303</v>
      </c>
      <c r="G9" s="404" t="s">
        <v>185</v>
      </c>
      <c r="H9" s="420" t="s">
        <v>162</v>
      </c>
      <c r="I9" s="405"/>
      <c r="J9" s="414" t="s">
        <v>8</v>
      </c>
      <c r="K9" s="402"/>
    </row>
    <row r="10" spans="1:13" s="4" customFormat="1" ht="18" customHeight="1" thickTop="1" thickBot="1">
      <c r="A10" s="411"/>
      <c r="B10" s="408"/>
      <c r="C10" s="408"/>
      <c r="D10" s="408"/>
      <c r="E10" s="408"/>
      <c r="F10" s="408"/>
      <c r="G10" s="406"/>
      <c r="H10" s="421"/>
      <c r="I10" s="406"/>
      <c r="J10" s="415"/>
      <c r="K10" s="403"/>
    </row>
    <row r="11" spans="1:13" s="186" customFormat="1" ht="30" customHeight="1" thickTop="1" thickBot="1">
      <c r="A11" s="274">
        <v>2011</v>
      </c>
      <c r="B11" s="275">
        <v>281</v>
      </c>
      <c r="C11" s="275">
        <v>2126</v>
      </c>
      <c r="D11" s="275">
        <v>349</v>
      </c>
      <c r="E11" s="275">
        <v>2366</v>
      </c>
      <c r="F11" s="275">
        <v>3898</v>
      </c>
      <c r="G11" s="276">
        <f>SUM(B11:F11)</f>
        <v>9020</v>
      </c>
      <c r="H11" s="386">
        <f t="shared" ref="H11:H12" si="0">I11-G11</f>
        <v>55980</v>
      </c>
      <c r="I11" s="276">
        <v>65000</v>
      </c>
      <c r="J11" s="275">
        <v>1149300</v>
      </c>
      <c r="K11" s="277">
        <v>2011</v>
      </c>
    </row>
    <row r="12" spans="1:13" ht="30" customHeight="1" thickTop="1" thickBot="1">
      <c r="A12" s="388">
        <v>2012</v>
      </c>
      <c r="B12" s="389">
        <v>314</v>
      </c>
      <c r="C12" s="389">
        <v>1988</v>
      </c>
      <c r="D12" s="389">
        <v>570</v>
      </c>
      <c r="E12" s="389">
        <v>2477</v>
      </c>
      <c r="F12" s="389">
        <v>5183</v>
      </c>
      <c r="G12" s="390">
        <f>SUM(B12:F12)</f>
        <v>10532</v>
      </c>
      <c r="H12" s="389">
        <f t="shared" si="0"/>
        <v>54468</v>
      </c>
      <c r="I12" s="390">
        <v>65000</v>
      </c>
      <c r="J12" s="389">
        <v>1149300</v>
      </c>
      <c r="K12" s="391">
        <v>2012</v>
      </c>
    </row>
    <row r="13" spans="1:13" ht="30" customHeight="1" thickTop="1" thickBot="1">
      <c r="A13" s="274">
        <v>2013</v>
      </c>
      <c r="B13" s="275">
        <v>395</v>
      </c>
      <c r="C13" s="275">
        <v>1973</v>
      </c>
      <c r="D13" s="275">
        <v>550</v>
      </c>
      <c r="E13" s="275">
        <v>2599</v>
      </c>
      <c r="F13" s="275">
        <v>7093</v>
      </c>
      <c r="G13" s="276">
        <f t="shared" ref="G13" si="1">SUM(B13:F13)</f>
        <v>12610</v>
      </c>
      <c r="H13" s="386">
        <f>I13-G13</f>
        <v>52390</v>
      </c>
      <c r="I13" s="276">
        <v>65000</v>
      </c>
      <c r="J13" s="275">
        <v>1149300</v>
      </c>
      <c r="K13" s="277">
        <v>2013</v>
      </c>
    </row>
    <row r="14" spans="1:13" ht="30" customHeight="1" thickTop="1" thickBot="1">
      <c r="A14" s="388">
        <v>2014</v>
      </c>
      <c r="B14" s="389">
        <v>379</v>
      </c>
      <c r="C14" s="389">
        <v>2234</v>
      </c>
      <c r="D14" s="389">
        <v>205</v>
      </c>
      <c r="E14" s="389">
        <v>2290</v>
      </c>
      <c r="F14" s="389">
        <v>6108</v>
      </c>
      <c r="G14" s="390">
        <f>SUM(B14:F14)</f>
        <v>11216</v>
      </c>
      <c r="H14" s="389">
        <f t="shared" ref="H14:H15" si="2">I14-G14</f>
        <v>53784</v>
      </c>
      <c r="I14" s="390">
        <v>65000</v>
      </c>
      <c r="J14" s="389">
        <v>1149300</v>
      </c>
      <c r="K14" s="391">
        <v>2014</v>
      </c>
    </row>
    <row r="15" spans="1:13" ht="30" customHeight="1" thickTop="1" thickBot="1">
      <c r="A15" s="274">
        <v>2015</v>
      </c>
      <c r="B15" s="275">
        <v>308</v>
      </c>
      <c r="C15" s="275">
        <v>2340</v>
      </c>
      <c r="D15" s="275">
        <v>192</v>
      </c>
      <c r="E15" s="275">
        <v>2300</v>
      </c>
      <c r="F15" s="275">
        <v>6666</v>
      </c>
      <c r="G15" s="276">
        <f>SUM(B15:F15)</f>
        <v>11806</v>
      </c>
      <c r="H15" s="386">
        <f t="shared" si="2"/>
        <v>53194</v>
      </c>
      <c r="I15" s="276">
        <v>65000</v>
      </c>
      <c r="J15" s="275">
        <v>1149300</v>
      </c>
      <c r="K15" s="277">
        <v>2015</v>
      </c>
    </row>
    <row r="16" spans="1:13" ht="13.8" thickTop="1"/>
    <row r="18" spans="7:7">
      <c r="G18" s="199"/>
    </row>
    <row r="19" spans="7:7">
      <c r="G19" s="199"/>
    </row>
    <row r="20" spans="7:7">
      <c r="G20" s="199"/>
    </row>
    <row r="21" spans="7:7">
      <c r="G21" s="199"/>
    </row>
  </sheetData>
  <mergeCells count="19">
    <mergeCell ref="A4:K4"/>
    <mergeCell ref="A5:K5"/>
    <mergeCell ref="H9:H10"/>
    <mergeCell ref="A1:K1"/>
    <mergeCell ref="K7:K10"/>
    <mergeCell ref="I8:I10"/>
    <mergeCell ref="G9:G10"/>
    <mergeCell ref="F9:F10"/>
    <mergeCell ref="B9:B10"/>
    <mergeCell ref="A7:A10"/>
    <mergeCell ref="J7:J8"/>
    <mergeCell ref="J9:J10"/>
    <mergeCell ref="B7:I7"/>
    <mergeCell ref="B8:G8"/>
    <mergeCell ref="E9:E10"/>
    <mergeCell ref="D9:D10"/>
    <mergeCell ref="C9:C10"/>
    <mergeCell ref="A3:K3"/>
    <mergeCell ref="A2:K2"/>
  </mergeCells>
  <phoneticPr fontId="0" type="noConversion"/>
  <printOptions horizontalCentered="1"/>
  <pageMargins left="0.23622047244094491" right="0.23622047244094491" top="1.3779527559055118" bottom="0.35433070866141736" header="0.51181102362204722" footer="0.47244094488188981"/>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BW60"/>
  <sheetViews>
    <sheetView showGridLines="0" rightToLeft="1" view="pageBreakPreview" zoomScaleSheetLayoutView="100" workbookViewId="0">
      <selection activeCell="A4" sqref="A4:I4"/>
    </sheetView>
  </sheetViews>
  <sheetFormatPr defaultColWidth="10.6640625" defaultRowHeight="13.8"/>
  <cols>
    <col min="1" max="1" width="4.6640625" style="133" customWidth="1"/>
    <col min="2" max="2" width="20.6640625" style="133" customWidth="1"/>
    <col min="3" max="7" width="8.5546875" style="135" customWidth="1"/>
    <col min="8" max="8" width="20.6640625" style="133" customWidth="1"/>
    <col min="9" max="9" width="5.109375" style="133" customWidth="1"/>
    <col min="10" max="75" width="10.6640625" style="60"/>
    <col min="76" max="16384" width="10.6640625" style="5"/>
  </cols>
  <sheetData>
    <row r="1" spans="1:75" s="82" customFormat="1" ht="22.2" customHeight="1">
      <c r="A1" s="418" t="s">
        <v>11</v>
      </c>
      <c r="B1" s="418"/>
      <c r="C1" s="418"/>
      <c r="D1" s="418"/>
      <c r="E1" s="418"/>
      <c r="F1" s="418"/>
      <c r="G1" s="418"/>
      <c r="H1" s="418"/>
      <c r="I1" s="418"/>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c r="BB1" s="81"/>
      <c r="BC1" s="81"/>
      <c r="BD1" s="81"/>
      <c r="BE1" s="81"/>
      <c r="BF1" s="81"/>
      <c r="BG1" s="81"/>
      <c r="BH1" s="81"/>
      <c r="BI1" s="81"/>
      <c r="BJ1" s="81"/>
      <c r="BK1" s="81"/>
      <c r="BL1" s="81"/>
      <c r="BM1" s="81"/>
      <c r="BN1" s="81"/>
      <c r="BO1" s="81"/>
      <c r="BP1" s="81"/>
      <c r="BQ1" s="81"/>
      <c r="BR1" s="81"/>
      <c r="BS1" s="81"/>
      <c r="BT1" s="81"/>
      <c r="BU1" s="81"/>
      <c r="BV1" s="81"/>
      <c r="BW1" s="81"/>
    </row>
    <row r="2" spans="1:75" s="82" customFormat="1" ht="14.25" customHeight="1">
      <c r="A2" s="437" t="s">
        <v>440</v>
      </c>
      <c r="B2" s="437"/>
      <c r="C2" s="437"/>
      <c r="D2" s="437"/>
      <c r="E2" s="437"/>
      <c r="F2" s="437"/>
      <c r="G2" s="437"/>
      <c r="H2" s="437"/>
      <c r="I2" s="437"/>
      <c r="J2" s="83"/>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row>
    <row r="3" spans="1:75" ht="22.2" customHeight="1">
      <c r="A3" s="419" t="s">
        <v>12</v>
      </c>
      <c r="B3" s="419"/>
      <c r="C3" s="419"/>
      <c r="D3" s="419"/>
      <c r="E3" s="419"/>
      <c r="F3" s="419"/>
      <c r="G3" s="419"/>
      <c r="H3" s="419"/>
      <c r="I3" s="419"/>
    </row>
    <row r="4" spans="1:75" ht="22.2" customHeight="1">
      <c r="A4" s="419" t="s">
        <v>441</v>
      </c>
      <c r="B4" s="419"/>
      <c r="C4" s="419"/>
      <c r="D4" s="419"/>
      <c r="E4" s="419"/>
      <c r="F4" s="419"/>
      <c r="G4" s="419"/>
      <c r="H4" s="419"/>
      <c r="I4" s="419"/>
    </row>
    <row r="5" spans="1:75" s="2" customFormat="1" ht="25.2" customHeight="1">
      <c r="A5" s="22" t="s">
        <v>406</v>
      </c>
      <c r="B5" s="22"/>
      <c r="C5" s="22"/>
      <c r="D5" s="22"/>
      <c r="E5" s="22"/>
      <c r="F5" s="22"/>
      <c r="G5" s="22"/>
      <c r="H5" s="74"/>
      <c r="I5" s="64" t="s">
        <v>407</v>
      </c>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row>
    <row r="6" spans="1:75" s="3" customFormat="1" ht="17.25" customHeight="1" thickBot="1">
      <c r="A6" s="430" t="s">
        <v>293</v>
      </c>
      <c r="B6" s="430"/>
      <c r="C6" s="433">
        <v>2011</v>
      </c>
      <c r="D6" s="439">
        <v>2012</v>
      </c>
      <c r="E6" s="435">
        <v>2013</v>
      </c>
      <c r="F6" s="435">
        <v>2014</v>
      </c>
      <c r="G6" s="435">
        <v>2015</v>
      </c>
      <c r="H6" s="428" t="s">
        <v>294</v>
      </c>
      <c r="I6" s="42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row>
    <row r="7" spans="1:75" s="4" customFormat="1" ht="17.25" customHeight="1" thickTop="1">
      <c r="A7" s="431"/>
      <c r="B7" s="431"/>
      <c r="C7" s="434"/>
      <c r="D7" s="440"/>
      <c r="E7" s="436"/>
      <c r="F7" s="436"/>
      <c r="G7" s="436"/>
      <c r="H7" s="429"/>
      <c r="I7" s="42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row>
    <row r="8" spans="1:75" ht="21.15" customHeight="1" thickBot="1">
      <c r="A8" s="438" t="s">
        <v>13</v>
      </c>
      <c r="B8" s="438"/>
      <c r="C8" s="210">
        <f>SUM(C9:C12)</f>
        <v>281</v>
      </c>
      <c r="D8" s="134">
        <f>SUM(D9:D12)</f>
        <v>314</v>
      </c>
      <c r="E8" s="134">
        <f>SUM(E9:E12)</f>
        <v>395</v>
      </c>
      <c r="F8" s="134">
        <f>SUM(F9:F12)</f>
        <v>378</v>
      </c>
      <c r="G8" s="134">
        <f>SUM(G9:G12)</f>
        <v>308</v>
      </c>
      <c r="H8" s="432" t="s">
        <v>14</v>
      </c>
      <c r="I8" s="432"/>
    </row>
    <row r="9" spans="1:75" ht="15" customHeight="1" thickTop="1" thickBot="1">
      <c r="A9" s="77"/>
      <c r="B9" s="77" t="s">
        <v>15</v>
      </c>
      <c r="C9" s="208">
        <v>11</v>
      </c>
      <c r="D9" s="224">
        <v>21</v>
      </c>
      <c r="E9" s="224">
        <v>38</v>
      </c>
      <c r="F9" s="224">
        <v>2</v>
      </c>
      <c r="G9" s="224">
        <v>0</v>
      </c>
      <c r="H9" s="78" t="s">
        <v>16</v>
      </c>
      <c r="I9" s="78"/>
    </row>
    <row r="10" spans="1:75" ht="15" customHeight="1" thickTop="1" thickBot="1">
      <c r="A10" s="75"/>
      <c r="B10" s="75" t="s">
        <v>17</v>
      </c>
      <c r="C10" s="211">
        <v>178</v>
      </c>
      <c r="D10" s="225">
        <v>189</v>
      </c>
      <c r="E10" s="225">
        <v>200</v>
      </c>
      <c r="F10" s="225">
        <v>235</v>
      </c>
      <c r="G10" s="225">
        <v>230</v>
      </c>
      <c r="H10" s="76" t="s">
        <v>18</v>
      </c>
      <c r="I10" s="76"/>
    </row>
    <row r="11" spans="1:75" ht="15" customHeight="1" thickTop="1" thickBot="1">
      <c r="A11" s="77"/>
      <c r="B11" s="77" t="s">
        <v>19</v>
      </c>
      <c r="C11" s="208">
        <v>90</v>
      </c>
      <c r="D11" s="224">
        <v>94</v>
      </c>
      <c r="E11" s="224">
        <v>97</v>
      </c>
      <c r="F11" s="224">
        <v>138</v>
      </c>
      <c r="G11" s="224">
        <v>70</v>
      </c>
      <c r="H11" s="78" t="s">
        <v>20</v>
      </c>
      <c r="I11" s="78"/>
    </row>
    <row r="12" spans="1:75" ht="15" customHeight="1" thickTop="1" thickBot="1">
      <c r="A12" s="75"/>
      <c r="B12" s="75" t="s">
        <v>165</v>
      </c>
      <c r="C12" s="211">
        <v>2</v>
      </c>
      <c r="D12" s="225">
        <v>10</v>
      </c>
      <c r="E12" s="225">
        <v>60</v>
      </c>
      <c r="F12" s="225">
        <v>3</v>
      </c>
      <c r="G12" s="225">
        <v>8</v>
      </c>
      <c r="H12" s="76" t="s">
        <v>166</v>
      </c>
      <c r="I12" s="76"/>
    </row>
    <row r="13" spans="1:75" ht="21.15" customHeight="1" thickTop="1" thickBot="1">
      <c r="A13" s="426" t="s">
        <v>387</v>
      </c>
      <c r="B13" s="426"/>
      <c r="C13" s="209">
        <v>3898</v>
      </c>
      <c r="D13" s="236">
        <v>5183</v>
      </c>
      <c r="E13" s="236">
        <v>7093</v>
      </c>
      <c r="F13" s="236">
        <v>6108</v>
      </c>
      <c r="G13" s="236">
        <v>6666</v>
      </c>
      <c r="H13" s="427" t="s">
        <v>386</v>
      </c>
      <c r="I13" s="427"/>
    </row>
    <row r="14" spans="1:75" ht="21.15" customHeight="1" thickTop="1" thickBot="1">
      <c r="A14" s="425" t="s">
        <v>388</v>
      </c>
      <c r="B14" s="425"/>
      <c r="C14" s="212">
        <v>2126</v>
      </c>
      <c r="D14" s="217">
        <f>SUM(D15:D38)</f>
        <v>1988</v>
      </c>
      <c r="E14" s="217">
        <f>SUM(E15:E38)</f>
        <v>1973.1</v>
      </c>
      <c r="F14" s="217">
        <f>SUM(F15:F38)</f>
        <v>2397</v>
      </c>
      <c r="G14" s="217">
        <v>2339</v>
      </c>
      <c r="H14" s="424" t="s">
        <v>266</v>
      </c>
      <c r="I14" s="424"/>
    </row>
    <row r="15" spans="1:75" ht="15" customHeight="1" thickTop="1" thickBot="1">
      <c r="A15" s="77"/>
      <c r="B15" s="77" t="s">
        <v>22</v>
      </c>
      <c r="C15" s="208">
        <v>302</v>
      </c>
      <c r="D15" s="224">
        <v>316</v>
      </c>
      <c r="E15" s="224">
        <v>330</v>
      </c>
      <c r="F15" s="224">
        <v>307</v>
      </c>
      <c r="G15" s="224">
        <v>323</v>
      </c>
      <c r="H15" s="78" t="s">
        <v>23</v>
      </c>
      <c r="I15" s="78"/>
    </row>
    <row r="16" spans="1:75" ht="15" customHeight="1" thickTop="1" thickBot="1">
      <c r="A16" s="75"/>
      <c r="B16" s="75" t="s">
        <v>24</v>
      </c>
      <c r="C16" s="211">
        <v>88</v>
      </c>
      <c r="D16" s="225">
        <v>72</v>
      </c>
      <c r="E16" s="225">
        <v>61</v>
      </c>
      <c r="F16" s="225">
        <v>89</v>
      </c>
      <c r="G16" s="225">
        <v>70</v>
      </c>
      <c r="H16" s="76" t="s">
        <v>25</v>
      </c>
      <c r="I16" s="76"/>
    </row>
    <row r="17" spans="1:9" ht="15" customHeight="1" thickTop="1" thickBot="1">
      <c r="A17" s="77"/>
      <c r="B17" s="77" t="s">
        <v>26</v>
      </c>
      <c r="C17" s="208">
        <v>13</v>
      </c>
      <c r="D17" s="224">
        <v>18</v>
      </c>
      <c r="E17" s="224">
        <v>25.5</v>
      </c>
      <c r="F17" s="224">
        <v>23</v>
      </c>
      <c r="G17" s="224">
        <v>18</v>
      </c>
      <c r="H17" s="78" t="s">
        <v>27</v>
      </c>
      <c r="I17" s="78"/>
    </row>
    <row r="18" spans="1:9" ht="15" customHeight="1" thickTop="1" thickBot="1">
      <c r="A18" s="75"/>
      <c r="B18" s="75" t="s">
        <v>28</v>
      </c>
      <c r="C18" s="211">
        <v>131</v>
      </c>
      <c r="D18" s="225">
        <v>85</v>
      </c>
      <c r="E18" s="225">
        <v>76.900000000000006</v>
      </c>
      <c r="F18" s="225">
        <v>104</v>
      </c>
      <c r="G18" s="225">
        <v>147</v>
      </c>
      <c r="H18" s="76" t="s">
        <v>29</v>
      </c>
      <c r="I18" s="76"/>
    </row>
    <row r="19" spans="1:9" ht="15" customHeight="1" thickTop="1" thickBot="1">
      <c r="A19" s="77"/>
      <c r="B19" s="77" t="s">
        <v>30</v>
      </c>
      <c r="C19" s="208">
        <v>295</v>
      </c>
      <c r="D19" s="224">
        <v>279</v>
      </c>
      <c r="E19" s="224">
        <v>264</v>
      </c>
      <c r="F19" s="224">
        <v>257</v>
      </c>
      <c r="G19" s="224">
        <v>269</v>
      </c>
      <c r="H19" s="78" t="s">
        <v>31</v>
      </c>
      <c r="I19" s="78"/>
    </row>
    <row r="20" spans="1:9" ht="15" customHeight="1" thickTop="1" thickBot="1">
      <c r="A20" s="75"/>
      <c r="B20" s="75" t="s">
        <v>32</v>
      </c>
      <c r="C20" s="211">
        <v>143</v>
      </c>
      <c r="D20" s="225">
        <v>124</v>
      </c>
      <c r="E20" s="225">
        <v>107.7</v>
      </c>
      <c r="F20" s="225">
        <v>193</v>
      </c>
      <c r="G20" s="225">
        <v>207</v>
      </c>
      <c r="H20" s="76" t="s">
        <v>33</v>
      </c>
      <c r="I20" s="76"/>
    </row>
    <row r="21" spans="1:9" ht="15" customHeight="1" thickTop="1" thickBot="1">
      <c r="A21" s="77"/>
      <c r="B21" s="77" t="s">
        <v>34</v>
      </c>
      <c r="C21" s="208">
        <v>17</v>
      </c>
      <c r="D21" s="224">
        <v>16</v>
      </c>
      <c r="E21" s="224">
        <v>16</v>
      </c>
      <c r="F21" s="224">
        <v>32</v>
      </c>
      <c r="G21" s="224">
        <v>56</v>
      </c>
      <c r="H21" s="78" t="s">
        <v>35</v>
      </c>
      <c r="I21" s="78"/>
    </row>
    <row r="22" spans="1:9" ht="15" customHeight="1" thickTop="1" thickBot="1">
      <c r="A22" s="75"/>
      <c r="B22" s="75" t="s">
        <v>36</v>
      </c>
      <c r="C22" s="211">
        <v>7</v>
      </c>
      <c r="D22" s="225">
        <v>7</v>
      </c>
      <c r="E22" s="225">
        <v>7</v>
      </c>
      <c r="F22" s="225">
        <v>8</v>
      </c>
      <c r="G22" s="225">
        <v>10</v>
      </c>
      <c r="H22" s="76" t="s">
        <v>37</v>
      </c>
      <c r="I22" s="76"/>
    </row>
    <row r="23" spans="1:9" ht="15" customHeight="1" thickTop="1" thickBot="1">
      <c r="A23" s="77"/>
      <c r="B23" s="77" t="s">
        <v>38</v>
      </c>
      <c r="C23" s="208">
        <v>144</v>
      </c>
      <c r="D23" s="224">
        <v>134</v>
      </c>
      <c r="E23" s="224">
        <v>125</v>
      </c>
      <c r="F23" s="224">
        <v>161</v>
      </c>
      <c r="G23" s="224">
        <v>156</v>
      </c>
      <c r="H23" s="78" t="s">
        <v>39</v>
      </c>
      <c r="I23" s="78"/>
    </row>
    <row r="24" spans="1:9" ht="15" customHeight="1" thickTop="1" thickBot="1">
      <c r="A24" s="75"/>
      <c r="B24" s="75" t="s">
        <v>40</v>
      </c>
      <c r="C24" s="211">
        <v>31</v>
      </c>
      <c r="D24" s="225">
        <v>31</v>
      </c>
      <c r="E24" s="225">
        <v>31</v>
      </c>
      <c r="F24" s="225">
        <v>44</v>
      </c>
      <c r="G24" s="225">
        <v>21</v>
      </c>
      <c r="H24" s="76" t="s">
        <v>41</v>
      </c>
      <c r="I24" s="76"/>
    </row>
    <row r="25" spans="1:9" ht="15" customHeight="1" thickTop="1" thickBot="1">
      <c r="A25" s="77"/>
      <c r="B25" s="77" t="s">
        <v>42</v>
      </c>
      <c r="C25" s="208">
        <v>117</v>
      </c>
      <c r="D25" s="224">
        <v>111</v>
      </c>
      <c r="E25" s="224">
        <v>106</v>
      </c>
      <c r="F25" s="224">
        <v>149</v>
      </c>
      <c r="G25" s="224">
        <v>136</v>
      </c>
      <c r="H25" s="78" t="s">
        <v>43</v>
      </c>
      <c r="I25" s="78"/>
    </row>
    <row r="26" spans="1:9" ht="15" customHeight="1" thickTop="1" thickBot="1">
      <c r="A26" s="75"/>
      <c r="B26" s="75" t="s">
        <v>44</v>
      </c>
      <c r="C26" s="211">
        <v>115</v>
      </c>
      <c r="D26" s="225">
        <v>107</v>
      </c>
      <c r="E26" s="225">
        <v>101</v>
      </c>
      <c r="F26" s="225">
        <v>130</v>
      </c>
      <c r="G26" s="225">
        <v>122</v>
      </c>
      <c r="H26" s="76" t="s">
        <v>45</v>
      </c>
      <c r="I26" s="76"/>
    </row>
    <row r="27" spans="1:9" ht="15" customHeight="1" thickTop="1" thickBot="1">
      <c r="A27" s="77"/>
      <c r="B27" s="77" t="s">
        <v>46</v>
      </c>
      <c r="C27" s="208">
        <v>106</v>
      </c>
      <c r="D27" s="224">
        <v>83</v>
      </c>
      <c r="E27" s="224">
        <v>72</v>
      </c>
      <c r="F27" s="224">
        <v>85</v>
      </c>
      <c r="G27" s="224">
        <v>122</v>
      </c>
      <c r="H27" s="78" t="s">
        <v>47</v>
      </c>
      <c r="I27" s="78"/>
    </row>
    <row r="28" spans="1:9" ht="15" customHeight="1" thickTop="1" thickBot="1">
      <c r="A28" s="75"/>
      <c r="B28" s="75" t="s">
        <v>48</v>
      </c>
      <c r="C28" s="211">
        <v>86</v>
      </c>
      <c r="D28" s="225">
        <v>87</v>
      </c>
      <c r="E28" s="225">
        <v>89</v>
      </c>
      <c r="F28" s="225">
        <v>122</v>
      </c>
      <c r="G28" s="225">
        <v>179</v>
      </c>
      <c r="H28" s="76" t="s">
        <v>49</v>
      </c>
      <c r="I28" s="76"/>
    </row>
    <row r="29" spans="1:9" ht="15" customHeight="1" thickTop="1" thickBot="1">
      <c r="A29" s="77"/>
      <c r="B29" s="77" t="s">
        <v>50</v>
      </c>
      <c r="C29" s="208">
        <v>21</v>
      </c>
      <c r="D29" s="224">
        <v>31</v>
      </c>
      <c r="E29" s="224">
        <v>47</v>
      </c>
      <c r="F29" s="224">
        <v>28</v>
      </c>
      <c r="G29" s="224">
        <v>15</v>
      </c>
      <c r="H29" s="78" t="s">
        <v>51</v>
      </c>
      <c r="I29" s="78"/>
    </row>
    <row r="30" spans="1:9" ht="15" customHeight="1" thickTop="1" thickBot="1">
      <c r="A30" s="75"/>
      <c r="B30" s="75" t="s">
        <v>52</v>
      </c>
      <c r="C30" s="211">
        <v>28</v>
      </c>
      <c r="D30" s="225">
        <v>29</v>
      </c>
      <c r="E30" s="225">
        <v>29</v>
      </c>
      <c r="F30" s="225">
        <v>33</v>
      </c>
      <c r="G30" s="225">
        <v>25</v>
      </c>
      <c r="H30" s="76" t="s">
        <v>53</v>
      </c>
      <c r="I30" s="76"/>
    </row>
    <row r="31" spans="1:9" ht="15" customHeight="1" thickTop="1" thickBot="1">
      <c r="A31" s="77"/>
      <c r="B31" s="77" t="s">
        <v>54</v>
      </c>
      <c r="C31" s="208">
        <v>20</v>
      </c>
      <c r="D31" s="224">
        <v>27</v>
      </c>
      <c r="E31" s="224">
        <v>37</v>
      </c>
      <c r="F31" s="224">
        <v>36</v>
      </c>
      <c r="G31" s="224">
        <v>14</v>
      </c>
      <c r="H31" s="78" t="s">
        <v>55</v>
      </c>
      <c r="I31" s="78"/>
    </row>
    <row r="32" spans="1:9" ht="15" customHeight="1" thickTop="1" thickBot="1">
      <c r="A32" s="75"/>
      <c r="B32" s="75" t="s">
        <v>56</v>
      </c>
      <c r="C32" s="211">
        <v>33</v>
      </c>
      <c r="D32" s="225">
        <v>38</v>
      </c>
      <c r="E32" s="225">
        <v>46</v>
      </c>
      <c r="F32" s="225">
        <v>37</v>
      </c>
      <c r="G32" s="225">
        <v>48</v>
      </c>
      <c r="H32" s="76" t="s">
        <v>57</v>
      </c>
      <c r="I32" s="76"/>
    </row>
    <row r="33" spans="1:9" ht="15" customHeight="1" thickTop="1" thickBot="1">
      <c r="A33" s="77"/>
      <c r="B33" s="77" t="s">
        <v>58</v>
      </c>
      <c r="C33" s="208">
        <v>75</v>
      </c>
      <c r="D33" s="224">
        <v>64</v>
      </c>
      <c r="E33" s="224">
        <v>55</v>
      </c>
      <c r="F33" s="224">
        <v>61</v>
      </c>
      <c r="G33" s="224">
        <v>48</v>
      </c>
      <c r="H33" s="78" t="s">
        <v>59</v>
      </c>
      <c r="I33" s="78"/>
    </row>
    <row r="34" spans="1:9" ht="15" customHeight="1" thickTop="1" thickBot="1">
      <c r="A34" s="75"/>
      <c r="B34" s="75" t="s">
        <v>60</v>
      </c>
      <c r="C34" s="211">
        <v>5</v>
      </c>
      <c r="D34" s="225">
        <v>3</v>
      </c>
      <c r="E34" s="225">
        <v>2</v>
      </c>
      <c r="F34" s="225">
        <v>3</v>
      </c>
      <c r="G34" s="225">
        <v>3</v>
      </c>
      <c r="H34" s="76" t="s">
        <v>61</v>
      </c>
      <c r="I34" s="76"/>
    </row>
    <row r="35" spans="1:9" ht="15" customHeight="1" thickTop="1" thickBot="1">
      <c r="A35" s="77"/>
      <c r="B35" s="77" t="s">
        <v>62</v>
      </c>
      <c r="C35" s="208">
        <v>12</v>
      </c>
      <c r="D35" s="224">
        <v>12</v>
      </c>
      <c r="E35" s="224">
        <v>12</v>
      </c>
      <c r="F35" s="224">
        <v>15</v>
      </c>
      <c r="G35" s="224">
        <v>7</v>
      </c>
      <c r="H35" s="78" t="s">
        <v>63</v>
      </c>
      <c r="I35" s="78"/>
    </row>
    <row r="36" spans="1:9" ht="15" customHeight="1" thickTop="1" thickBot="1">
      <c r="A36" s="75"/>
      <c r="B36" s="75" t="s">
        <v>64</v>
      </c>
      <c r="C36" s="211">
        <v>10</v>
      </c>
      <c r="D36" s="225">
        <v>7</v>
      </c>
      <c r="E36" s="225">
        <v>5</v>
      </c>
      <c r="F36" s="225">
        <v>10</v>
      </c>
      <c r="G36" s="225">
        <v>6</v>
      </c>
      <c r="H36" s="76" t="s">
        <v>65</v>
      </c>
      <c r="I36" s="76"/>
    </row>
    <row r="37" spans="1:9" ht="15" customHeight="1" thickTop="1" thickBot="1">
      <c r="A37" s="77"/>
      <c r="B37" s="77" t="s">
        <v>66</v>
      </c>
      <c r="C37" s="208">
        <v>2</v>
      </c>
      <c r="D37" s="224">
        <v>2</v>
      </c>
      <c r="E37" s="224">
        <v>3</v>
      </c>
      <c r="F37" s="224">
        <v>3</v>
      </c>
      <c r="G37" s="224">
        <v>7</v>
      </c>
      <c r="H37" s="78" t="s">
        <v>67</v>
      </c>
      <c r="I37" s="78"/>
    </row>
    <row r="38" spans="1:9" ht="15" customHeight="1" thickTop="1" thickBot="1">
      <c r="A38" s="75"/>
      <c r="B38" s="75" t="s">
        <v>68</v>
      </c>
      <c r="C38" s="211">
        <v>327</v>
      </c>
      <c r="D38" s="225">
        <v>305</v>
      </c>
      <c r="E38" s="225">
        <v>325</v>
      </c>
      <c r="F38" s="225">
        <v>467</v>
      </c>
      <c r="G38" s="225">
        <v>340</v>
      </c>
      <c r="H38" s="76" t="s">
        <v>69</v>
      </c>
      <c r="I38" s="76"/>
    </row>
    <row r="39" spans="1:9" ht="21.15" customHeight="1" thickTop="1" thickBot="1">
      <c r="A39" s="426" t="s">
        <v>70</v>
      </c>
      <c r="B39" s="426"/>
      <c r="C39" s="209">
        <f>SUM(C40:C48)</f>
        <v>2715</v>
      </c>
      <c r="D39" s="236">
        <f>SUM(D40:D48)</f>
        <v>3048</v>
      </c>
      <c r="E39" s="236">
        <f>SUM(E40:E48)</f>
        <v>3148.5</v>
      </c>
      <c r="F39" s="236">
        <f>SUM(F40:F48)</f>
        <v>2496</v>
      </c>
      <c r="G39" s="236">
        <f>SUM(G40:G48)</f>
        <v>2492</v>
      </c>
      <c r="H39" s="427" t="s">
        <v>193</v>
      </c>
      <c r="I39" s="427"/>
    </row>
    <row r="40" spans="1:9" ht="15" customHeight="1" thickTop="1" thickBot="1">
      <c r="A40" s="75"/>
      <c r="B40" s="75" t="s">
        <v>71</v>
      </c>
      <c r="C40" s="211">
        <v>101</v>
      </c>
      <c r="D40" s="225">
        <v>95</v>
      </c>
      <c r="E40" s="225">
        <v>89.5</v>
      </c>
      <c r="F40" s="225">
        <v>82</v>
      </c>
      <c r="G40" s="225">
        <v>103</v>
      </c>
      <c r="H40" s="76" t="s">
        <v>72</v>
      </c>
      <c r="I40" s="76"/>
    </row>
    <row r="41" spans="1:9" ht="15" customHeight="1" thickTop="1" thickBot="1">
      <c r="A41" s="77"/>
      <c r="B41" s="77" t="s">
        <v>73</v>
      </c>
      <c r="C41" s="208">
        <v>4</v>
      </c>
      <c r="D41" s="224">
        <v>3</v>
      </c>
      <c r="E41" s="224">
        <v>3.9</v>
      </c>
      <c r="F41" s="224">
        <v>11</v>
      </c>
      <c r="G41" s="224">
        <v>1</v>
      </c>
      <c r="H41" s="78" t="s">
        <v>74</v>
      </c>
      <c r="I41" s="78"/>
    </row>
    <row r="42" spans="1:9" ht="15" customHeight="1" thickTop="1" thickBot="1">
      <c r="A42" s="75"/>
      <c r="B42" s="75" t="s">
        <v>75</v>
      </c>
      <c r="C42" s="211">
        <v>8</v>
      </c>
      <c r="D42" s="225">
        <v>9</v>
      </c>
      <c r="E42" s="225">
        <v>10.7</v>
      </c>
      <c r="F42" s="225">
        <v>6</v>
      </c>
      <c r="G42" s="225">
        <v>3</v>
      </c>
      <c r="H42" s="76" t="s">
        <v>76</v>
      </c>
      <c r="I42" s="76"/>
    </row>
    <row r="43" spans="1:9" ht="15" customHeight="1" thickTop="1" thickBot="1">
      <c r="A43" s="77"/>
      <c r="B43" s="77" t="s">
        <v>77</v>
      </c>
      <c r="C43" s="208">
        <v>19</v>
      </c>
      <c r="D43" s="224">
        <v>13</v>
      </c>
      <c r="E43" s="224">
        <v>8.9</v>
      </c>
      <c r="F43" s="224">
        <v>8</v>
      </c>
      <c r="G43" s="224">
        <v>6</v>
      </c>
      <c r="H43" s="78" t="s">
        <v>78</v>
      </c>
      <c r="I43" s="78"/>
    </row>
    <row r="44" spans="1:9" ht="15" customHeight="1" thickTop="1" thickBot="1">
      <c r="A44" s="75"/>
      <c r="B44" s="75" t="s">
        <v>79</v>
      </c>
      <c r="C44" s="211">
        <v>14</v>
      </c>
      <c r="D44" s="225">
        <v>15</v>
      </c>
      <c r="E44" s="225">
        <v>16.8</v>
      </c>
      <c r="F44" s="225">
        <v>8</v>
      </c>
      <c r="G44" s="225">
        <v>5</v>
      </c>
      <c r="H44" s="76" t="s">
        <v>80</v>
      </c>
      <c r="I44" s="76"/>
    </row>
    <row r="45" spans="1:9" ht="15" customHeight="1" thickTop="1" thickBot="1">
      <c r="A45" s="77"/>
      <c r="B45" s="77" t="s">
        <v>81</v>
      </c>
      <c r="C45" s="208">
        <v>13</v>
      </c>
      <c r="D45" s="224">
        <v>15</v>
      </c>
      <c r="E45" s="224">
        <v>15.7</v>
      </c>
      <c r="F45" s="224">
        <v>11</v>
      </c>
      <c r="G45" s="224">
        <v>5</v>
      </c>
      <c r="H45" s="78" t="s">
        <v>82</v>
      </c>
      <c r="I45" s="78"/>
    </row>
    <row r="46" spans="1:9" ht="15" customHeight="1" thickTop="1" thickBot="1">
      <c r="A46" s="75"/>
      <c r="B46" s="75" t="s">
        <v>83</v>
      </c>
      <c r="C46" s="211">
        <v>2366</v>
      </c>
      <c r="D46" s="225">
        <v>2477</v>
      </c>
      <c r="E46" s="225">
        <v>2598.5</v>
      </c>
      <c r="F46" s="225">
        <v>2290</v>
      </c>
      <c r="G46" s="225">
        <v>2300</v>
      </c>
      <c r="H46" s="76" t="s">
        <v>7</v>
      </c>
      <c r="I46" s="76"/>
    </row>
    <row r="47" spans="1:9" ht="15" customHeight="1" thickTop="1" thickBot="1">
      <c r="A47" s="77"/>
      <c r="B47" s="77" t="s">
        <v>84</v>
      </c>
      <c r="C47" s="208">
        <v>44</v>
      </c>
      <c r="D47" s="224">
        <v>42</v>
      </c>
      <c r="E47" s="224">
        <v>39.5</v>
      </c>
      <c r="F47" s="224">
        <v>32</v>
      </c>
      <c r="G47" s="224">
        <v>19</v>
      </c>
      <c r="H47" s="78" t="s">
        <v>85</v>
      </c>
      <c r="I47" s="78"/>
    </row>
    <row r="48" spans="1:9" ht="15" customHeight="1" thickTop="1">
      <c r="A48" s="79"/>
      <c r="B48" s="79" t="s">
        <v>86</v>
      </c>
      <c r="C48" s="213">
        <v>146</v>
      </c>
      <c r="D48" s="237">
        <v>379</v>
      </c>
      <c r="E48" s="237">
        <v>365</v>
      </c>
      <c r="F48" s="237">
        <v>48</v>
      </c>
      <c r="G48" s="237">
        <v>50</v>
      </c>
      <c r="H48" s="80" t="s">
        <v>69</v>
      </c>
      <c r="I48" s="80"/>
    </row>
    <row r="49" spans="1:75" ht="22.5" customHeight="1">
      <c r="A49" s="422" t="s">
        <v>9</v>
      </c>
      <c r="B49" s="422"/>
      <c r="C49" s="214">
        <f>SUM(C39+C14+C13+C8)</f>
        <v>9020</v>
      </c>
      <c r="D49" s="214">
        <f>(D39+D14+D13+D8)</f>
        <v>10533</v>
      </c>
      <c r="E49" s="214">
        <f>E39+E14+E13+E8</f>
        <v>12609.6</v>
      </c>
      <c r="F49" s="214">
        <f>F39+F8+F13+F14</f>
        <v>11379</v>
      </c>
      <c r="G49" s="214">
        <f>G39+G8+G13+G14</f>
        <v>11805</v>
      </c>
      <c r="H49" s="423" t="s">
        <v>131</v>
      </c>
      <c r="I49" s="423"/>
    </row>
    <row r="50" spans="1:75" ht="11.1" customHeight="1">
      <c r="A50" s="131"/>
      <c r="B50" s="131"/>
      <c r="C50" s="132"/>
      <c r="D50" s="132"/>
      <c r="E50" s="132"/>
      <c r="F50" s="132"/>
      <c r="G50" s="132"/>
      <c r="H50" s="132"/>
      <c r="I50" s="132"/>
    </row>
    <row r="51" spans="1:75" ht="11.1" customHeight="1">
      <c r="A51" s="131"/>
      <c r="B51" s="131"/>
      <c r="C51" s="132"/>
      <c r="D51" s="132"/>
      <c r="E51" s="132"/>
      <c r="F51" s="132"/>
      <c r="G51" s="132"/>
      <c r="H51" s="132"/>
      <c r="I51" s="132"/>
    </row>
    <row r="53" spans="1:75" ht="16.95" customHeight="1">
      <c r="A53" s="5"/>
      <c r="B53" s="5"/>
      <c r="D53" s="137"/>
      <c r="E53" s="137"/>
      <c r="F53" s="137"/>
      <c r="G53" s="137"/>
      <c r="H53" s="60"/>
      <c r="I53" s="60"/>
      <c r="BU53" s="5"/>
      <c r="BV53" s="5"/>
      <c r="BW53" s="5"/>
    </row>
    <row r="54" spans="1:75">
      <c r="A54" s="5"/>
      <c r="B54" s="56"/>
      <c r="D54" s="137"/>
      <c r="E54" s="137"/>
      <c r="F54" s="137"/>
      <c r="G54" s="137"/>
      <c r="H54" s="60"/>
      <c r="I54" s="60"/>
      <c r="BU54" s="5"/>
      <c r="BV54" s="5"/>
      <c r="BW54" s="5"/>
    </row>
    <row r="55" spans="1:75">
      <c r="A55" s="5"/>
      <c r="B55" s="56"/>
      <c r="D55" s="137"/>
      <c r="E55" s="137"/>
      <c r="F55" s="137"/>
      <c r="G55" s="137"/>
      <c r="H55" s="60"/>
      <c r="I55" s="60"/>
      <c r="BU55" s="5"/>
      <c r="BV55" s="5"/>
      <c r="BW55" s="5"/>
    </row>
    <row r="56" spans="1:75">
      <c r="A56" s="5"/>
      <c r="B56" s="56"/>
      <c r="D56" s="137"/>
      <c r="E56" s="137"/>
      <c r="F56" s="137"/>
      <c r="G56" s="137"/>
      <c r="H56" s="60"/>
      <c r="I56" s="60"/>
      <c r="BU56" s="5"/>
      <c r="BV56" s="5"/>
      <c r="BW56" s="5"/>
    </row>
    <row r="57" spans="1:75">
      <c r="A57" s="5"/>
      <c r="B57" s="56"/>
      <c r="D57" s="137"/>
      <c r="E57" s="137"/>
      <c r="F57" s="137"/>
      <c r="G57" s="137"/>
      <c r="H57" s="60"/>
      <c r="I57" s="60"/>
      <c r="BU57" s="5"/>
      <c r="BV57" s="5"/>
      <c r="BW57" s="5"/>
    </row>
    <row r="58" spans="1:75">
      <c r="A58" s="5"/>
      <c r="B58" s="56"/>
      <c r="D58" s="137"/>
      <c r="E58" s="137"/>
      <c r="F58" s="137"/>
      <c r="G58" s="137"/>
      <c r="H58" s="60"/>
      <c r="I58" s="60"/>
      <c r="BU58" s="5"/>
      <c r="BV58" s="5"/>
      <c r="BW58" s="5"/>
    </row>
    <row r="59" spans="1:75">
      <c r="A59" s="5"/>
      <c r="B59" s="5"/>
      <c r="D59" s="137"/>
      <c r="E59" s="137"/>
      <c r="F59" s="137"/>
      <c r="G59" s="137"/>
      <c r="H59" s="60"/>
      <c r="I59" s="60"/>
      <c r="BU59" s="5"/>
      <c r="BV59" s="5"/>
      <c r="BW59" s="5"/>
    </row>
    <row r="60" spans="1:75">
      <c r="A60" s="5"/>
      <c r="B60" s="5"/>
      <c r="C60" s="136"/>
      <c r="D60" s="136"/>
      <c r="E60" s="136"/>
      <c r="F60" s="136"/>
      <c r="G60" s="136"/>
      <c r="H60" s="136"/>
      <c r="I60" s="135"/>
      <c r="J60" s="137"/>
    </row>
  </sheetData>
  <mergeCells count="21">
    <mergeCell ref="A1:I1"/>
    <mergeCell ref="A3:I3"/>
    <mergeCell ref="A4:I4"/>
    <mergeCell ref="A2:I2"/>
    <mergeCell ref="A8:B8"/>
    <mergeCell ref="D6:D7"/>
    <mergeCell ref="H13:I13"/>
    <mergeCell ref="H6:I7"/>
    <mergeCell ref="A13:B13"/>
    <mergeCell ref="A6:B7"/>
    <mergeCell ref="H8:I8"/>
    <mergeCell ref="C6:C7"/>
    <mergeCell ref="E6:E7"/>
    <mergeCell ref="F6:F7"/>
    <mergeCell ref="G6:G7"/>
    <mergeCell ref="A49:B49"/>
    <mergeCell ref="H49:I49"/>
    <mergeCell ref="H14:I14"/>
    <mergeCell ref="A14:B14"/>
    <mergeCell ref="A39:B39"/>
    <mergeCell ref="H39:I39"/>
  </mergeCells>
  <phoneticPr fontId="0" type="noConversion"/>
  <printOptions horizontalCentered="1" verticalCentered="1"/>
  <pageMargins left="0" right="0" top="0" bottom="0" header="7.874015748031496E-2" footer="0.59055118110236227"/>
  <pageSetup paperSize="9" scale="9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43"/>
  <sheetViews>
    <sheetView showGridLines="0" rightToLeft="1" view="pageBreakPreview" zoomScale="90" zoomScaleSheetLayoutView="90" workbookViewId="0">
      <selection activeCell="O13" sqref="O13"/>
    </sheetView>
  </sheetViews>
  <sheetFormatPr defaultColWidth="10.6640625" defaultRowHeight="13.8"/>
  <cols>
    <col min="1" max="2" width="9.6640625" style="6" customWidth="1"/>
    <col min="3" max="4" width="9.6640625" style="7" customWidth="1"/>
    <col min="5" max="10" width="9.6640625" style="16" customWidth="1"/>
    <col min="11" max="12" width="9.6640625" style="6" customWidth="1"/>
    <col min="13" max="16384" width="10.6640625" style="1"/>
  </cols>
  <sheetData>
    <row r="1" spans="1:14" s="27" customFormat="1" ht="23.25" customHeight="1">
      <c r="A1" s="441"/>
      <c r="B1" s="441"/>
      <c r="C1" s="441"/>
      <c r="D1" s="441"/>
      <c r="E1" s="441"/>
      <c r="F1" s="441"/>
      <c r="G1" s="441"/>
      <c r="H1" s="441"/>
      <c r="I1" s="441"/>
      <c r="J1" s="441"/>
      <c r="K1" s="441"/>
      <c r="L1" s="441"/>
      <c r="M1" s="26"/>
      <c r="N1" s="26"/>
    </row>
    <row r="2" spans="1:14" s="5" customFormat="1" ht="22.2" customHeight="1">
      <c r="A2" s="442" t="s">
        <v>11</v>
      </c>
      <c r="B2" s="443"/>
      <c r="C2" s="443"/>
      <c r="D2" s="443"/>
      <c r="E2" s="443"/>
      <c r="F2" s="443"/>
      <c r="G2" s="443"/>
      <c r="H2" s="443"/>
      <c r="I2" s="443"/>
      <c r="J2" s="443"/>
      <c r="K2" s="443"/>
      <c r="L2" s="443"/>
    </row>
    <row r="3" spans="1:14" s="5" customFormat="1" ht="14.25" customHeight="1">
      <c r="A3" s="444">
        <v>2015</v>
      </c>
      <c r="B3" s="444"/>
      <c r="C3" s="444"/>
      <c r="D3" s="444"/>
      <c r="E3" s="444"/>
      <c r="F3" s="444"/>
      <c r="G3" s="444"/>
      <c r="H3" s="444"/>
      <c r="I3" s="444"/>
      <c r="J3" s="444"/>
      <c r="K3" s="444"/>
      <c r="L3" s="444"/>
      <c r="M3" s="31"/>
    </row>
    <row r="4" spans="1:14" s="5" customFormat="1" ht="22.2" customHeight="1">
      <c r="A4" s="84" t="s">
        <v>12</v>
      </c>
      <c r="B4" s="84"/>
      <c r="C4" s="84"/>
      <c r="D4" s="84"/>
      <c r="E4" s="84"/>
      <c r="F4" s="84"/>
      <c r="G4" s="84"/>
      <c r="H4" s="84"/>
      <c r="I4" s="84"/>
      <c r="J4" s="84"/>
      <c r="K4" s="84"/>
      <c r="L4" s="84"/>
    </row>
    <row r="5" spans="1:14" s="5" customFormat="1" ht="12.75" customHeight="1">
      <c r="A5" s="445">
        <v>2015</v>
      </c>
      <c r="B5" s="445"/>
      <c r="C5" s="445"/>
      <c r="D5" s="445"/>
      <c r="E5" s="445"/>
      <c r="F5" s="445"/>
      <c r="G5" s="445"/>
      <c r="H5" s="445"/>
      <c r="I5" s="445"/>
      <c r="J5" s="445"/>
      <c r="K5" s="445"/>
      <c r="L5" s="445"/>
    </row>
    <row r="6" spans="1:14">
      <c r="A6" s="85"/>
      <c r="B6" s="85"/>
      <c r="C6" s="86"/>
      <c r="D6" s="86"/>
      <c r="E6" s="87"/>
      <c r="F6" s="87"/>
      <c r="G6" s="87"/>
      <c r="H6" s="87"/>
      <c r="I6" s="87"/>
      <c r="J6" s="87"/>
      <c r="K6" s="85"/>
      <c r="L6" s="85"/>
    </row>
    <row r="7" spans="1:14">
      <c r="A7" s="85"/>
      <c r="B7" s="85"/>
      <c r="C7" s="86"/>
      <c r="D7" s="86"/>
      <c r="E7" s="87"/>
      <c r="F7" s="87"/>
      <c r="G7" s="87"/>
      <c r="H7" s="87"/>
      <c r="I7" s="87"/>
      <c r="J7" s="87"/>
      <c r="K7" s="85"/>
      <c r="L7" s="85"/>
    </row>
    <row r="8" spans="1:14">
      <c r="A8" s="85"/>
      <c r="B8" s="85"/>
      <c r="C8" s="86"/>
      <c r="D8" s="86"/>
      <c r="E8" s="87"/>
      <c r="F8" s="87"/>
      <c r="G8" s="87"/>
      <c r="H8" s="87"/>
      <c r="I8" s="87"/>
      <c r="J8" s="87"/>
      <c r="K8" s="85"/>
      <c r="L8" s="85"/>
    </row>
    <row r="9" spans="1:14">
      <c r="A9" s="85"/>
      <c r="B9" s="85"/>
      <c r="C9" s="86"/>
      <c r="D9" s="86"/>
      <c r="E9" s="87"/>
      <c r="F9" s="87"/>
      <c r="G9" s="87"/>
      <c r="H9" s="87"/>
      <c r="I9" s="87"/>
      <c r="J9" s="87"/>
      <c r="K9" s="85"/>
      <c r="L9" s="85"/>
    </row>
    <row r="10" spans="1:14">
      <c r="A10" s="85"/>
      <c r="B10" s="85"/>
      <c r="C10" s="86"/>
      <c r="D10" s="86"/>
      <c r="E10" s="87"/>
      <c r="F10" s="87"/>
      <c r="G10" s="87"/>
      <c r="H10" s="87"/>
      <c r="I10" s="87"/>
      <c r="J10" s="87"/>
      <c r="K10" s="85"/>
      <c r="L10" s="85"/>
    </row>
    <row r="11" spans="1:14">
      <c r="A11" s="85"/>
      <c r="B11" s="85"/>
      <c r="C11" s="86"/>
      <c r="D11" s="86"/>
      <c r="E11" s="87"/>
      <c r="F11" s="87"/>
      <c r="G11" s="87"/>
      <c r="H11" s="87"/>
      <c r="I11" s="87"/>
      <c r="J11" s="87"/>
      <c r="K11" s="85"/>
      <c r="L11" s="85"/>
    </row>
    <row r="12" spans="1:14">
      <c r="A12" s="85"/>
      <c r="B12" s="85"/>
      <c r="C12" s="86"/>
      <c r="D12" s="86"/>
      <c r="E12" s="87"/>
      <c r="F12" s="87"/>
      <c r="G12" s="87"/>
      <c r="H12" s="87"/>
      <c r="I12" s="87"/>
      <c r="J12" s="87"/>
      <c r="K12" s="85"/>
      <c r="L12" s="85"/>
    </row>
    <row r="13" spans="1:14">
      <c r="A13" s="85"/>
      <c r="B13" s="85"/>
      <c r="C13" s="86"/>
      <c r="D13" s="86"/>
      <c r="E13" s="87"/>
      <c r="F13" s="87"/>
      <c r="G13" s="87"/>
      <c r="H13" s="87"/>
      <c r="I13" s="87"/>
      <c r="J13" s="87"/>
      <c r="K13" s="85"/>
      <c r="L13" s="85"/>
    </row>
    <row r="14" spans="1:14">
      <c r="A14" s="85"/>
      <c r="B14" s="85"/>
      <c r="C14" s="86"/>
      <c r="D14" s="86"/>
      <c r="E14" s="87"/>
      <c r="F14" s="87"/>
      <c r="G14" s="87"/>
      <c r="H14" s="87"/>
      <c r="I14" s="87"/>
      <c r="J14" s="87"/>
      <c r="K14" s="85"/>
      <c r="L14" s="85"/>
    </row>
    <row r="15" spans="1:14">
      <c r="A15" s="85"/>
      <c r="B15" s="85"/>
      <c r="C15" s="86"/>
      <c r="D15" s="86"/>
      <c r="E15" s="87"/>
      <c r="F15" s="87"/>
      <c r="G15" s="87"/>
      <c r="H15" s="87"/>
      <c r="I15" s="87"/>
      <c r="J15" s="87"/>
      <c r="K15" s="85"/>
      <c r="L15" s="85"/>
    </row>
    <row r="16" spans="1:14">
      <c r="A16" s="85"/>
      <c r="B16" s="85"/>
      <c r="C16" s="86"/>
      <c r="D16" s="86"/>
      <c r="E16" s="87"/>
      <c r="F16" s="87"/>
      <c r="G16" s="87"/>
      <c r="H16" s="87"/>
      <c r="I16" s="87"/>
      <c r="J16" s="87"/>
      <c r="K16" s="85"/>
      <c r="L16" s="85"/>
    </row>
    <row r="17" spans="1:12">
      <c r="A17" s="85"/>
      <c r="B17" s="85"/>
      <c r="C17" s="86"/>
      <c r="D17" s="86"/>
      <c r="E17" s="87"/>
      <c r="F17" s="87"/>
      <c r="G17" s="87"/>
      <c r="H17" s="87"/>
      <c r="I17" s="87"/>
      <c r="J17" s="87"/>
      <c r="K17" s="85"/>
      <c r="L17" s="85"/>
    </row>
    <row r="18" spans="1:12">
      <c r="A18" s="85"/>
      <c r="B18" s="85"/>
      <c r="C18" s="86"/>
      <c r="D18" s="86"/>
      <c r="E18" s="87"/>
      <c r="F18" s="87"/>
      <c r="G18" s="87"/>
      <c r="H18" s="87"/>
      <c r="I18" s="87"/>
      <c r="J18" s="87"/>
      <c r="K18" s="85"/>
      <c r="L18" s="85"/>
    </row>
    <row r="19" spans="1:12">
      <c r="A19" s="85"/>
      <c r="B19" s="85"/>
      <c r="C19" s="86"/>
      <c r="D19" s="86"/>
      <c r="E19" s="87"/>
      <c r="F19" s="87"/>
      <c r="G19" s="87"/>
      <c r="H19" s="87"/>
      <c r="I19" s="87"/>
      <c r="J19" s="87"/>
      <c r="K19" s="85"/>
      <c r="L19" s="85"/>
    </row>
    <row r="20" spans="1:12">
      <c r="A20" s="85"/>
      <c r="B20" s="85"/>
      <c r="C20" s="86"/>
      <c r="D20" s="86"/>
      <c r="E20" s="87"/>
      <c r="F20" s="87"/>
      <c r="G20" s="87"/>
      <c r="H20" s="87"/>
      <c r="I20" s="87"/>
      <c r="J20" s="87"/>
      <c r="K20" s="85"/>
      <c r="L20" s="85"/>
    </row>
    <row r="21" spans="1:12">
      <c r="A21" s="85"/>
      <c r="B21" s="85"/>
      <c r="C21" s="86"/>
      <c r="D21" s="86"/>
      <c r="E21" s="87"/>
      <c r="F21" s="87"/>
      <c r="G21" s="87"/>
      <c r="H21" s="87"/>
      <c r="I21" s="87"/>
      <c r="J21" s="87"/>
      <c r="K21" s="85"/>
      <c r="L21" s="85"/>
    </row>
    <row r="22" spans="1:12">
      <c r="A22" s="85"/>
      <c r="B22" s="85"/>
      <c r="C22" s="86"/>
      <c r="D22" s="86"/>
      <c r="E22" s="87"/>
      <c r="F22" s="87"/>
      <c r="G22" s="87"/>
      <c r="H22" s="87"/>
      <c r="I22" s="87"/>
      <c r="J22" s="87"/>
      <c r="K22" s="85"/>
      <c r="L22" s="85"/>
    </row>
    <row r="23" spans="1:12">
      <c r="A23" s="85"/>
      <c r="B23" s="85"/>
      <c r="C23" s="86"/>
      <c r="D23" s="86"/>
      <c r="E23" s="87"/>
      <c r="F23" s="87"/>
      <c r="G23" s="87"/>
      <c r="H23" s="87"/>
      <c r="I23" s="87"/>
      <c r="J23" s="87"/>
      <c r="K23" s="85"/>
      <c r="L23" s="85"/>
    </row>
    <row r="24" spans="1:12">
      <c r="A24" s="85"/>
      <c r="B24" s="85"/>
      <c r="C24" s="86"/>
      <c r="D24" s="86"/>
      <c r="E24" s="87"/>
      <c r="F24" s="87"/>
      <c r="G24" s="87"/>
      <c r="H24" s="87"/>
      <c r="I24" s="87"/>
      <c r="J24" s="87"/>
      <c r="K24" s="85"/>
      <c r="L24" s="85"/>
    </row>
    <row r="25" spans="1:12">
      <c r="A25" s="85"/>
      <c r="B25" s="85"/>
      <c r="C25" s="86"/>
      <c r="D25" s="86"/>
      <c r="E25" s="87"/>
      <c r="F25" s="87"/>
      <c r="G25" s="87"/>
      <c r="H25" s="87"/>
      <c r="I25" s="87"/>
      <c r="J25" s="87"/>
      <c r="K25" s="85"/>
      <c r="L25" s="85"/>
    </row>
    <row r="26" spans="1:12">
      <c r="A26" s="85"/>
      <c r="B26" s="85"/>
      <c r="C26" s="86"/>
      <c r="D26" s="86"/>
      <c r="E26" s="87"/>
      <c r="F26" s="87"/>
      <c r="G26" s="87"/>
      <c r="H26" s="87"/>
      <c r="I26" s="87"/>
      <c r="J26" s="87"/>
      <c r="K26" s="85"/>
      <c r="L26" s="85"/>
    </row>
    <row r="27" spans="1:12">
      <c r="A27" s="85"/>
      <c r="B27" s="85"/>
      <c r="C27" s="86"/>
      <c r="D27" s="86"/>
      <c r="E27" s="87"/>
      <c r="F27" s="87"/>
      <c r="G27" s="87"/>
      <c r="H27" s="87"/>
      <c r="I27" s="87"/>
      <c r="J27" s="87"/>
      <c r="K27" s="85"/>
      <c r="L27" s="85"/>
    </row>
    <row r="28" spans="1:12">
      <c r="A28" s="85"/>
      <c r="B28" s="85"/>
      <c r="C28" s="86"/>
      <c r="D28" s="86"/>
      <c r="E28" s="87"/>
      <c r="F28" s="87"/>
      <c r="G28" s="87"/>
      <c r="H28" s="87"/>
      <c r="I28" s="87"/>
      <c r="J28" s="87"/>
      <c r="K28" s="85"/>
      <c r="L28" s="85"/>
    </row>
    <row r="29" spans="1:12">
      <c r="A29" s="85"/>
      <c r="B29" s="85"/>
      <c r="C29" s="86"/>
      <c r="D29" s="86"/>
      <c r="E29" s="87"/>
      <c r="F29" s="87"/>
      <c r="G29" s="87"/>
      <c r="H29" s="87"/>
      <c r="I29" s="87"/>
      <c r="J29" s="87"/>
      <c r="K29" s="85"/>
      <c r="L29" s="85"/>
    </row>
    <row r="30" spans="1:12" ht="13.95" customHeight="1">
      <c r="A30" s="446" t="s">
        <v>408</v>
      </c>
      <c r="B30" s="446"/>
      <c r="C30" s="446"/>
      <c r="D30" s="446"/>
      <c r="E30" s="446"/>
      <c r="F30" s="446"/>
      <c r="G30" s="446"/>
      <c r="H30" s="446"/>
      <c r="I30" s="446"/>
      <c r="J30" s="446"/>
      <c r="K30" s="446"/>
      <c r="L30" s="446"/>
    </row>
    <row r="34" spans="1:15" ht="13.2">
      <c r="A34" s="18"/>
      <c r="B34" s="18"/>
      <c r="C34" s="18"/>
      <c r="D34" s="17"/>
      <c r="E34" s="17"/>
      <c r="F34" s="17"/>
      <c r="G34" s="17"/>
      <c r="H34" s="17"/>
      <c r="I34" s="17"/>
      <c r="J34" s="17"/>
      <c r="K34" s="17"/>
      <c r="L34" s="17"/>
    </row>
    <row r="36" spans="1:15">
      <c r="A36" s="46" t="s">
        <v>159</v>
      </c>
      <c r="B36" s="46"/>
      <c r="C36" s="47" t="s">
        <v>160</v>
      </c>
      <c r="D36" s="47">
        <v>2012</v>
      </c>
      <c r="E36" s="47"/>
      <c r="F36" s="47"/>
      <c r="G36" s="47"/>
      <c r="H36" s="47"/>
      <c r="I36" s="1"/>
      <c r="J36" s="1"/>
      <c r="K36" s="7"/>
      <c r="L36" s="16"/>
      <c r="M36" s="16"/>
      <c r="N36" s="6"/>
      <c r="O36" s="6"/>
    </row>
    <row r="37" spans="1:15" ht="27" thickBot="1">
      <c r="A37" s="48"/>
      <c r="B37" s="45" t="s">
        <v>281</v>
      </c>
      <c r="C37" s="49">
        <f>D37/$D$42</f>
        <v>3.3219087793303452E-2</v>
      </c>
      <c r="D37" s="134">
        <f>SUM('2'!F8)</f>
        <v>378</v>
      </c>
      <c r="E37" s="50"/>
      <c r="F37" s="50"/>
      <c r="G37" s="50"/>
      <c r="H37" s="50"/>
      <c r="I37" s="1"/>
      <c r="J37" s="1"/>
      <c r="K37" s="7"/>
      <c r="L37" s="16"/>
      <c r="M37" s="16"/>
      <c r="N37" s="6"/>
      <c r="O37" s="6"/>
    </row>
    <row r="38" spans="1:15" ht="54" thickTop="1" thickBot="1">
      <c r="A38" s="44"/>
      <c r="B38" s="45" t="s">
        <v>282</v>
      </c>
      <c r="C38" s="49">
        <f>D38/$D$42</f>
        <v>0.53677827577115744</v>
      </c>
      <c r="D38" s="134">
        <f>'2'!F13</f>
        <v>6108</v>
      </c>
      <c r="E38" s="50"/>
      <c r="F38" s="50"/>
      <c r="G38" s="50"/>
      <c r="H38" s="50"/>
      <c r="I38" s="1"/>
      <c r="J38" s="1"/>
      <c r="K38" s="7"/>
      <c r="L38" s="16"/>
      <c r="M38" s="16"/>
      <c r="N38" s="6"/>
      <c r="O38" s="6"/>
    </row>
    <row r="39" spans="1:15" ht="40.799999999999997" thickTop="1" thickBot="1">
      <c r="A39" s="44"/>
      <c r="B39" s="45" t="s">
        <v>283</v>
      </c>
      <c r="C39" s="49">
        <f>D39/$D$42</f>
        <v>0.2106511995781703</v>
      </c>
      <c r="D39" s="134">
        <f>'2'!F14</f>
        <v>2397</v>
      </c>
      <c r="E39" s="50"/>
      <c r="F39" s="50"/>
      <c r="G39" s="50"/>
      <c r="H39" s="50"/>
      <c r="I39" s="1"/>
      <c r="J39" s="1"/>
      <c r="K39" s="7"/>
      <c r="L39" s="16"/>
      <c r="M39" s="16"/>
      <c r="N39" s="6"/>
      <c r="O39" s="6"/>
    </row>
    <row r="40" spans="1:15" ht="27.6" thickTop="1" thickBot="1">
      <c r="A40" s="44"/>
      <c r="B40" s="45" t="s">
        <v>284</v>
      </c>
      <c r="C40" s="49">
        <f>D40/$D$42</f>
        <v>1.8103524035503998E-2</v>
      </c>
      <c r="D40" s="134">
        <f>'2'!F39-'2'!F46</f>
        <v>206</v>
      </c>
      <c r="E40" s="50"/>
      <c r="F40" s="50"/>
      <c r="G40" s="50"/>
      <c r="H40" s="50"/>
      <c r="I40" s="1"/>
      <c r="J40" s="1"/>
      <c r="K40" s="7"/>
      <c r="L40" s="16"/>
      <c r="M40" s="16"/>
      <c r="N40" s="6"/>
      <c r="O40" s="6"/>
    </row>
    <row r="41" spans="1:15" ht="27.6" thickTop="1" thickBot="1">
      <c r="A41" s="44"/>
      <c r="B41" s="45" t="s">
        <v>285</v>
      </c>
      <c r="C41" s="49">
        <f>D41/$D$42</f>
        <v>0.20124791282186483</v>
      </c>
      <c r="D41" s="134">
        <f>'2'!F46</f>
        <v>2290</v>
      </c>
      <c r="E41" s="50"/>
      <c r="F41" s="50"/>
      <c r="G41" s="50"/>
      <c r="H41" s="50"/>
      <c r="I41" s="1"/>
      <c r="J41" s="1"/>
      <c r="K41" s="7"/>
      <c r="L41" s="16"/>
      <c r="M41" s="16"/>
      <c r="N41" s="6"/>
      <c r="O41" s="6"/>
    </row>
    <row r="42" spans="1:15" ht="14.4" thickTop="1">
      <c r="A42" s="47" t="s">
        <v>161</v>
      </c>
      <c r="B42" s="47"/>
      <c r="C42" s="52">
        <v>1</v>
      </c>
      <c r="D42" s="51">
        <f>SUM(D37:D41)</f>
        <v>11379</v>
      </c>
      <c r="E42" s="52"/>
      <c r="F42" s="52"/>
      <c r="G42" s="52"/>
      <c r="H42" s="52"/>
      <c r="I42" s="1"/>
      <c r="J42" s="1"/>
      <c r="K42" s="7"/>
      <c r="L42" s="16"/>
      <c r="M42" s="16"/>
      <c r="N42" s="6"/>
      <c r="O42" s="6"/>
    </row>
    <row r="43" spans="1:15">
      <c r="A43" s="1"/>
      <c r="B43" s="1"/>
      <c r="C43" s="6"/>
      <c r="E43" s="7"/>
      <c r="F43" s="7"/>
      <c r="G43" s="7"/>
      <c r="H43" s="7"/>
      <c r="I43" s="7"/>
      <c r="J43" s="7"/>
      <c r="K43" s="7"/>
      <c r="L43" s="16"/>
      <c r="M43" s="16"/>
      <c r="N43" s="6"/>
      <c r="O43" s="6"/>
    </row>
  </sheetData>
  <mergeCells count="5">
    <mergeCell ref="A1:L1"/>
    <mergeCell ref="A2:L2"/>
    <mergeCell ref="A3:L3"/>
    <mergeCell ref="A5:L5"/>
    <mergeCell ref="A30:L30"/>
  </mergeCells>
  <phoneticPr fontId="0" type="noConversion"/>
  <printOptions horizontalCentered="1" verticalCentered="1"/>
  <pageMargins left="0" right="0" top="0" bottom="0" header="0" footer="0"/>
  <pageSetup paperSize="9" orientation="landscape" r:id="rId1"/>
  <headerFooter alignWithMargins="0"/>
  <rowBreaks count="1" manualBreakCount="1">
    <brk id="3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E35"/>
  <sheetViews>
    <sheetView showGridLines="0" rightToLeft="1" view="pageBreakPreview" zoomScaleSheetLayoutView="100" workbookViewId="0">
      <selection activeCell="A3" sqref="A3:E3"/>
    </sheetView>
  </sheetViews>
  <sheetFormatPr defaultColWidth="10.6640625" defaultRowHeight="13.8"/>
  <cols>
    <col min="1" max="1" width="2.6640625" style="11" customWidth="1"/>
    <col min="2" max="2" width="24.6640625" style="11" customWidth="1"/>
    <col min="3" max="3" width="21.88671875" style="7" customWidth="1"/>
    <col min="4" max="4" width="24.6640625" style="11" customWidth="1"/>
    <col min="5" max="5" width="2.6640625" style="11" customWidth="1"/>
    <col min="6" max="16384" width="10.6640625" style="8"/>
  </cols>
  <sheetData>
    <row r="1" spans="1:5" s="27" customFormat="1" ht="25.5" customHeight="1">
      <c r="A1" s="447"/>
      <c r="B1" s="398"/>
      <c r="C1" s="398"/>
      <c r="D1" s="398"/>
      <c r="E1" s="398"/>
    </row>
    <row r="2" spans="1:5" s="53" customFormat="1" ht="21">
      <c r="A2" s="450" t="s">
        <v>87</v>
      </c>
      <c r="B2" s="450"/>
      <c r="C2" s="450"/>
      <c r="D2" s="450"/>
      <c r="E2" s="450"/>
    </row>
    <row r="3" spans="1:5" s="42" customFormat="1" ht="20.25" customHeight="1">
      <c r="A3" s="451">
        <v>2015</v>
      </c>
      <c r="B3" s="451"/>
      <c r="C3" s="451"/>
      <c r="D3" s="451"/>
      <c r="E3" s="451"/>
    </row>
    <row r="4" spans="1:5" s="42" customFormat="1" ht="15.6">
      <c r="A4" s="43" t="s">
        <v>88</v>
      </c>
      <c r="B4" s="40"/>
      <c r="C4" s="41"/>
      <c r="D4" s="40"/>
      <c r="E4" s="40"/>
    </row>
    <row r="5" spans="1:5" s="30" customFormat="1" ht="15.6">
      <c r="A5" s="452">
        <v>2015</v>
      </c>
      <c r="B5" s="452"/>
      <c r="C5" s="452"/>
      <c r="D5" s="452"/>
      <c r="E5" s="452"/>
    </row>
    <row r="6" spans="1:5" s="2" customFormat="1" ht="21.9" customHeight="1">
      <c r="A6" s="22" t="s">
        <v>409</v>
      </c>
      <c r="B6" s="35"/>
      <c r="C6" s="36"/>
      <c r="D6" s="35"/>
      <c r="E6" s="64" t="s">
        <v>410</v>
      </c>
    </row>
    <row r="7" spans="1:5" s="9" customFormat="1" ht="65.25" customHeight="1">
      <c r="A7" s="448" t="s">
        <v>257</v>
      </c>
      <c r="B7" s="448"/>
      <c r="C7" s="203">
        <v>2015</v>
      </c>
      <c r="D7" s="449" t="s">
        <v>186</v>
      </c>
      <c r="E7" s="449"/>
    </row>
    <row r="8" spans="1:5" s="10" customFormat="1" ht="34.5" customHeight="1" thickBot="1">
      <c r="A8" s="359"/>
      <c r="B8" s="360" t="s">
        <v>71</v>
      </c>
      <c r="C8" s="238">
        <v>47869</v>
      </c>
      <c r="D8" s="352" t="s">
        <v>72</v>
      </c>
      <c r="E8" s="353"/>
    </row>
    <row r="9" spans="1:5" s="10" customFormat="1" ht="34.5" customHeight="1" thickTop="1" thickBot="1">
      <c r="A9" s="361"/>
      <c r="B9" s="362" t="s">
        <v>73</v>
      </c>
      <c r="C9" s="239">
        <v>347</v>
      </c>
      <c r="D9" s="354" t="s">
        <v>74</v>
      </c>
      <c r="E9" s="184"/>
    </row>
    <row r="10" spans="1:5" ht="34.5" customHeight="1" thickTop="1" thickBot="1">
      <c r="A10" s="363"/>
      <c r="B10" s="364" t="s">
        <v>75</v>
      </c>
      <c r="C10" s="220">
        <v>1712</v>
      </c>
      <c r="D10" s="355" t="s">
        <v>76</v>
      </c>
      <c r="E10" s="356"/>
    </row>
    <row r="11" spans="1:5" ht="34.5" customHeight="1" thickTop="1" thickBot="1">
      <c r="A11" s="361"/>
      <c r="B11" s="362" t="s">
        <v>77</v>
      </c>
      <c r="C11" s="239">
        <v>3389</v>
      </c>
      <c r="D11" s="354" t="s">
        <v>78</v>
      </c>
      <c r="E11" s="184"/>
    </row>
    <row r="12" spans="1:5" ht="34.5" customHeight="1" thickTop="1" thickBot="1">
      <c r="A12" s="363"/>
      <c r="B12" s="364" t="s">
        <v>79</v>
      </c>
      <c r="C12" s="220">
        <v>3910</v>
      </c>
      <c r="D12" s="355" t="s">
        <v>80</v>
      </c>
      <c r="E12" s="356"/>
    </row>
    <row r="13" spans="1:5" ht="34.5" customHeight="1" thickTop="1" thickBot="1">
      <c r="A13" s="361"/>
      <c r="B13" s="362" t="s">
        <v>81</v>
      </c>
      <c r="C13" s="239">
        <v>3051</v>
      </c>
      <c r="D13" s="354" t="s">
        <v>82</v>
      </c>
      <c r="E13" s="184"/>
    </row>
    <row r="14" spans="1:5" ht="34.5" customHeight="1" thickTop="1" thickBot="1">
      <c r="A14" s="363"/>
      <c r="B14" s="364" t="s">
        <v>83</v>
      </c>
      <c r="C14" s="220">
        <v>671451</v>
      </c>
      <c r="D14" s="355" t="s">
        <v>7</v>
      </c>
      <c r="E14" s="356"/>
    </row>
    <row r="15" spans="1:5" ht="34.5" customHeight="1" thickTop="1" thickBot="1">
      <c r="A15" s="361"/>
      <c r="B15" s="362" t="s">
        <v>84</v>
      </c>
      <c r="C15" s="239">
        <v>11677</v>
      </c>
      <c r="D15" s="354" t="s">
        <v>85</v>
      </c>
      <c r="E15" s="184"/>
    </row>
    <row r="16" spans="1:5" ht="34.5" customHeight="1" thickTop="1">
      <c r="A16" s="365"/>
      <c r="B16" s="366" t="s">
        <v>86</v>
      </c>
      <c r="C16" s="240">
        <v>65615</v>
      </c>
      <c r="D16" s="357" t="s">
        <v>69</v>
      </c>
      <c r="E16" s="358"/>
    </row>
    <row r="17" spans="1:5" ht="13.2">
      <c r="A17" s="88"/>
      <c r="B17" s="88"/>
      <c r="C17" s="88"/>
      <c r="D17" s="88"/>
      <c r="E17" s="88"/>
    </row>
    <row r="20" spans="1:5" ht="13.2">
      <c r="C20" s="11"/>
      <c r="E20" s="8"/>
    </row>
    <row r="21" spans="1:5" ht="13.2">
      <c r="C21" s="11"/>
      <c r="E21" s="8"/>
    </row>
    <row r="22" spans="1:5" ht="13.2">
      <c r="C22" s="11"/>
      <c r="E22" s="8"/>
    </row>
    <row r="23" spans="1:5" ht="13.2">
      <c r="C23" s="11"/>
      <c r="E23" s="8"/>
    </row>
    <row r="24" spans="1:5" ht="13.2">
      <c r="C24" s="11"/>
      <c r="E24" s="8"/>
    </row>
    <row r="25" spans="1:5" ht="13.2">
      <c r="C25" s="11"/>
      <c r="E25" s="8"/>
    </row>
    <row r="26" spans="1:5" ht="13.2">
      <c r="C26" s="11"/>
      <c r="E26" s="8"/>
    </row>
    <row r="27" spans="1:5" ht="13.2">
      <c r="C27" s="11"/>
      <c r="E27" s="8"/>
    </row>
    <row r="28" spans="1:5" ht="13.2">
      <c r="C28" s="11"/>
      <c r="E28" s="8"/>
    </row>
    <row r="29" spans="1:5" ht="13.2">
      <c r="C29" s="11"/>
      <c r="E29" s="8"/>
    </row>
    <row r="30" spans="1:5" ht="13.2">
      <c r="C30" s="11"/>
      <c r="E30" s="8"/>
    </row>
    <row r="31" spans="1:5" ht="13.2">
      <c r="C31" s="11"/>
      <c r="E31" s="8"/>
    </row>
    <row r="32" spans="1:5" ht="13.2">
      <c r="C32" s="11"/>
      <c r="E32" s="8"/>
    </row>
    <row r="33" spans="3:5" ht="13.2">
      <c r="C33" s="11"/>
      <c r="E33" s="8"/>
    </row>
    <row r="34" spans="3:5" ht="13.2">
      <c r="C34" s="11"/>
      <c r="E34" s="8"/>
    </row>
    <row r="35" spans="3:5" ht="13.2">
      <c r="C35" s="11"/>
      <c r="E35" s="8"/>
    </row>
  </sheetData>
  <mergeCells count="6">
    <mergeCell ref="A1:E1"/>
    <mergeCell ref="A7:B7"/>
    <mergeCell ref="D7:E7"/>
    <mergeCell ref="A2:E2"/>
    <mergeCell ref="A3:E3"/>
    <mergeCell ref="A5:E5"/>
  </mergeCells>
  <phoneticPr fontId="0" type="noConversion"/>
  <printOptions horizontalCentered="1"/>
  <pageMargins left="0" right="0" top="1.1811023622047245" bottom="0" header="0.51181102362204722" footer="0.51181102362204722"/>
  <pageSetup paperSize="9" scale="9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autoPageBreaks="0"/>
  </sheetPr>
  <dimension ref="A1:M50"/>
  <sheetViews>
    <sheetView showGridLines="0" rightToLeft="1" view="pageBreakPreview" zoomScale="118" zoomScaleSheetLayoutView="118" workbookViewId="0">
      <selection activeCell="A2" sqref="A2:M2"/>
    </sheetView>
  </sheetViews>
  <sheetFormatPr defaultColWidth="10.6640625" defaultRowHeight="13.2"/>
  <cols>
    <col min="1" max="1" width="4.6640625" style="133" customWidth="1"/>
    <col min="2" max="2" width="15.6640625" style="133" customWidth="1"/>
    <col min="3" max="4" width="9.33203125" style="133" customWidth="1"/>
    <col min="5" max="5" width="9.33203125" style="180" customWidth="1"/>
    <col min="6" max="7" width="9.33203125" style="133" customWidth="1"/>
    <col min="8" max="8" width="9.33203125" style="182" customWidth="1"/>
    <col min="9" max="10" width="9.33203125" style="133" customWidth="1"/>
    <col min="11" max="11" width="9.33203125" style="180" customWidth="1"/>
    <col min="12" max="12" width="15.6640625" style="5" customWidth="1"/>
    <col min="13" max="13" width="5.6640625" style="5" customWidth="1"/>
    <col min="14" max="16384" width="10.6640625" style="5"/>
  </cols>
  <sheetData>
    <row r="1" spans="1:13" ht="17.25" customHeight="1">
      <c r="A1" s="418" t="s">
        <v>389</v>
      </c>
      <c r="B1" s="418"/>
      <c r="C1" s="418"/>
      <c r="D1" s="418"/>
      <c r="E1" s="418"/>
      <c r="F1" s="418"/>
      <c r="G1" s="418"/>
      <c r="H1" s="418"/>
      <c r="I1" s="418"/>
      <c r="J1" s="418"/>
      <c r="K1" s="418"/>
      <c r="L1" s="418"/>
      <c r="M1" s="418"/>
    </row>
    <row r="2" spans="1:13" ht="17.25" customHeight="1">
      <c r="A2" s="417" t="s">
        <v>442</v>
      </c>
      <c r="B2" s="417"/>
      <c r="C2" s="417"/>
      <c r="D2" s="417"/>
      <c r="E2" s="417"/>
      <c r="F2" s="417"/>
      <c r="G2" s="417"/>
      <c r="H2" s="417"/>
      <c r="I2" s="417"/>
      <c r="J2" s="417"/>
      <c r="K2" s="417"/>
      <c r="L2" s="417"/>
      <c r="M2" s="417"/>
    </row>
    <row r="3" spans="1:13" ht="17.25" customHeight="1">
      <c r="A3" s="419" t="s">
        <v>371</v>
      </c>
      <c r="B3" s="419"/>
      <c r="C3" s="419"/>
      <c r="D3" s="419"/>
      <c r="E3" s="419"/>
      <c r="F3" s="419"/>
      <c r="G3" s="419"/>
      <c r="H3" s="419"/>
      <c r="I3" s="419"/>
      <c r="J3" s="419"/>
      <c r="K3" s="419"/>
      <c r="L3" s="419"/>
      <c r="M3" s="419"/>
    </row>
    <row r="4" spans="1:13" ht="17.25" customHeight="1">
      <c r="A4" s="419" t="s">
        <v>442</v>
      </c>
      <c r="B4" s="419"/>
      <c r="C4" s="419"/>
      <c r="D4" s="419"/>
      <c r="E4" s="419"/>
      <c r="F4" s="419"/>
      <c r="G4" s="419"/>
      <c r="H4" s="419"/>
      <c r="I4" s="419"/>
      <c r="J4" s="419"/>
      <c r="K4" s="419"/>
      <c r="L4" s="419"/>
      <c r="M4" s="419"/>
    </row>
    <row r="5" spans="1:13" s="2" customFormat="1" ht="17.25" customHeight="1">
      <c r="A5" s="22" t="s">
        <v>411</v>
      </c>
      <c r="B5" s="35"/>
      <c r="C5" s="192"/>
      <c r="D5" s="193"/>
      <c r="E5" s="194"/>
      <c r="F5" s="35"/>
      <c r="G5" s="192"/>
      <c r="H5" s="192"/>
      <c r="I5" s="192"/>
      <c r="J5" s="193"/>
      <c r="K5" s="194"/>
      <c r="M5" s="102" t="s">
        <v>412</v>
      </c>
    </row>
    <row r="6" spans="1:13" s="3" customFormat="1" ht="23.25" customHeight="1" thickBot="1">
      <c r="A6" s="460" t="s">
        <v>91</v>
      </c>
      <c r="B6" s="460"/>
      <c r="C6" s="463">
        <v>2013</v>
      </c>
      <c r="D6" s="463"/>
      <c r="E6" s="463"/>
      <c r="F6" s="463">
        <v>2014</v>
      </c>
      <c r="G6" s="463"/>
      <c r="H6" s="463"/>
      <c r="I6" s="463">
        <v>2015</v>
      </c>
      <c r="J6" s="463"/>
      <c r="K6" s="463"/>
      <c r="L6" s="457" t="s">
        <v>94</v>
      </c>
      <c r="M6" s="457"/>
    </row>
    <row r="7" spans="1:13" s="3" customFormat="1" ht="27.6" thickTop="1" thickBot="1">
      <c r="A7" s="461"/>
      <c r="B7" s="461"/>
      <c r="C7" s="296" t="s">
        <v>89</v>
      </c>
      <c r="D7" s="296" t="s">
        <v>276</v>
      </c>
      <c r="E7" s="296" t="s">
        <v>90</v>
      </c>
      <c r="F7" s="296" t="s">
        <v>89</v>
      </c>
      <c r="G7" s="296" t="s">
        <v>276</v>
      </c>
      <c r="H7" s="296" t="s">
        <v>90</v>
      </c>
      <c r="I7" s="197" t="s">
        <v>89</v>
      </c>
      <c r="J7" s="197" t="s">
        <v>276</v>
      </c>
      <c r="K7" s="197" t="s">
        <v>90</v>
      </c>
      <c r="L7" s="458"/>
      <c r="M7" s="458"/>
    </row>
    <row r="8" spans="1:13" s="4" customFormat="1" ht="23.25" customHeight="1" thickTop="1" thickBot="1">
      <c r="A8" s="461"/>
      <c r="B8" s="461"/>
      <c r="C8" s="295" t="s">
        <v>92</v>
      </c>
      <c r="D8" s="295" t="s">
        <v>93</v>
      </c>
      <c r="E8" s="295" t="s">
        <v>288</v>
      </c>
      <c r="F8" s="295" t="s">
        <v>92</v>
      </c>
      <c r="G8" s="295" t="s">
        <v>93</v>
      </c>
      <c r="H8" s="295" t="s">
        <v>288</v>
      </c>
      <c r="I8" s="196" t="s">
        <v>92</v>
      </c>
      <c r="J8" s="196" t="s">
        <v>93</v>
      </c>
      <c r="K8" s="196" t="s">
        <v>288</v>
      </c>
      <c r="L8" s="458"/>
      <c r="M8" s="458"/>
    </row>
    <row r="9" spans="1:13" s="4" customFormat="1" ht="21" thickTop="1">
      <c r="A9" s="462"/>
      <c r="B9" s="462"/>
      <c r="C9" s="89" t="s">
        <v>95</v>
      </c>
      <c r="D9" s="89" t="s">
        <v>275</v>
      </c>
      <c r="E9" s="89" t="s">
        <v>370</v>
      </c>
      <c r="F9" s="89" t="s">
        <v>95</v>
      </c>
      <c r="G9" s="89" t="s">
        <v>275</v>
      </c>
      <c r="H9" s="89" t="s">
        <v>370</v>
      </c>
      <c r="I9" s="89" t="s">
        <v>95</v>
      </c>
      <c r="J9" s="89" t="s">
        <v>275</v>
      </c>
      <c r="K9" s="89" t="s">
        <v>370</v>
      </c>
      <c r="L9" s="459"/>
      <c r="M9" s="459"/>
    </row>
    <row r="10" spans="1:13" s="186" customFormat="1" ht="23.25" customHeight="1" thickBot="1">
      <c r="A10" s="438" t="s">
        <v>13</v>
      </c>
      <c r="B10" s="438"/>
      <c r="C10" s="297">
        <v>2259.5</v>
      </c>
      <c r="D10" s="297">
        <v>395</v>
      </c>
      <c r="E10" s="298"/>
      <c r="F10" s="297">
        <v>2455</v>
      </c>
      <c r="G10" s="297">
        <v>378</v>
      </c>
      <c r="H10" s="298"/>
      <c r="I10" s="241">
        <v>1613</v>
      </c>
      <c r="J10" s="242">
        <v>308</v>
      </c>
      <c r="K10" s="138"/>
      <c r="L10" s="432" t="s">
        <v>14</v>
      </c>
      <c r="M10" s="432"/>
    </row>
    <row r="11" spans="1:13" s="198" customFormat="1" ht="14.4" thickTop="1" thickBot="1">
      <c r="A11" s="77"/>
      <c r="B11" s="105" t="s">
        <v>15</v>
      </c>
      <c r="C11" s="299">
        <v>86.4</v>
      </c>
      <c r="D11" s="299">
        <v>38</v>
      </c>
      <c r="E11" s="300">
        <v>2.2736842105263158</v>
      </c>
      <c r="F11" s="299">
        <v>5</v>
      </c>
      <c r="G11" s="299">
        <v>2</v>
      </c>
      <c r="H11" s="300">
        <v>2.5</v>
      </c>
      <c r="I11" s="243">
        <v>0</v>
      </c>
      <c r="J11" s="224">
        <v>0</v>
      </c>
      <c r="K11" s="244">
        <v>0</v>
      </c>
      <c r="L11" s="78" t="s">
        <v>16</v>
      </c>
      <c r="M11" s="78"/>
    </row>
    <row r="12" spans="1:13" s="186" customFormat="1" ht="14.4" thickTop="1" thickBot="1">
      <c r="A12" s="75"/>
      <c r="B12" s="104" t="s">
        <v>17</v>
      </c>
      <c r="C12" s="301">
        <v>600.70000000000005</v>
      </c>
      <c r="D12" s="301">
        <v>200</v>
      </c>
      <c r="E12" s="302">
        <v>3.0035000000000003</v>
      </c>
      <c r="F12" s="301">
        <v>706</v>
      </c>
      <c r="G12" s="301">
        <v>235</v>
      </c>
      <c r="H12" s="302">
        <v>3.0042553191489363</v>
      </c>
      <c r="I12" s="245">
        <v>689</v>
      </c>
      <c r="J12" s="225">
        <v>230</v>
      </c>
      <c r="K12" s="172">
        <f t="shared" ref="K12:K15" si="0">I12/J12</f>
        <v>2.9956521739130433</v>
      </c>
      <c r="L12" s="76" t="s">
        <v>18</v>
      </c>
      <c r="M12" s="76"/>
    </row>
    <row r="13" spans="1:13" s="198" customFormat="1" ht="14.4" thickTop="1" thickBot="1">
      <c r="A13" s="77"/>
      <c r="B13" s="105" t="s">
        <v>19</v>
      </c>
      <c r="C13" s="299">
        <v>1211.4000000000001</v>
      </c>
      <c r="D13" s="299">
        <v>97</v>
      </c>
      <c r="E13" s="300">
        <v>12.488659793814435</v>
      </c>
      <c r="F13" s="299">
        <v>1729</v>
      </c>
      <c r="G13" s="299">
        <v>138</v>
      </c>
      <c r="H13" s="300">
        <v>12.528985507246377</v>
      </c>
      <c r="I13" s="243">
        <v>876</v>
      </c>
      <c r="J13" s="224">
        <v>70</v>
      </c>
      <c r="K13" s="244">
        <f t="shared" si="0"/>
        <v>12.514285714285714</v>
      </c>
      <c r="L13" s="78" t="s">
        <v>20</v>
      </c>
      <c r="M13" s="78"/>
    </row>
    <row r="14" spans="1:13" s="186" customFormat="1" ht="14.4" thickTop="1" thickBot="1">
      <c r="A14" s="75"/>
      <c r="B14" s="104" t="s">
        <v>165</v>
      </c>
      <c r="C14" s="301">
        <v>361</v>
      </c>
      <c r="D14" s="301">
        <v>60</v>
      </c>
      <c r="E14" s="302">
        <v>6.0166666666666666</v>
      </c>
      <c r="F14" s="301">
        <v>15</v>
      </c>
      <c r="G14" s="301">
        <v>3</v>
      </c>
      <c r="H14" s="302">
        <v>5</v>
      </c>
      <c r="I14" s="245">
        <v>49</v>
      </c>
      <c r="J14" s="225">
        <v>8</v>
      </c>
      <c r="K14" s="172">
        <f t="shared" si="0"/>
        <v>6.125</v>
      </c>
      <c r="L14" s="76" t="s">
        <v>166</v>
      </c>
      <c r="M14" s="76"/>
    </row>
    <row r="15" spans="1:13" ht="23.25" customHeight="1" thickTop="1" thickBot="1">
      <c r="A15" s="426" t="s">
        <v>391</v>
      </c>
      <c r="B15" s="426"/>
      <c r="C15" s="303">
        <v>43446.3</v>
      </c>
      <c r="D15" s="303">
        <v>1973</v>
      </c>
      <c r="E15" s="304"/>
      <c r="F15" s="303">
        <v>50648</v>
      </c>
      <c r="G15" s="303">
        <v>2397</v>
      </c>
      <c r="H15" s="304">
        <f>F15/G15</f>
        <v>21.129745515227366</v>
      </c>
      <c r="I15" s="303">
        <v>58077</v>
      </c>
      <c r="J15" s="303">
        <v>2339</v>
      </c>
      <c r="K15" s="303">
        <f t="shared" si="0"/>
        <v>24.829841812740487</v>
      </c>
      <c r="L15" s="427" t="s">
        <v>390</v>
      </c>
      <c r="M15" s="427"/>
    </row>
    <row r="16" spans="1:13" s="186" customFormat="1" ht="14.4" thickTop="1" thickBot="1">
      <c r="A16" s="75"/>
      <c r="B16" s="104" t="s">
        <v>22</v>
      </c>
      <c r="C16" s="301">
        <v>12109.9</v>
      </c>
      <c r="D16" s="301">
        <v>330</v>
      </c>
      <c r="E16" s="302">
        <v>36.696666666666665</v>
      </c>
      <c r="F16" s="305">
        <v>12748</v>
      </c>
      <c r="G16" s="301">
        <v>307</v>
      </c>
      <c r="H16" s="302">
        <v>41.524429967426713</v>
      </c>
      <c r="I16" s="253">
        <v>14796</v>
      </c>
      <c r="J16" s="301">
        <v>322</v>
      </c>
      <c r="K16" s="172">
        <f>I16/J16</f>
        <v>45.950310559006212</v>
      </c>
      <c r="L16" s="76" t="s">
        <v>23</v>
      </c>
      <c r="M16" s="76"/>
    </row>
    <row r="17" spans="1:13" s="198" customFormat="1" ht="14.4" thickTop="1" thickBot="1">
      <c r="A17" s="77"/>
      <c r="B17" s="105" t="s">
        <v>24</v>
      </c>
      <c r="C17" s="299">
        <v>576.20000000000005</v>
      </c>
      <c r="D17" s="299">
        <v>61</v>
      </c>
      <c r="E17" s="300">
        <v>9.4459016393442639</v>
      </c>
      <c r="F17" s="306">
        <v>1018</v>
      </c>
      <c r="G17" s="299">
        <v>89</v>
      </c>
      <c r="H17" s="300">
        <v>11.438202247191011</v>
      </c>
      <c r="I17" s="252">
        <v>1015</v>
      </c>
      <c r="J17" s="252">
        <v>147</v>
      </c>
      <c r="K17" s="244">
        <f t="shared" ref="K17:K39" si="1">I17/J17</f>
        <v>6.9047619047619051</v>
      </c>
      <c r="L17" s="78" t="s">
        <v>25</v>
      </c>
      <c r="M17" s="78"/>
    </row>
    <row r="18" spans="1:13" s="186" customFormat="1" ht="14.4" thickTop="1" thickBot="1">
      <c r="A18" s="75"/>
      <c r="B18" s="104" t="s">
        <v>26</v>
      </c>
      <c r="C18" s="301">
        <v>242.1</v>
      </c>
      <c r="D18" s="301">
        <v>26</v>
      </c>
      <c r="E18" s="302">
        <v>9.3115384615384613</v>
      </c>
      <c r="F18" s="305">
        <v>216</v>
      </c>
      <c r="G18" s="301">
        <v>23</v>
      </c>
      <c r="H18" s="302">
        <v>9.3913043478260878</v>
      </c>
      <c r="I18" s="253">
        <v>173</v>
      </c>
      <c r="J18" s="301">
        <v>18</v>
      </c>
      <c r="K18" s="172">
        <f t="shared" si="1"/>
        <v>9.6111111111111107</v>
      </c>
      <c r="L18" s="76" t="s">
        <v>27</v>
      </c>
      <c r="M18" s="76"/>
    </row>
    <row r="19" spans="1:13" s="198" customFormat="1" ht="14.4" thickTop="1" thickBot="1">
      <c r="A19" s="77"/>
      <c r="B19" s="105" t="s">
        <v>28</v>
      </c>
      <c r="C19" s="299">
        <v>7626.6</v>
      </c>
      <c r="D19" s="299">
        <v>77</v>
      </c>
      <c r="E19" s="300">
        <v>99.046753246753255</v>
      </c>
      <c r="F19" s="306">
        <v>9975</v>
      </c>
      <c r="G19" s="299">
        <v>104</v>
      </c>
      <c r="H19" s="300">
        <v>95.913461538461533</v>
      </c>
      <c r="I19" s="252">
        <v>11820</v>
      </c>
      <c r="J19" s="252">
        <v>41</v>
      </c>
      <c r="K19" s="244">
        <f t="shared" si="1"/>
        <v>288.29268292682929</v>
      </c>
      <c r="L19" s="78" t="s">
        <v>29</v>
      </c>
      <c r="M19" s="78"/>
    </row>
    <row r="20" spans="1:13" s="186" customFormat="1" ht="14.4" thickTop="1" thickBot="1">
      <c r="A20" s="75"/>
      <c r="B20" s="104" t="s">
        <v>30</v>
      </c>
      <c r="C20" s="301">
        <v>4227.8</v>
      </c>
      <c r="D20" s="301">
        <v>264</v>
      </c>
      <c r="E20" s="302">
        <v>16.014393939393941</v>
      </c>
      <c r="F20" s="305">
        <v>4119</v>
      </c>
      <c r="G20" s="301">
        <v>257</v>
      </c>
      <c r="H20" s="302">
        <v>16.027237354085603</v>
      </c>
      <c r="I20" s="253">
        <v>4305</v>
      </c>
      <c r="J20" s="301">
        <v>269</v>
      </c>
      <c r="K20" s="172">
        <f t="shared" si="1"/>
        <v>16.003717472118961</v>
      </c>
      <c r="L20" s="76" t="s">
        <v>31</v>
      </c>
      <c r="M20" s="76"/>
    </row>
    <row r="21" spans="1:13" s="198" customFormat="1" ht="14.4" thickTop="1" thickBot="1">
      <c r="A21" s="77"/>
      <c r="B21" s="105" t="s">
        <v>32</v>
      </c>
      <c r="C21" s="299">
        <v>2153</v>
      </c>
      <c r="D21" s="299">
        <v>108</v>
      </c>
      <c r="E21" s="300">
        <v>19.935185185185187</v>
      </c>
      <c r="F21" s="306">
        <v>3863</v>
      </c>
      <c r="G21" s="299">
        <v>193</v>
      </c>
      <c r="H21" s="300">
        <v>20.015544041450777</v>
      </c>
      <c r="I21" s="252">
        <v>4147</v>
      </c>
      <c r="J21" s="252">
        <v>207</v>
      </c>
      <c r="K21" s="244">
        <f t="shared" si="1"/>
        <v>20.033816425120772</v>
      </c>
      <c r="L21" s="78" t="s">
        <v>33</v>
      </c>
      <c r="M21" s="78"/>
    </row>
    <row r="22" spans="1:13" s="186" customFormat="1" ht="14.4" thickTop="1" thickBot="1">
      <c r="A22" s="75"/>
      <c r="B22" s="104" t="s">
        <v>34</v>
      </c>
      <c r="C22" s="301">
        <v>347.9</v>
      </c>
      <c r="D22" s="301">
        <v>16</v>
      </c>
      <c r="E22" s="302">
        <v>21.743749999999999</v>
      </c>
      <c r="F22" s="305">
        <v>692</v>
      </c>
      <c r="G22" s="301">
        <v>32</v>
      </c>
      <c r="H22" s="302">
        <v>21.625</v>
      </c>
      <c r="I22" s="253">
        <v>1223</v>
      </c>
      <c r="J22" s="301">
        <v>56</v>
      </c>
      <c r="K22" s="172">
        <f t="shared" si="1"/>
        <v>21.839285714285715</v>
      </c>
      <c r="L22" s="76" t="s">
        <v>35</v>
      </c>
      <c r="M22" s="76"/>
    </row>
    <row r="23" spans="1:13" s="198" customFormat="1" ht="14.4" thickTop="1" thickBot="1">
      <c r="A23" s="77"/>
      <c r="B23" s="105" t="s">
        <v>36</v>
      </c>
      <c r="C23" s="299">
        <v>84</v>
      </c>
      <c r="D23" s="299">
        <v>7</v>
      </c>
      <c r="E23" s="300">
        <v>12</v>
      </c>
      <c r="F23" s="306">
        <v>99</v>
      </c>
      <c r="G23" s="299">
        <v>8</v>
      </c>
      <c r="H23" s="300">
        <v>12.375</v>
      </c>
      <c r="I23" s="252">
        <v>118</v>
      </c>
      <c r="J23" s="252">
        <v>10</v>
      </c>
      <c r="K23" s="244">
        <f t="shared" si="1"/>
        <v>11.8</v>
      </c>
      <c r="L23" s="78" t="s">
        <v>37</v>
      </c>
      <c r="M23" s="78"/>
    </row>
    <row r="24" spans="1:13" s="186" customFormat="1" ht="14.4" thickTop="1" thickBot="1">
      <c r="A24" s="75"/>
      <c r="B24" s="104" t="s">
        <v>38</v>
      </c>
      <c r="C24" s="301">
        <v>3124.8</v>
      </c>
      <c r="D24" s="301">
        <v>125</v>
      </c>
      <c r="E24" s="302">
        <v>24.9984</v>
      </c>
      <c r="F24" s="305">
        <v>4021</v>
      </c>
      <c r="G24" s="301">
        <v>161</v>
      </c>
      <c r="H24" s="302">
        <v>24.975155279503106</v>
      </c>
      <c r="I24" s="253">
        <v>3888</v>
      </c>
      <c r="J24" s="301">
        <v>156</v>
      </c>
      <c r="K24" s="172">
        <f t="shared" si="1"/>
        <v>24.923076923076923</v>
      </c>
      <c r="L24" s="76" t="s">
        <v>39</v>
      </c>
      <c r="M24" s="76"/>
    </row>
    <row r="25" spans="1:13" s="198" customFormat="1" ht="14.4" thickTop="1" thickBot="1">
      <c r="A25" s="77"/>
      <c r="B25" s="105" t="s">
        <v>40</v>
      </c>
      <c r="C25" s="299">
        <v>396.2</v>
      </c>
      <c r="D25" s="299">
        <v>31</v>
      </c>
      <c r="E25" s="300">
        <v>12.780645161290321</v>
      </c>
      <c r="F25" s="306">
        <v>567</v>
      </c>
      <c r="G25" s="299">
        <v>44</v>
      </c>
      <c r="H25" s="300">
        <v>12.886363636363637</v>
      </c>
      <c r="I25" s="252">
        <v>271</v>
      </c>
      <c r="J25" s="252">
        <v>106</v>
      </c>
      <c r="K25" s="244">
        <f t="shared" si="1"/>
        <v>2.5566037735849059</v>
      </c>
      <c r="L25" s="78" t="s">
        <v>41</v>
      </c>
      <c r="M25" s="78"/>
    </row>
    <row r="26" spans="1:13" s="186" customFormat="1" ht="14.4" thickTop="1" thickBot="1">
      <c r="A26" s="75"/>
      <c r="B26" s="104" t="s">
        <v>42</v>
      </c>
      <c r="C26" s="301">
        <v>1585</v>
      </c>
      <c r="D26" s="301">
        <v>106</v>
      </c>
      <c r="E26" s="302">
        <v>14.952830188679245</v>
      </c>
      <c r="F26" s="305">
        <v>2234</v>
      </c>
      <c r="G26" s="301">
        <v>149</v>
      </c>
      <c r="H26" s="302">
        <v>14.993288590604028</v>
      </c>
      <c r="I26" s="253">
        <v>2036</v>
      </c>
      <c r="J26" s="301">
        <v>138</v>
      </c>
      <c r="K26" s="172">
        <f t="shared" si="1"/>
        <v>14.753623188405797</v>
      </c>
      <c r="L26" s="76" t="s">
        <v>43</v>
      </c>
      <c r="M26" s="76"/>
    </row>
    <row r="27" spans="1:13" s="198" customFormat="1" ht="14.4" thickTop="1" thickBot="1">
      <c r="A27" s="77"/>
      <c r="B27" s="105" t="s">
        <v>44</v>
      </c>
      <c r="C27" s="299">
        <v>1206.8</v>
      </c>
      <c r="D27" s="299">
        <v>101</v>
      </c>
      <c r="E27" s="300">
        <v>11.948514851485148</v>
      </c>
      <c r="F27" s="306">
        <v>1557</v>
      </c>
      <c r="G27" s="299">
        <v>130</v>
      </c>
      <c r="H27" s="300">
        <v>11.976923076923077</v>
      </c>
      <c r="I27" s="252">
        <v>1462</v>
      </c>
      <c r="J27" s="252">
        <v>122</v>
      </c>
      <c r="K27" s="244">
        <f t="shared" si="1"/>
        <v>11.983606557377049</v>
      </c>
      <c r="L27" s="78" t="s">
        <v>45</v>
      </c>
      <c r="M27" s="78"/>
    </row>
    <row r="28" spans="1:13" s="186" customFormat="1" ht="14.4" thickTop="1" thickBot="1">
      <c r="A28" s="75"/>
      <c r="B28" s="104" t="s">
        <v>46</v>
      </c>
      <c r="C28" s="301">
        <v>1339.4</v>
      </c>
      <c r="D28" s="301">
        <v>72</v>
      </c>
      <c r="E28" s="302">
        <v>18.602777777777778</v>
      </c>
      <c r="F28" s="305">
        <v>949</v>
      </c>
      <c r="G28" s="301">
        <v>85</v>
      </c>
      <c r="H28" s="302">
        <v>11.164705882352941</v>
      </c>
      <c r="I28" s="253">
        <v>1429</v>
      </c>
      <c r="J28" s="301">
        <v>122</v>
      </c>
      <c r="K28" s="172">
        <f t="shared" si="1"/>
        <v>11.71311475409836</v>
      </c>
      <c r="L28" s="76" t="s">
        <v>47</v>
      </c>
      <c r="M28" s="76"/>
    </row>
    <row r="29" spans="1:13" s="198" customFormat="1" ht="14.4" thickTop="1" thickBot="1">
      <c r="A29" s="77"/>
      <c r="B29" s="105" t="s">
        <v>48</v>
      </c>
      <c r="C29" s="299">
        <v>2400.1</v>
      </c>
      <c r="D29" s="299">
        <v>89</v>
      </c>
      <c r="E29" s="300">
        <v>26.967415730337077</v>
      </c>
      <c r="F29" s="306">
        <v>2746</v>
      </c>
      <c r="G29" s="299">
        <v>122</v>
      </c>
      <c r="H29" s="300">
        <v>22.508196721311474</v>
      </c>
      <c r="I29" s="252">
        <v>4305</v>
      </c>
      <c r="J29" s="252">
        <v>179</v>
      </c>
      <c r="K29" s="244">
        <f t="shared" si="1"/>
        <v>24.050279329608937</v>
      </c>
      <c r="L29" s="78" t="s">
        <v>49</v>
      </c>
      <c r="M29" s="78"/>
    </row>
    <row r="30" spans="1:13" s="186" customFormat="1" ht="14.4" thickTop="1" thickBot="1">
      <c r="A30" s="75"/>
      <c r="B30" s="104" t="s">
        <v>50</v>
      </c>
      <c r="C30" s="301">
        <v>567.9</v>
      </c>
      <c r="D30" s="301">
        <v>47</v>
      </c>
      <c r="E30" s="302">
        <v>12.082978723404254</v>
      </c>
      <c r="F30" s="305">
        <v>341</v>
      </c>
      <c r="G30" s="301">
        <v>28</v>
      </c>
      <c r="H30" s="302">
        <v>12.178571428571429</v>
      </c>
      <c r="I30" s="321">
        <v>185</v>
      </c>
      <c r="J30" s="301">
        <v>15</v>
      </c>
      <c r="K30" s="172">
        <f t="shared" si="1"/>
        <v>12.333333333333334</v>
      </c>
      <c r="L30" s="76" t="s">
        <v>51</v>
      </c>
      <c r="M30" s="76"/>
    </row>
    <row r="31" spans="1:13" s="198" customFormat="1" ht="14.4" thickTop="1" thickBot="1">
      <c r="A31" s="142"/>
      <c r="B31" s="143" t="s">
        <v>52</v>
      </c>
      <c r="C31" s="307">
        <v>438.1</v>
      </c>
      <c r="D31" s="307">
        <v>29</v>
      </c>
      <c r="E31" s="308">
        <v>15.106896551724139</v>
      </c>
      <c r="F31" s="309">
        <v>500</v>
      </c>
      <c r="G31" s="307">
        <v>33</v>
      </c>
      <c r="H31" s="308">
        <v>15.151515151515152</v>
      </c>
      <c r="I31" s="322">
        <v>372</v>
      </c>
      <c r="J31" s="252">
        <v>25</v>
      </c>
      <c r="K31" s="279">
        <f t="shared" si="1"/>
        <v>14.88</v>
      </c>
      <c r="L31" s="90" t="s">
        <v>53</v>
      </c>
      <c r="M31" s="90"/>
    </row>
    <row r="32" spans="1:13" s="186" customFormat="1" ht="14.4" thickTop="1" thickBot="1">
      <c r="A32" s="280"/>
      <c r="B32" s="281" t="s">
        <v>54</v>
      </c>
      <c r="C32" s="387">
        <v>370.9</v>
      </c>
      <c r="D32" s="387">
        <v>37</v>
      </c>
      <c r="E32" s="310">
        <v>10.024324324324324</v>
      </c>
      <c r="F32" s="311">
        <v>360</v>
      </c>
      <c r="G32" s="387">
        <v>36</v>
      </c>
      <c r="H32" s="310">
        <v>10</v>
      </c>
      <c r="I32" s="251">
        <v>139</v>
      </c>
      <c r="J32" s="301">
        <v>14</v>
      </c>
      <c r="K32" s="282">
        <f t="shared" si="1"/>
        <v>9.9285714285714288</v>
      </c>
      <c r="L32" s="283" t="s">
        <v>55</v>
      </c>
      <c r="M32" s="283"/>
    </row>
    <row r="33" spans="1:13" s="198" customFormat="1" ht="14.4" thickTop="1" thickBot="1">
      <c r="A33" s="77"/>
      <c r="B33" s="105" t="s">
        <v>56</v>
      </c>
      <c r="C33" s="299">
        <v>701</v>
      </c>
      <c r="D33" s="299">
        <v>45</v>
      </c>
      <c r="E33" s="300">
        <v>15.577777777777778</v>
      </c>
      <c r="F33" s="306">
        <v>856</v>
      </c>
      <c r="G33" s="299">
        <v>37</v>
      </c>
      <c r="H33" s="300">
        <v>23.135135135135137</v>
      </c>
      <c r="I33" s="252">
        <v>1047</v>
      </c>
      <c r="J33" s="252">
        <v>41</v>
      </c>
      <c r="K33" s="244">
        <f t="shared" si="1"/>
        <v>25.536585365853657</v>
      </c>
      <c r="L33" s="78" t="s">
        <v>57</v>
      </c>
      <c r="M33" s="78"/>
    </row>
    <row r="34" spans="1:13" s="186" customFormat="1" ht="14.4" thickTop="1" thickBot="1">
      <c r="A34" s="75"/>
      <c r="B34" s="104" t="s">
        <v>58</v>
      </c>
      <c r="C34" s="301">
        <v>220.5</v>
      </c>
      <c r="D34" s="301">
        <v>55</v>
      </c>
      <c r="E34" s="302">
        <v>4.0090909090909088</v>
      </c>
      <c r="F34" s="305">
        <v>260</v>
      </c>
      <c r="G34" s="301">
        <v>61</v>
      </c>
      <c r="H34" s="302">
        <v>4.2622950819672134</v>
      </c>
      <c r="I34" s="253">
        <v>213</v>
      </c>
      <c r="J34" s="301">
        <v>48</v>
      </c>
      <c r="K34" s="172">
        <f t="shared" si="1"/>
        <v>4.4375</v>
      </c>
      <c r="L34" s="76" t="s">
        <v>59</v>
      </c>
      <c r="M34" s="76"/>
    </row>
    <row r="35" spans="1:13" s="198" customFormat="1" ht="14.4" thickTop="1" thickBot="1">
      <c r="A35" s="77"/>
      <c r="B35" s="105" t="s">
        <v>60</v>
      </c>
      <c r="C35" s="299">
        <v>17.2</v>
      </c>
      <c r="D35" s="299">
        <v>2</v>
      </c>
      <c r="E35" s="300">
        <v>8.6</v>
      </c>
      <c r="F35" s="306">
        <v>29</v>
      </c>
      <c r="G35" s="299">
        <v>3</v>
      </c>
      <c r="H35" s="300">
        <v>9.6666666666666661</v>
      </c>
      <c r="I35" s="252">
        <v>31</v>
      </c>
      <c r="J35" s="252">
        <v>3</v>
      </c>
      <c r="K35" s="244">
        <f t="shared" si="1"/>
        <v>10.333333333333334</v>
      </c>
      <c r="L35" s="78" t="s">
        <v>61</v>
      </c>
      <c r="M35" s="78"/>
    </row>
    <row r="36" spans="1:13" s="186" customFormat="1" ht="14.4" thickTop="1" thickBot="1">
      <c r="A36" s="75"/>
      <c r="B36" s="104" t="s">
        <v>62</v>
      </c>
      <c r="C36" s="301">
        <v>240</v>
      </c>
      <c r="D36" s="301">
        <v>12</v>
      </c>
      <c r="E36" s="302">
        <v>20</v>
      </c>
      <c r="F36" s="305">
        <v>295</v>
      </c>
      <c r="G36" s="301">
        <v>15</v>
      </c>
      <c r="H36" s="302">
        <v>19.666666666666668</v>
      </c>
      <c r="I36" s="253">
        <v>135</v>
      </c>
      <c r="J36" s="301">
        <v>7</v>
      </c>
      <c r="K36" s="172">
        <f t="shared" si="1"/>
        <v>19.285714285714285</v>
      </c>
      <c r="L36" s="76" t="s">
        <v>63</v>
      </c>
      <c r="M36" s="76"/>
    </row>
    <row r="37" spans="1:13" s="198" customFormat="1" ht="14.4" thickTop="1" thickBot="1">
      <c r="A37" s="77"/>
      <c r="B37" s="105" t="s">
        <v>96</v>
      </c>
      <c r="C37" s="299">
        <v>52.2</v>
      </c>
      <c r="D37" s="299">
        <v>5</v>
      </c>
      <c r="E37" s="300">
        <v>10.440000000000001</v>
      </c>
      <c r="F37" s="306">
        <v>102</v>
      </c>
      <c r="G37" s="299">
        <v>10</v>
      </c>
      <c r="H37" s="300">
        <v>10.199999999999999</v>
      </c>
      <c r="I37" s="252">
        <v>61</v>
      </c>
      <c r="J37" s="252">
        <v>6</v>
      </c>
      <c r="K37" s="244">
        <f t="shared" si="1"/>
        <v>10.166666666666666</v>
      </c>
      <c r="L37" s="78" t="s">
        <v>65</v>
      </c>
      <c r="M37" s="78"/>
    </row>
    <row r="38" spans="1:13" s="186" customFormat="1" ht="14.4" thickTop="1" thickBot="1">
      <c r="A38" s="75"/>
      <c r="B38" s="104" t="s">
        <v>66</v>
      </c>
      <c r="C38" s="301">
        <v>30.3</v>
      </c>
      <c r="D38" s="301">
        <v>3</v>
      </c>
      <c r="E38" s="302">
        <v>10.1</v>
      </c>
      <c r="F38" s="305">
        <v>29</v>
      </c>
      <c r="G38" s="301">
        <v>3</v>
      </c>
      <c r="H38" s="302">
        <v>9.6666666666666661</v>
      </c>
      <c r="I38" s="253">
        <v>69</v>
      </c>
      <c r="J38" s="301">
        <v>7</v>
      </c>
      <c r="K38" s="172">
        <f t="shared" si="1"/>
        <v>9.8571428571428577</v>
      </c>
      <c r="L38" s="76" t="s">
        <v>67</v>
      </c>
      <c r="M38" s="76"/>
    </row>
    <row r="39" spans="1:13" s="198" customFormat="1" ht="14.4" thickTop="1" thickBot="1">
      <c r="A39" s="77"/>
      <c r="B39" s="105" t="s">
        <v>68</v>
      </c>
      <c r="C39" s="299">
        <v>3388.4</v>
      </c>
      <c r="D39" s="299">
        <v>325</v>
      </c>
      <c r="E39" s="300">
        <v>10.425846153846154</v>
      </c>
      <c r="F39" s="306">
        <v>3072</v>
      </c>
      <c r="G39" s="299">
        <v>467</v>
      </c>
      <c r="H39" s="300">
        <v>6.5781584582441113</v>
      </c>
      <c r="I39" s="252">
        <v>4579</v>
      </c>
      <c r="J39" s="252">
        <v>266</v>
      </c>
      <c r="K39" s="244">
        <f t="shared" si="1"/>
        <v>17.214285714285715</v>
      </c>
      <c r="L39" s="78" t="s">
        <v>97</v>
      </c>
      <c r="M39" s="78"/>
    </row>
    <row r="40" spans="1:13" ht="23.25" customHeight="1" thickTop="1" thickBot="1">
      <c r="A40" s="425" t="s">
        <v>98</v>
      </c>
      <c r="B40" s="425"/>
      <c r="C40" s="312">
        <v>32988.6</v>
      </c>
      <c r="D40" s="312">
        <v>3148.5</v>
      </c>
      <c r="E40" s="312"/>
      <c r="F40" s="312">
        <v>28244</v>
      </c>
      <c r="G40" s="312">
        <v>2496</v>
      </c>
      <c r="H40" s="312"/>
      <c r="I40" s="246">
        <v>28340</v>
      </c>
      <c r="J40" s="312">
        <v>2492</v>
      </c>
      <c r="K40" s="247"/>
      <c r="L40" s="424" t="s">
        <v>99</v>
      </c>
      <c r="M40" s="424"/>
    </row>
    <row r="41" spans="1:13" s="198" customFormat="1" ht="15" thickTop="1" thickBot="1">
      <c r="A41" s="77"/>
      <c r="B41" s="105" t="s">
        <v>100</v>
      </c>
      <c r="C41" s="315">
        <v>1807</v>
      </c>
      <c r="D41" s="299">
        <v>550</v>
      </c>
      <c r="E41" s="314">
        <v>3.2854545454545456</v>
      </c>
      <c r="F41" s="315">
        <v>762</v>
      </c>
      <c r="G41" s="299">
        <v>206</v>
      </c>
      <c r="H41" s="314">
        <v>3.6990291262135924</v>
      </c>
      <c r="I41" s="248">
        <v>744</v>
      </c>
      <c r="J41" s="299">
        <v>191</v>
      </c>
      <c r="K41" s="198">
        <f>I41/J41</f>
        <v>3.8952879581151834</v>
      </c>
      <c r="L41" s="78" t="s">
        <v>6</v>
      </c>
      <c r="M41" s="78"/>
    </row>
    <row r="42" spans="1:13" ht="16.8" thickTop="1" thickBot="1">
      <c r="A42" s="75"/>
      <c r="B42" s="104" t="s">
        <v>362</v>
      </c>
      <c r="C42" s="301">
        <v>31181.599999999999</v>
      </c>
      <c r="D42" s="301">
        <v>2598.5</v>
      </c>
      <c r="E42" s="316">
        <v>11.999846065037522</v>
      </c>
      <c r="F42" s="317">
        <v>27482</v>
      </c>
      <c r="G42" s="318">
        <v>2290</v>
      </c>
      <c r="H42" s="316">
        <v>12.000873362445414</v>
      </c>
      <c r="I42" s="245">
        <v>27596</v>
      </c>
      <c r="J42" s="225">
        <v>2300</v>
      </c>
      <c r="K42" s="186">
        <f>I42/J42</f>
        <v>11.998260869565218</v>
      </c>
      <c r="L42" s="76" t="s">
        <v>308</v>
      </c>
      <c r="M42" s="76"/>
    </row>
    <row r="43" spans="1:13" s="198" customFormat="1" ht="23.25" customHeight="1" thickTop="1">
      <c r="A43" s="455" t="s">
        <v>392</v>
      </c>
      <c r="B43" s="455"/>
      <c r="C43" s="319">
        <v>574206.69999999995</v>
      </c>
      <c r="D43" s="319">
        <v>7093</v>
      </c>
      <c r="E43" s="314"/>
      <c r="F43" s="319">
        <v>496136</v>
      </c>
      <c r="G43" s="319">
        <v>6108</v>
      </c>
      <c r="H43" s="314"/>
      <c r="I43" s="249">
        <v>541958</v>
      </c>
      <c r="J43" s="250">
        <v>6666</v>
      </c>
      <c r="L43" s="456" t="s">
        <v>187</v>
      </c>
      <c r="M43" s="456" t="s">
        <v>309</v>
      </c>
    </row>
    <row r="44" spans="1:13" s="180" customFormat="1" ht="21" customHeight="1">
      <c r="A44" s="453" t="s">
        <v>9</v>
      </c>
      <c r="B44" s="453"/>
      <c r="C44" s="218">
        <v>652901.1</v>
      </c>
      <c r="D44" s="218">
        <v>12609.5</v>
      </c>
      <c r="E44" s="278"/>
      <c r="F44" s="218">
        <v>577483</v>
      </c>
      <c r="G44" s="218">
        <v>11379</v>
      </c>
      <c r="H44" s="278"/>
      <c r="I44" s="218">
        <f>I43+I40+I15+I10</f>
        <v>629988</v>
      </c>
      <c r="J44" s="218">
        <f>J43+J40+J15+J10</f>
        <v>11805</v>
      </c>
      <c r="K44" s="278"/>
      <c r="L44" s="454" t="s">
        <v>131</v>
      </c>
      <c r="M44" s="454"/>
    </row>
    <row r="45" spans="1:13" ht="8.25" customHeight="1">
      <c r="C45" s="188"/>
      <c r="D45" s="188"/>
      <c r="E45" s="186"/>
      <c r="F45" s="145"/>
      <c r="G45" s="187"/>
      <c r="H45" s="187"/>
      <c r="I45" s="188"/>
      <c r="J45" s="188"/>
      <c r="K45" s="186"/>
    </row>
    <row r="46" spans="1:13" ht="9.9" customHeight="1">
      <c r="A46" s="131" t="s">
        <v>101</v>
      </c>
      <c r="B46" s="146"/>
      <c r="C46" s="190"/>
      <c r="D46" s="188"/>
      <c r="E46" s="186"/>
      <c r="F46" s="147"/>
      <c r="G46" s="189"/>
      <c r="H46" s="189"/>
      <c r="I46" s="190"/>
      <c r="J46" s="188"/>
      <c r="K46" s="186"/>
      <c r="M46" s="132" t="s">
        <v>102</v>
      </c>
    </row>
    <row r="47" spans="1:13" ht="8.25" customHeight="1">
      <c r="A47" s="131" t="s">
        <v>290</v>
      </c>
      <c r="B47" s="146"/>
      <c r="C47" s="190"/>
      <c r="D47" s="188"/>
      <c r="E47" s="186"/>
      <c r="F47" s="147"/>
      <c r="G47" s="189"/>
      <c r="H47" s="189"/>
      <c r="I47" s="190"/>
      <c r="J47" s="188"/>
      <c r="K47" s="186"/>
      <c r="M47" s="132" t="s">
        <v>291</v>
      </c>
    </row>
    <row r="48" spans="1:13" ht="9" customHeight="1">
      <c r="A48" s="131" t="s">
        <v>103</v>
      </c>
      <c r="B48" s="146"/>
      <c r="C48" s="190"/>
      <c r="D48" s="188"/>
      <c r="E48" s="186"/>
      <c r="F48" s="147"/>
      <c r="G48" s="189"/>
      <c r="H48" s="189"/>
      <c r="I48" s="190"/>
      <c r="J48" s="188"/>
      <c r="K48" s="186"/>
      <c r="M48" s="132" t="s">
        <v>393</v>
      </c>
    </row>
    <row r="49" spans="1:11" ht="8.25" customHeight="1">
      <c r="A49" s="146" t="s">
        <v>289</v>
      </c>
      <c r="B49" s="146"/>
      <c r="C49" s="148"/>
      <c r="D49" s="148"/>
      <c r="F49" s="147"/>
      <c r="G49" s="147"/>
      <c r="H49" s="181"/>
      <c r="I49" s="148"/>
      <c r="J49" s="148"/>
    </row>
    <row r="50" spans="1:11" ht="9" customHeight="1">
      <c r="A50" s="146"/>
      <c r="B50" s="146"/>
      <c r="C50" s="148"/>
      <c r="D50" s="148"/>
      <c r="E50" s="183"/>
      <c r="F50" s="147"/>
      <c r="G50" s="147"/>
      <c r="H50" s="181"/>
      <c r="I50" s="148"/>
      <c r="J50" s="148"/>
      <c r="K50" s="183"/>
    </row>
  </sheetData>
  <mergeCells count="19">
    <mergeCell ref="A2:M2"/>
    <mergeCell ref="A1:M1"/>
    <mergeCell ref="A3:M3"/>
    <mergeCell ref="A4:M4"/>
    <mergeCell ref="L6:M9"/>
    <mergeCell ref="A6:B9"/>
    <mergeCell ref="I6:K6"/>
    <mergeCell ref="C6:E6"/>
    <mergeCell ref="F6:H6"/>
    <mergeCell ref="A10:B10"/>
    <mergeCell ref="L10:M10"/>
    <mergeCell ref="A44:B44"/>
    <mergeCell ref="L44:M44"/>
    <mergeCell ref="A15:B15"/>
    <mergeCell ref="L15:M15"/>
    <mergeCell ref="A40:B40"/>
    <mergeCell ref="L40:M40"/>
    <mergeCell ref="A43:B43"/>
    <mergeCell ref="L43:M43"/>
  </mergeCells>
  <phoneticPr fontId="0" type="noConversion"/>
  <printOptions horizontalCentered="1" verticalCentered="1"/>
  <pageMargins left="0" right="0" top="0" bottom="0" header="0.51181102362204722" footer="0.51181102362204722"/>
  <pageSetup paperSize="9" orientation="landscape" r:id="rId1"/>
  <headerFooter alignWithMargins="0"/>
  <rowBreaks count="2" manualBreakCount="2">
    <brk id="31" max="15" man="1"/>
    <brk id="48" max="12" man="1"/>
  </rowBreaks>
  <ignoredErrors>
    <ignoredError sqref="I8:J8"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الأول ، الاحصاءات  الزراعية،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الأول ، الاحصاءات&amp;nbsp; الزراعية، 2015</Description_Ar>
    <Enabled xmlns="1b323878-974e-4c19-bf08-965c80d4ad54">true</Enabled>
    <PublishingDate xmlns="1b323878-974e-4c19-bf08-965c80d4ad54">2017-08-09T03:55:44+00:00</PublishingDate>
    <CategoryDescription xmlns="http://schemas.microsoft.com/sharepoint.v3">CHAPTER 1, Agricultural Statistics, 2015</CategoryDescription>
  </documentManagement>
</p:properties>
</file>

<file path=customXml/itemProps1.xml><?xml version="1.0" encoding="utf-8"?>
<ds:datastoreItem xmlns:ds="http://schemas.openxmlformats.org/officeDocument/2006/customXml" ds:itemID="{3F9844F7-1152-44D4-B496-C1C4350A78AC}"/>
</file>

<file path=customXml/itemProps2.xml><?xml version="1.0" encoding="utf-8"?>
<ds:datastoreItem xmlns:ds="http://schemas.openxmlformats.org/officeDocument/2006/customXml" ds:itemID="{B5BE83D4-C271-412A-9017-229A1DCB948F}"/>
</file>

<file path=customXml/itemProps3.xml><?xml version="1.0" encoding="utf-8"?>
<ds:datastoreItem xmlns:ds="http://schemas.openxmlformats.org/officeDocument/2006/customXml" ds:itemID="{85D6FF2C-282F-4C68-A5EC-BF9EFCEBB18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22</vt:i4>
      </vt:variant>
    </vt:vector>
  </HeadingPairs>
  <TitlesOfParts>
    <vt:vector size="42" baseType="lpstr">
      <vt:lpstr>الباب الثاني</vt:lpstr>
      <vt:lpstr>Preface</vt:lpstr>
      <vt:lpstr>الغلاف</vt:lpstr>
      <vt:lpstr>تقديم</vt:lpstr>
      <vt:lpstr>1</vt:lpstr>
      <vt:lpstr>2</vt:lpstr>
      <vt:lpstr>Gr_1</vt:lpstr>
      <vt:lpstr>3</vt:lpstr>
      <vt:lpstr>4</vt:lpstr>
      <vt:lpstr>5</vt:lpstr>
      <vt:lpstr>7-6</vt:lpstr>
      <vt:lpstr>9-8</vt:lpstr>
      <vt:lpstr>GR_2</vt:lpstr>
      <vt:lpstr>10</vt:lpstr>
      <vt:lpstr>11</vt:lpstr>
      <vt:lpstr>12</vt:lpstr>
      <vt:lpstr>13</vt:lpstr>
      <vt:lpstr>14</vt:lpstr>
      <vt:lpstr>15</vt:lpstr>
      <vt:lpstr>Sheet1</vt:lpstr>
      <vt:lpstr>a</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'7-6'!Print_Area</vt:lpstr>
      <vt:lpstr>'9-8'!Print_Area</vt:lpstr>
      <vt:lpstr>Gr_1!Print_Area</vt:lpstr>
      <vt:lpstr>GR_2!Print_Area</vt:lpstr>
      <vt:lpstr>Preface!Print_Area</vt:lpstr>
      <vt:lpstr>'الباب الثاني'!Print_Area</vt:lpstr>
      <vt:lpstr>الغلاف!Print_Area</vt:lpstr>
      <vt:lpstr>تقديم!Print_Area</vt:lpstr>
      <vt:lpstr>'4'!Print_Titles</vt:lpstr>
      <vt:lpstr>'5'!Print_Titles</vt:lpstr>
    </vt:vector>
  </TitlesOfParts>
  <Company>Central Planning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 Agricultural Statistics, 2015</dc:title>
  <dc:creator>أسماء سويلم</dc:creator>
  <cp:keywords/>
  <cp:lastModifiedBy>Saber Abd El_Zaher</cp:lastModifiedBy>
  <cp:lastPrinted>2016-12-12T10:00:23Z</cp:lastPrinted>
  <dcterms:created xsi:type="dcterms:W3CDTF">1999-12-28T07:27:44Z</dcterms:created>
  <dcterms:modified xsi:type="dcterms:W3CDTF">2016-12-14T09:03:19Z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1, Agricultural Statistics, 2015</vt:lpwstr>
  </property>
  <property fmtid="{D5CDD505-2E9C-101B-9397-08002B2CF9AE}" pid="5" name="Hashtags">
    <vt:lpwstr>58;#StatisticalAbstract|c2f418c2-a295-4bd1-af99-d5d586494613</vt:lpwstr>
  </property>
</Properties>
</file>