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2.xml" ContentType="application/vnd.openxmlformats-officedocument.spreadsheetml.chart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2.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Statistical Abstract/Annual Statistical Abstract/EXCEL/"/>
    </mc:Choice>
  </mc:AlternateContent>
  <xr:revisionPtr revIDLastSave="0" documentId="11_A33092A0C563FD7A3D8DFC6EECF0C1D80289960E" xr6:coauthVersionLast="47" xr6:coauthVersionMax="47" xr10:uidLastSave="{00000000-0000-0000-0000-000000000000}"/>
  <bookViews>
    <workbookView xWindow="1900" yWindow="1900" windowWidth="16920" windowHeight="10450" tabRatio="827" firstSheet="4" activeTab="22" xr2:uid="{00000000-000D-0000-FFFF-FFFF00000000}"/>
  </bookViews>
  <sheets>
    <sheet name="Cover" sheetId="59" r:id="rId1"/>
    <sheet name="التقديم" sheetId="58" r:id="rId2"/>
    <sheet name="223" sheetId="39" r:id="rId3"/>
    <sheet name="224" sheetId="13" r:id="rId4"/>
    <sheet name="GR-48" sheetId="52" r:id="rId5"/>
    <sheet name="225" sheetId="86" r:id="rId6"/>
    <sheet name="226" sheetId="84" r:id="rId7"/>
    <sheet name="227" sheetId="85" r:id="rId8"/>
    <sheet name="228" sheetId="87" r:id="rId9"/>
    <sheet name="GR-49" sheetId="78" r:id="rId10"/>
    <sheet name="229" sheetId="79" r:id="rId11"/>
    <sheet name="230" sheetId="82" r:id="rId12"/>
    <sheet name="231" sheetId="83" r:id="rId13"/>
    <sheet name="232" sheetId="12" r:id="rId14"/>
    <sheet name="233" sheetId="11" r:id="rId15"/>
    <sheet name="234" sheetId="34" r:id="rId16"/>
    <sheet name="235" sheetId="21" r:id="rId17"/>
    <sheet name="236" sheetId="75" r:id="rId18"/>
    <sheet name="237" sheetId="10" r:id="rId19"/>
    <sheet name="238" sheetId="9" r:id="rId20"/>
    <sheet name="GR-50" sheetId="48" r:id="rId21"/>
    <sheet name="239" sheetId="5" r:id="rId22"/>
    <sheet name="Gr-51" sheetId="43" r:id="rId23"/>
    <sheet name="240" sheetId="74" r:id="rId24"/>
    <sheet name="2014_20" sheetId="88" state="hidden" r:id="rId25"/>
    <sheet name="241" sheetId="91" r:id="rId26"/>
    <sheet name="242" sheetId="89" r:id="rId27"/>
    <sheet name="243" sheetId="92" r:id="rId28"/>
    <sheet name="244" sheetId="68" r:id="rId29"/>
    <sheet name="245" sheetId="29" r:id="rId30"/>
    <sheet name="246" sheetId="69" r:id="rId31"/>
    <sheet name="247" sheetId="35" r:id="rId32"/>
    <sheet name="GR-52" sheetId="47" r:id="rId33"/>
    <sheet name="2014" sheetId="90" state="hidden" r:id="rId34"/>
  </sheets>
  <definedNames>
    <definedName name="_xlnm.Print_Area" localSheetId="33">'2014'!$A$1:$E$21</definedName>
    <definedName name="_xlnm.Print_Area" localSheetId="24">'2014_20'!$A$1:$G$23</definedName>
    <definedName name="_xlnm.Print_Area" localSheetId="2">'223'!$A$1:$I$19</definedName>
    <definedName name="_xlnm.Print_Area" localSheetId="3">'224'!$A$1:$P$16</definedName>
    <definedName name="_xlnm.Print_Area" localSheetId="5">'225'!$A$1:$J$21</definedName>
    <definedName name="_xlnm.Print_Area" localSheetId="6">'226'!$A$1:$L$31</definedName>
    <definedName name="_xlnm.Print_Area" localSheetId="7">'227'!$A$1:$L$31</definedName>
    <definedName name="_xlnm.Print_Area" localSheetId="8">'228'!$A$1:$L$31</definedName>
    <definedName name="_xlnm.Print_Area" localSheetId="10">'229'!$A$1:$H$15</definedName>
    <definedName name="_xlnm.Print_Area" localSheetId="11">'230'!$A$1:$H$15</definedName>
    <definedName name="_xlnm.Print_Area" localSheetId="12">'231'!$A$1:$H$15</definedName>
    <definedName name="_xlnm.Print_Area" localSheetId="13">'232'!$A$1:$G$13</definedName>
    <definedName name="_xlnm.Print_Area" localSheetId="14">'233'!$A$1:$I$43</definedName>
    <definedName name="_xlnm.Print_Area" localSheetId="15">'234'!$A$1:$J$50</definedName>
    <definedName name="_xlnm.Print_Area" localSheetId="16">'235'!$A$1:$J$12</definedName>
    <definedName name="_xlnm.Print_Area" localSheetId="17">'236'!$A$1:$I$18</definedName>
    <definedName name="_xlnm.Print_Area" localSheetId="18">'237'!$A$1:$L$25</definedName>
    <definedName name="_xlnm.Print_Area" localSheetId="19">'238'!$A$1:$U$22</definedName>
    <definedName name="_xlnm.Print_Area" localSheetId="21">'239'!$A$1:$G$23</definedName>
    <definedName name="_xlnm.Print_Area" localSheetId="23">'240'!$A$1:$M$11</definedName>
    <definedName name="_xlnm.Print_Area" localSheetId="25">'241'!$A$1:$E$22</definedName>
    <definedName name="_xlnm.Print_Area" localSheetId="26">'242'!$A$1:$F$23</definedName>
    <definedName name="_xlnm.Print_Area" localSheetId="27">'243'!$A$1:$D$20</definedName>
    <definedName name="_xlnm.Print_Area" localSheetId="28">'244'!$A$1:$J$30</definedName>
    <definedName name="_xlnm.Print_Area" localSheetId="29">'245'!$A$1:$L$20</definedName>
    <definedName name="_xlnm.Print_Area" localSheetId="30">'246'!$A$1:$H$20</definedName>
    <definedName name="_xlnm.Print_Area" localSheetId="31">'247'!$A$1:$F$22</definedName>
    <definedName name="_xlnm.Print_Area" localSheetId="0">Cover!$A$1:$G$18</definedName>
    <definedName name="_xlnm.Print_Area" localSheetId="9">'GR-49'!$A$1:$X$132</definedName>
    <definedName name="_xlnm.Print_Area" localSheetId="20">'GR-50'!$A$1:$L$64</definedName>
    <definedName name="_xlnm.Print_Area" localSheetId="32">'GR-52'!$A$1:$L$64</definedName>
    <definedName name="_xlnm.Print_Area" localSheetId="1">التقديم!$A$1:$C$16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34" l="1"/>
  <c r="H11" i="21" l="1"/>
  <c r="G15" i="69" l="1"/>
  <c r="D40" i="11" l="1"/>
  <c r="E40" i="11"/>
  <c r="F40" i="11"/>
  <c r="G40" i="11"/>
  <c r="C40" i="11"/>
  <c r="D48" i="34"/>
  <c r="E48" i="34"/>
  <c r="F48" i="34"/>
  <c r="G48" i="34"/>
  <c r="H48" i="34"/>
  <c r="D49" i="34"/>
  <c r="E49" i="34"/>
  <c r="F49" i="34"/>
  <c r="G49" i="34"/>
  <c r="H49" i="34"/>
  <c r="C49" i="34"/>
  <c r="D41" i="11"/>
  <c r="E41" i="11"/>
  <c r="F41" i="11"/>
  <c r="G41" i="11"/>
  <c r="C41" i="11"/>
  <c r="C11" i="21" l="1"/>
  <c r="D11" i="21"/>
  <c r="E11" i="21"/>
  <c r="F11" i="21"/>
  <c r="G11" i="21"/>
  <c r="I11" i="21"/>
  <c r="B11" i="21"/>
  <c r="G17" i="9" l="1"/>
  <c r="K18" i="29" l="1"/>
  <c r="D10" i="68" l="1"/>
  <c r="E10" i="68"/>
  <c r="F10" i="68"/>
  <c r="G10" i="68"/>
  <c r="H10" i="68"/>
  <c r="D14" i="68"/>
  <c r="E14" i="68"/>
  <c r="F14" i="68"/>
  <c r="G14" i="68"/>
  <c r="H14" i="68"/>
  <c r="D17" i="68"/>
  <c r="E17" i="68"/>
  <c r="F17" i="68"/>
  <c r="G17" i="68"/>
  <c r="H17" i="68"/>
  <c r="C21" i="68"/>
  <c r="C26" i="68" s="1"/>
  <c r="D21" i="68"/>
  <c r="E21" i="68"/>
  <c r="F21" i="68"/>
  <c r="G21" i="68"/>
  <c r="H21" i="68"/>
  <c r="D25" i="68"/>
  <c r="E25" i="68"/>
  <c r="F25" i="68"/>
  <c r="G25" i="68"/>
  <c r="H25" i="68"/>
  <c r="H26" i="68" s="1"/>
  <c r="F26" i="68"/>
  <c r="G26" i="68" l="1"/>
  <c r="E26" i="68"/>
  <c r="D26" i="68"/>
  <c r="D19" i="9"/>
  <c r="G19" i="9"/>
  <c r="G18" i="39" l="1"/>
  <c r="D18" i="39"/>
  <c r="E18" i="39"/>
  <c r="F18" i="39"/>
  <c r="H18" i="39"/>
  <c r="C18" i="39"/>
  <c r="B11" i="39"/>
  <c r="B12" i="39"/>
  <c r="B13" i="39"/>
  <c r="B14" i="39"/>
  <c r="B15" i="39"/>
  <c r="B16" i="39"/>
  <c r="B17" i="39"/>
  <c r="B10" i="39"/>
  <c r="B18" i="39" s="1"/>
  <c r="B19" i="9" l="1"/>
  <c r="C19" i="9"/>
  <c r="E19" i="9"/>
  <c r="F19" i="9"/>
  <c r="H19" i="9"/>
  <c r="I19" i="9"/>
  <c r="L19" i="9"/>
  <c r="K19" i="9"/>
  <c r="O19" i="9"/>
  <c r="P18" i="9"/>
  <c r="N19" i="9"/>
  <c r="R19" i="9"/>
  <c r="S18" i="9"/>
  <c r="Q19" i="9"/>
  <c r="S19" i="9" l="1"/>
  <c r="B17" i="75"/>
  <c r="C20" i="35" l="1"/>
  <c r="C19" i="35"/>
  <c r="C18" i="35"/>
  <c r="C17" i="35"/>
  <c r="C16" i="35"/>
  <c r="C15" i="35"/>
  <c r="C14" i="35"/>
  <c r="C13" i="35"/>
  <c r="C12" i="35"/>
  <c r="C11" i="35"/>
  <c r="C10" i="35"/>
  <c r="C9" i="35"/>
  <c r="E9" i="35"/>
  <c r="E21" i="35" s="1"/>
  <c r="E22" i="5"/>
  <c r="F22" i="5"/>
  <c r="G9" i="69"/>
  <c r="F12" i="12"/>
  <c r="C17" i="75"/>
  <c r="D17" i="75"/>
  <c r="E17" i="75"/>
  <c r="F17" i="75"/>
  <c r="G17" i="75"/>
  <c r="H17" i="75"/>
  <c r="G10" i="69"/>
  <c r="J16" i="10"/>
  <c r="I16" i="10"/>
  <c r="H16" i="10"/>
  <c r="G16" i="10"/>
  <c r="F16" i="10"/>
  <c r="E16" i="10"/>
  <c r="D16" i="10"/>
  <c r="C16" i="10"/>
  <c r="J8" i="10"/>
  <c r="I8" i="10"/>
  <c r="I23" i="10" s="1"/>
  <c r="H8" i="10"/>
  <c r="G8" i="10"/>
  <c r="G23" i="10" s="1"/>
  <c r="F8" i="10"/>
  <c r="F23" i="10" s="1"/>
  <c r="E8" i="10"/>
  <c r="E23" i="10" s="1"/>
  <c r="D8" i="10"/>
  <c r="D23" i="10" s="1"/>
  <c r="C8" i="10"/>
  <c r="C23" i="10" s="1"/>
  <c r="D21" i="35"/>
  <c r="B21" i="35"/>
  <c r="C21" i="35" s="1"/>
  <c r="E10" i="35"/>
  <c r="E11" i="35"/>
  <c r="E12" i="35"/>
  <c r="E13" i="35"/>
  <c r="E14" i="35"/>
  <c r="E15" i="35"/>
  <c r="E16" i="35"/>
  <c r="E17" i="35"/>
  <c r="E18" i="35"/>
  <c r="E19" i="35"/>
  <c r="E20" i="35"/>
  <c r="S10" i="9"/>
  <c r="S11" i="9"/>
  <c r="S12" i="9"/>
  <c r="S13" i="9"/>
  <c r="S14" i="9"/>
  <c r="S15" i="9"/>
  <c r="S16" i="9"/>
  <c r="S17" i="9"/>
  <c r="S9" i="9"/>
  <c r="K10" i="74"/>
  <c r="L10" i="74"/>
  <c r="H13" i="13"/>
  <c r="P17" i="9"/>
  <c r="M17" i="9"/>
  <c r="J17" i="9"/>
  <c r="P16" i="9"/>
  <c r="M16" i="9"/>
  <c r="J16" i="9"/>
  <c r="P15" i="9"/>
  <c r="M15" i="9"/>
  <c r="J15" i="9"/>
  <c r="P14" i="9"/>
  <c r="M14" i="9"/>
  <c r="J14" i="9"/>
  <c r="P13" i="9"/>
  <c r="M13" i="9"/>
  <c r="J13" i="9"/>
  <c r="P12" i="9"/>
  <c r="M12" i="9"/>
  <c r="J12" i="9"/>
  <c r="M11" i="9"/>
  <c r="J11" i="9"/>
  <c r="P10" i="9"/>
  <c r="M10" i="9"/>
  <c r="J10" i="9"/>
  <c r="P9" i="9"/>
  <c r="M9" i="9"/>
  <c r="J9" i="9"/>
  <c r="E12" i="12"/>
  <c r="D12" i="12"/>
  <c r="C12" i="12"/>
  <c r="B12" i="12"/>
  <c r="O13" i="13"/>
  <c r="N13" i="13"/>
  <c r="M13" i="13"/>
  <c r="L13" i="13"/>
  <c r="K13" i="13"/>
  <c r="J13" i="13"/>
  <c r="I13" i="13"/>
  <c r="G13" i="13"/>
  <c r="F13" i="13"/>
  <c r="E13" i="13"/>
  <c r="D13" i="13"/>
  <c r="C13" i="13"/>
  <c r="B13" i="13"/>
  <c r="E24" i="12"/>
  <c r="E23" i="12"/>
  <c r="E22" i="12"/>
  <c r="E21" i="12"/>
  <c r="E20" i="12"/>
  <c r="E19" i="12"/>
  <c r="E18" i="12"/>
  <c r="C18" i="12"/>
  <c r="D18" i="12"/>
  <c r="B18" i="12"/>
  <c r="B20" i="12"/>
  <c r="C20" i="12"/>
  <c r="D20" i="12"/>
  <c r="B21" i="12"/>
  <c r="C21" i="12"/>
  <c r="D21" i="12"/>
  <c r="B22" i="12"/>
  <c r="C22" i="12"/>
  <c r="D22" i="12"/>
  <c r="B23" i="12"/>
  <c r="C23" i="12"/>
  <c r="D23" i="12"/>
  <c r="B24" i="12"/>
  <c r="C24" i="12"/>
  <c r="D24" i="12"/>
  <c r="C19" i="12"/>
  <c r="D19" i="12"/>
  <c r="B19" i="12"/>
  <c r="G19" i="69" l="1"/>
  <c r="M19" i="9"/>
  <c r="J19" i="9"/>
  <c r="J23" i="10"/>
  <c r="H23" i="10"/>
  <c r="P19" i="9"/>
</calcChain>
</file>

<file path=xl/sharedStrings.xml><?xml version="1.0" encoding="utf-8"?>
<sst xmlns="http://schemas.openxmlformats.org/spreadsheetml/2006/main" count="1960" uniqueCount="770">
  <si>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</si>
  <si>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</si>
  <si>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</si>
  <si>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</si>
  <si>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</si>
  <si>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</si>
  <si>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</si>
  <si>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</si>
  <si>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</si>
  <si>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</si>
  <si>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</si>
  <si>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</si>
  <si>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</si>
  <si>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</si>
  <si>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</si>
  <si>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</si>
  <si>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</si>
  <si>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</si>
  <si>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</si>
  <si>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</si>
  <si>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</si>
  <si>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</si>
  <si>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</si>
  <si>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</si>
  <si>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</si>
  <si>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</si>
  <si>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</si>
  <si>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</si>
  <si>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</si>
  <si>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</si>
  <si>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</si>
  <si>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</si>
  <si>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</si>
  <si>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</si>
  <si>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</si>
  <si>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</si>
  <si>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</si>
  <si>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السفن</t>
  </si>
  <si>
    <t>No. of boats</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</si>
  <si>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</si>
  <si>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</si>
  <si>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</si>
  <si>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</si>
  <si>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</si>
  <si>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</si>
  <si>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</si>
  <si>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</si>
  <si>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</si>
  <si>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مركبات الكلور والفلور العضوية - 22</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</si>
  <si>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</si>
  <si>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</si>
  <si>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</si>
  <si>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</si>
  <si>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</si>
  <si>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</si>
  <si>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</si>
  <si>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</si>
  <si>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</si>
  <si>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</si>
  <si>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</si>
  <si>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</si>
  <si>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</si>
  <si>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</si>
  <si>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</si>
  <si>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</si>
  <si>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</si>
  <si>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</si>
  <si>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</si>
  <si>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</si>
  <si>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</si>
  <si>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</si>
  <si>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</si>
  <si>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</si>
  <si>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</si>
  <si>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</si>
  <si>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</si>
  <si>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</si>
  <si>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</si>
  <si>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</si>
  <si>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</si>
  <si>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</si>
  <si>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</si>
  <si>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</si>
  <si>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</si>
  <si>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</si>
  <si>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</si>
  <si>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</si>
  <si>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</si>
  <si>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</si>
  <si>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</si>
  <si>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</si>
  <si>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</si>
  <si>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</si>
  <si>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</si>
  <si>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</si>
  <si>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</si>
  <si>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</si>
  <si>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</si>
  <si>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</si>
  <si>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</si>
  <si>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</si>
  <si>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</si>
  <si>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</si>
  <si>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</si>
  <si>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</si>
  <si>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مبيدات حشرية
 Pesticides</t>
  </si>
  <si>
    <t xml:space="preserve">مبيدات فطرية 
Fungal pesticides </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</si>
  <si>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</si>
  <si>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</si>
  <si>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</si>
  <si>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</si>
  <si>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</si>
  <si>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</si>
  <si>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</si>
  <si>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</si>
  <si>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</si>
  <si>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</si>
  <si>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</si>
  <si>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</si>
  <si>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</si>
  <si>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</si>
  <si>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</si>
  <si>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</si>
  <si>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</si>
  <si>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</si>
  <si>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</si>
  <si>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</si>
  <si>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</si>
  <si>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</si>
  <si>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</si>
  <si>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</si>
  <si>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</si>
  <si>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</si>
  <si>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</si>
  <si>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</si>
  <si>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</si>
  <si>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</si>
  <si>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</si>
  <si>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</si>
  <si>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</si>
  <si>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</si>
  <si>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</si>
  <si>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</si>
  <si>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</si>
  <si>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</si>
  <si>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</si>
  <si>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 Public Works Authority.</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</si>
  <si>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</si>
  <si>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</si>
  <si>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</si>
  <si>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</si>
  <si>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</si>
  <si>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</si>
  <si>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</si>
  <si>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</si>
  <si>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</si>
  <si>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</si>
  <si>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</si>
  <si>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</si>
  <si>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</si>
  <si>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</si>
  <si>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</si>
  <si>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</si>
  <si>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</si>
  <si>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</si>
  <si>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</si>
  <si>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t>
  </si>
  <si>
    <t>(mg/l):milligram per liter</t>
  </si>
  <si>
    <t>(mg/l): مليغرام/ لتر</t>
  </si>
  <si>
    <t>(µg/l): Microgram per liter</t>
  </si>
  <si>
    <t>(µg/l): ميكروغرام/لتر</t>
  </si>
  <si>
    <t>Al Daayen</t>
  </si>
  <si>
    <t>كاراتي</t>
  </si>
  <si>
    <t>Karate</t>
  </si>
  <si>
    <t>بيتالارف</t>
  </si>
  <si>
    <t>Beta Larve 5%</t>
  </si>
  <si>
    <t>البرمائيات</t>
  </si>
  <si>
    <t>اللافقاريات</t>
  </si>
  <si>
    <t>الزواحف</t>
  </si>
  <si>
    <t>الطيور</t>
  </si>
  <si>
    <t>الظعاين</t>
  </si>
  <si>
    <t>مجموع المباني السكنية</t>
  </si>
  <si>
    <t>Total of residental building</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</si>
  <si>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</si>
  <si>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</si>
  <si>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</si>
  <si>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</si>
  <si>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</si>
  <si>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</si>
  <si>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</si>
  <si>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</si>
  <si>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</si>
  <si>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</si>
  <si>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</si>
  <si>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</si>
  <si>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</si>
  <si>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</si>
  <si>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</si>
  <si>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</si>
  <si>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</si>
  <si>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</si>
  <si>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</si>
  <si>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</si>
  <si>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</si>
  <si>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</si>
  <si>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</si>
  <si>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</si>
  <si>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HFC-134a</t>
  </si>
  <si>
    <t>المادة</t>
  </si>
  <si>
    <t>QUANTITIES OF FERTILIZERS USED</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</si>
  <si>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</si>
  <si>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</si>
  <si>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</si>
  <si>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</si>
  <si>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</si>
  <si>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</si>
  <si>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</si>
  <si>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</si>
  <si>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</si>
  <si>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</si>
  <si>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</si>
  <si>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</si>
  <si>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</si>
  <si>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</si>
  <si>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</si>
  <si>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</si>
  <si>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</si>
  <si>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</si>
  <si>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</si>
  <si>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</si>
  <si>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</si>
  <si>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</si>
  <si>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</si>
  <si>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</si>
  <si>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</si>
  <si>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</si>
  <si>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</si>
  <si>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</si>
  <si>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</si>
  <si>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</si>
  <si>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</si>
  <si>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Environment Statistics</t>
  </si>
  <si>
    <t>النباتات والكائنات البرية</t>
  </si>
  <si>
    <t xml:space="preserve"> النباتات والكائنات البحريه</t>
  </si>
  <si>
    <t xml:space="preserve">RESIDENTIAL BUILDING BY MUNICIPALITY AND THEIR CONNECTION TO THE PUBLIC 
UTILITIES NETWORKS </t>
  </si>
  <si>
    <t>مركبات الهيدروكلورفلوركربونية (134أ)</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</si>
  <si>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</si>
  <si>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</si>
  <si>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</si>
  <si>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</si>
  <si>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</si>
  <si>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</si>
  <si>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r>
      <t xml:space="preserve">المجموع
</t>
    </r>
    <r>
      <rPr>
        <b/>
        <sz val="8"/>
        <color indexed="8"/>
        <rFont val="Arial"/>
        <family val="2"/>
      </rPr>
      <t>Total</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</si>
  <si>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</si>
  <si>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</si>
  <si>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</si>
  <si>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</si>
  <si>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</si>
  <si>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</si>
  <si>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</si>
  <si>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</si>
  <si>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</si>
  <si>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منظمات نمو
 Growth Regulators</t>
  </si>
  <si>
    <t>Ozone Depleting Potential (metric tons) according to Montreal Protocol</t>
  </si>
  <si>
    <t>Mass (metric tons)</t>
  </si>
  <si>
    <t>Sulfur dioxide (SO₂)</t>
  </si>
  <si>
    <t>Nitrogen dioxide (NO₂)</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</si>
  <si>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</si>
  <si>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</si>
  <si>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</si>
  <si>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</si>
  <si>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</si>
  <si>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</si>
  <si>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</si>
  <si>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</si>
  <si>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</si>
  <si>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</si>
  <si>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</si>
  <si>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</si>
  <si>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</si>
  <si>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</si>
  <si>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</si>
  <si>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</si>
  <si>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</si>
  <si>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</si>
  <si>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</si>
  <si>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</si>
  <si>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</si>
  <si>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</si>
  <si>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</si>
  <si>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</si>
  <si>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</si>
  <si>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</si>
  <si>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</si>
  <si>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</si>
  <si>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</si>
  <si>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</si>
  <si>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</si>
  <si>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</si>
  <si>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</si>
  <si>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</si>
  <si>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QUANTITIES OF PESTICIDES FOR THE CONTROL OF PALM PESTS</t>
  </si>
  <si>
    <t>كمية المبيدات المستخدمة في مكافحة آفات النخيل</t>
  </si>
  <si>
    <t>Pesticides (not specified)</t>
  </si>
  <si>
    <t>مبيدات (الصحة العامة)
Pesticides for Public Health</t>
  </si>
  <si>
    <t>مبيدات (حشري)
Insecticides</t>
  </si>
  <si>
    <t>مبيدات (أعشاب)
Herbicides</t>
  </si>
  <si>
    <t>Waste management facility</t>
  </si>
  <si>
    <t>Domestic</t>
  </si>
  <si>
    <t>DSWMC</t>
  </si>
  <si>
    <t>Total Domestic</t>
  </si>
  <si>
    <t>Rawdat Rashid</t>
  </si>
  <si>
    <t>Total Construction</t>
  </si>
  <si>
    <t>Total Bulky</t>
  </si>
  <si>
    <t>Total Tires</t>
  </si>
  <si>
    <t>Other</t>
  </si>
  <si>
    <t>Wastes by type</t>
  </si>
  <si>
    <t>Construction</t>
  </si>
  <si>
    <t>Tires</t>
  </si>
  <si>
    <t>مركز إدارة النفايات الصلبة المنزلية</t>
  </si>
  <si>
    <t>إجمالي النفايات المنزلية</t>
  </si>
  <si>
    <t>روضة راشد</t>
  </si>
  <si>
    <t>إجمالي نفايات البناء</t>
  </si>
  <si>
    <t>إجمالي النفايات الضخمة</t>
  </si>
  <si>
    <t>إجمالي الإطارات</t>
  </si>
  <si>
    <t>إجمالي الأنواع الأخرى</t>
  </si>
  <si>
    <t>نفايات منزلية</t>
  </si>
  <si>
    <t>أنواع أخرى</t>
  </si>
  <si>
    <t>نفايات البناء</t>
  </si>
  <si>
    <t>الإطارات</t>
  </si>
  <si>
    <t>مرفق إدارة النفايات</t>
  </si>
  <si>
    <t>النفايات حسب النوع</t>
  </si>
  <si>
    <t>الإجمالي</t>
  </si>
  <si>
    <t>Total other</t>
  </si>
  <si>
    <t>Water production, abstraction, losses and uses</t>
  </si>
  <si>
    <t>System volume input (mainly desalinated water) [1]</t>
  </si>
  <si>
    <t>Authorised consumption [3]=[1]-[2]</t>
  </si>
  <si>
    <t>Total abstraction from groundwater [4]=[5]+[6}+[7]+[8]</t>
  </si>
  <si>
    <t>Total re-use of treated sewage effluent [9]=[10]+[11]+[12]</t>
  </si>
  <si>
    <t xml:space="preserve">     of which from agricultural wells [5]</t>
  </si>
  <si>
    <t xml:space="preserve">     of which from municipal wells [6]</t>
  </si>
  <si>
    <t xml:space="preserve">     of which from domestic wells [7]</t>
  </si>
  <si>
    <t xml:space="preserve">     of which from industrial wells [8]</t>
  </si>
  <si>
    <t xml:space="preserve">     of which for irrigation in agriculture [10]</t>
  </si>
  <si>
    <t xml:space="preserve">     of which for irrigation of greenspaces [11]</t>
  </si>
  <si>
    <t xml:space="preserve">     of which for other purposes [12]</t>
  </si>
  <si>
    <t>Total water use net of total losses [13]=[3]+{4]+[9]</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</si>
  <si>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</si>
  <si>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</si>
  <si>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</si>
  <si>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</si>
  <si>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</si>
  <si>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</si>
  <si>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</si>
  <si>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</si>
  <si>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</si>
  <si>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</si>
  <si>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</si>
  <si>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</si>
  <si>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</si>
  <si>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</si>
  <si>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</si>
  <si>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</si>
  <si>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</si>
  <si>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</si>
  <si>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</si>
  <si>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</si>
  <si>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</si>
  <si>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</si>
  <si>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</si>
  <si>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</si>
  <si>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</si>
  <si>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</si>
  <si>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</si>
  <si>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</si>
  <si>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</si>
  <si>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</si>
  <si>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</si>
  <si>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</si>
  <si>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</si>
  <si>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</si>
  <si>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مصدر البيانات: أشغال</t>
  </si>
  <si>
    <t>ومنها معالجة ثلاثية</t>
  </si>
  <si>
    <t>ومنها معالجة ثانوية</t>
  </si>
  <si>
    <t>منها من الآبار الزراعية [5]</t>
  </si>
  <si>
    <t>منها من الآبار البلدية [6]</t>
  </si>
  <si>
    <t>منها من آبار محلية [7]</t>
  </si>
  <si>
    <t>منها من الآبار الصناعية [8]</t>
  </si>
  <si>
    <t>إجمالي إعادة استخدام مياه الصرف الصحي المعالجة [9] = [10] + [11] + [12]</t>
  </si>
  <si>
    <t>منها للري في الزراعة [10]</t>
  </si>
  <si>
    <t>منها لأغراض أخرى [12]</t>
  </si>
  <si>
    <t>استخدم إجمالي المياه الصافية من إجمالي الخسائر [13] = [3] + {4] + [9]</t>
  </si>
  <si>
    <t>تصريف المياه الجوفية ضخها إلى البحر</t>
  </si>
  <si>
    <t>إنتاج المياه والأستخراج والخسائر والاستخدامات</t>
  </si>
  <si>
    <t xml:space="preserve">   unknown destination</t>
  </si>
  <si>
    <t>Graph No. (2) شكل رقم</t>
  </si>
  <si>
    <t>Graph No. (4) شكل رقم</t>
  </si>
  <si>
    <t>كمية الأسمدة المستخدمة</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</si>
  <si>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</si>
  <si>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</si>
  <si>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</si>
  <si>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استهلاك المأذون به [3]=[1]-[2]</t>
  </si>
  <si>
    <t>إجمالي الاستخراج من المياه الجوفية [4]=[5]+[6]+[7]+[8]</t>
  </si>
  <si>
    <t>QATAR'S IMPORTS OF CHEMICAL PESTICIDES</t>
  </si>
  <si>
    <t>عدد المشاريع الجديدة الخاضعة لتقييم تأثيرها على البيئة</t>
  </si>
  <si>
    <t xml:space="preserve">NUMBER OF NEW PROJECTS EVALUATED FOR THEIR IMPACTS
 ON THE ENVIRONMENT </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</si>
  <si>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</si>
  <si>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</si>
  <si>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</si>
  <si>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</si>
  <si>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</si>
  <si>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</si>
  <si>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</si>
  <si>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</si>
  <si>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وادي سلطانة</t>
  </si>
  <si>
    <t>Wadi sultana</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</si>
  <si>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</si>
  <si>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</si>
  <si>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</si>
  <si>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</si>
  <si>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تركيز الهيدروكربون البترولي الكلي في الرواسب الساحلية</t>
  </si>
  <si>
    <t>TOTAL PETROLEUM HYDROCARBON (TPH)
 SEDIMENTS IN COASTAL SAMPLES</t>
  </si>
  <si>
    <t xml:space="preserve">عدد المخالفات البرية المسجلة </t>
  </si>
  <si>
    <t>NUMBER OF RECORDED TERRESTRIAL VIOLATIONS</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</si>
  <si>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</si>
  <si>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</si>
  <si>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</si>
  <si>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</si>
  <si>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</si>
  <si>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</si>
  <si>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</si>
  <si>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</si>
  <si>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</si>
  <si>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</si>
  <si>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</si>
  <si>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</si>
  <si>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</si>
  <si>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</si>
  <si>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</si>
  <si>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</si>
  <si>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</si>
  <si>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</si>
  <si>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</si>
  <si>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 xml:space="preserve"> </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</si>
  <si>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</si>
  <si>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</si>
  <si>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</si>
  <si>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</si>
  <si>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</si>
  <si>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</si>
  <si>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</si>
  <si>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</si>
  <si>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</si>
  <si>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</si>
  <si>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</si>
  <si>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</si>
  <si>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</si>
  <si>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</si>
  <si>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</si>
  <si>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</si>
  <si>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</si>
  <si>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</si>
  <si>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</si>
  <si>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</si>
  <si>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</si>
  <si>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</si>
  <si>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المصدر: المكتب الهندسي الخاص</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</si>
  <si>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</si>
  <si>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</si>
  <si>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</si>
  <si>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</si>
  <si>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</si>
  <si>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</si>
  <si>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</si>
  <si>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</si>
  <si>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</si>
  <si>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</si>
  <si>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</si>
  <si>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</si>
  <si>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</si>
  <si>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</si>
  <si>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</si>
  <si>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</si>
  <si>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</si>
  <si>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</si>
  <si>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 xml:space="preserve"> - المكتب الهندسي الخاص.</t>
  </si>
  <si>
    <t xml:space="preserve"> - Private Engineering office.</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</si>
  <si>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</si>
  <si>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</si>
  <si>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</si>
  <si>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</si>
  <si>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</si>
  <si>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</si>
  <si>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</si>
  <si>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</si>
  <si>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</si>
  <si>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</si>
  <si>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</si>
  <si>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t>المصدر : المكتب الهندسي الخاص</t>
  </si>
  <si>
    <t>Source: Private Engineering office.</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</si>
  <si>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</si>
  <si>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</si>
  <si>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</si>
  <si>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 xml:space="preserve">    كمية المصيد     (طن متري)</t>
  </si>
  <si>
    <t>مبيدات الصحة العامة</t>
  </si>
  <si>
    <t>Pesticide insecticide</t>
  </si>
  <si>
    <t>Pesticides Public Health</t>
  </si>
  <si>
    <t>الكتلة ( طن متري)</t>
  </si>
  <si>
    <t xml:space="preserve"> المواد المستنفذة لطبقة الأوزون (طن متري) وفقاً لبرتوكول مونتريال</t>
  </si>
  <si>
    <t>لإعادة الاستخدام في الزراعة</t>
  </si>
  <si>
    <t>Total Real Losses [2]</t>
  </si>
  <si>
    <t>منها لري المساحات الخضراء [11]</t>
  </si>
  <si>
    <t xml:space="preserve"> - Ministry of Municipality and Environment.</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</si>
  <si>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</si>
  <si>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</si>
  <si>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</si>
  <si>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</si>
  <si>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</si>
  <si>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</si>
  <si>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t>(1) Importation of (CFC-11 ,CFC-12) has been stopped by 2010, in accordance to Montreal Protocol.</t>
  </si>
  <si>
    <r>
      <t xml:space="preserve">(1) مركبات الكلور والفلور العضوية - 11, مركبات الكلور والفلور العضوية - 12) تم حظر إستيرادها إعتباراً من 2010 حسب </t>
    </r>
    <r>
      <rPr>
        <b/>
        <sz val="10"/>
        <rFont val="Arial"/>
        <family val="2"/>
      </rPr>
      <t>بروتوكول مونتريال</t>
    </r>
    <r>
      <rPr>
        <sz val="10"/>
        <rFont val="Arial"/>
        <family val="2"/>
      </rPr>
      <t>.</t>
    </r>
  </si>
  <si>
    <r>
      <t xml:space="preserve">مركبات الكلور والفلور العضوية -11 </t>
    </r>
    <r>
      <rPr>
        <b/>
        <vertAlign val="superscript"/>
        <sz val="10"/>
        <rFont val="Arial"/>
        <family val="2"/>
      </rPr>
      <t>(1)</t>
    </r>
  </si>
  <si>
    <r>
      <t xml:space="preserve">مركبات الكلور والفلور العضوية -12 </t>
    </r>
    <r>
      <rPr>
        <b/>
        <vertAlign val="superscript"/>
        <sz val="10"/>
        <rFont val="Arial"/>
        <family val="2"/>
      </rPr>
      <t>(1)</t>
    </r>
  </si>
  <si>
    <r>
      <t xml:space="preserve">CFC-11 </t>
    </r>
    <r>
      <rPr>
        <b/>
        <vertAlign val="superscript"/>
        <sz val="8"/>
        <rFont val="Arial"/>
        <family val="2"/>
      </rPr>
      <t>(1)</t>
    </r>
  </si>
  <si>
    <r>
      <t xml:space="preserve">CFC-12 </t>
    </r>
    <r>
      <rPr>
        <b/>
        <vertAlign val="superscript"/>
        <sz val="8"/>
        <rFont val="Arial"/>
        <family val="2"/>
      </rPr>
      <t>(1)</t>
    </r>
  </si>
  <si>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</si>
  <si>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</si>
  <si>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</si>
  <si>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Source:Private Engineering office.</t>
  </si>
  <si>
    <t>..</t>
  </si>
  <si>
    <t>بيانات 2014 غير متوفرة من المصدر</t>
  </si>
  <si>
    <t xml:space="preserve">The Data of 2014 not available from the source. </t>
  </si>
  <si>
    <r>
      <t>حديقة الحيوان</t>
    </r>
    <r>
      <rPr>
        <b/>
        <vertAlign val="superscript"/>
        <sz val="12"/>
        <rFont val="Arial"/>
        <family val="2"/>
      </rPr>
      <t xml:space="preserve"> (1)</t>
    </r>
  </si>
  <si>
    <r>
      <t xml:space="preserve">Doha zoo </t>
    </r>
    <r>
      <rPr>
        <vertAlign val="superscript"/>
        <sz val="10"/>
        <rFont val="Arial"/>
        <family val="2"/>
      </rPr>
      <t>(1)</t>
    </r>
  </si>
  <si>
    <r>
      <t xml:space="preserve">Farm (279) </t>
    </r>
    <r>
      <rPr>
        <vertAlign val="superscript"/>
        <sz val="10"/>
        <rFont val="Arial"/>
        <family val="2"/>
      </rPr>
      <t>(3)</t>
    </r>
  </si>
  <si>
    <t>(1) From 2012 is closed for maintenance.</t>
  </si>
  <si>
    <t>أم الأفاعي</t>
  </si>
  <si>
    <r>
      <t xml:space="preserve">نفايات ضخمة </t>
    </r>
    <r>
      <rPr>
        <b/>
        <vertAlign val="superscript"/>
        <sz val="12"/>
        <rFont val="Arial"/>
        <family val="2"/>
      </rPr>
      <t>(2)</t>
    </r>
  </si>
  <si>
    <r>
      <t xml:space="preserve">روضة راشد </t>
    </r>
    <r>
      <rPr>
        <b/>
        <vertAlign val="superscript"/>
        <sz val="10"/>
        <rFont val="Arial"/>
        <family val="2"/>
      </rPr>
      <t>(3)</t>
    </r>
  </si>
  <si>
    <r>
      <t xml:space="preserve">أم الأفاعي </t>
    </r>
    <r>
      <rPr>
        <b/>
        <vertAlign val="superscript"/>
        <sz val="10"/>
        <rFont val="Arial"/>
        <family val="2"/>
      </rPr>
      <t>(1)</t>
    </r>
  </si>
  <si>
    <t>Umm Al Afai</t>
  </si>
  <si>
    <r>
      <t xml:space="preserve">Bulky </t>
    </r>
    <r>
      <rPr>
        <b/>
        <vertAlign val="superscript"/>
        <sz val="10"/>
        <color theme="1"/>
        <rFont val="Arial"/>
        <family val="2"/>
      </rPr>
      <t>(2)</t>
    </r>
  </si>
  <si>
    <r>
      <t>Rawdat Rashid</t>
    </r>
    <r>
      <rPr>
        <vertAlign val="superscript"/>
        <sz val="8"/>
        <color theme="1"/>
        <rFont val="Arial"/>
        <family val="2"/>
      </rPr>
      <t xml:space="preserve"> (3)</t>
    </r>
  </si>
  <si>
    <t xml:space="preserve">(3) روضة راشد  كانت مغلقة أمام مخلفات الإطارات في الفترة من 2008 وحتى 2010.  </t>
  </si>
  <si>
    <t>كمية المبيدات المستخدمة في مكافحة الآفات الزراعية في المنازل 
والمنشآت الحكومية</t>
  </si>
  <si>
    <t>QUANTITIES OF PESTICIDES USED FOR THE CONTROL 
OF PESTS IN DOMESTIC AND GOVERNMENT BUILDINGS</t>
  </si>
  <si>
    <t>Pesticides weed</t>
  </si>
  <si>
    <t xml:space="preserve">طبيعي </t>
  </si>
  <si>
    <t xml:space="preserve">أقل من الطبيعي </t>
  </si>
  <si>
    <t xml:space="preserve"> تلوث محدود </t>
  </si>
  <si>
    <t xml:space="preserve"> تلوث</t>
  </si>
  <si>
    <t>(1) من عام 2013 أم الأفاعي مغلقة</t>
  </si>
  <si>
    <t xml:space="preserve">(2) النفايات الضخمة يتم التخلص منها في أم الأفاعي  ومسيعيد  فقط </t>
  </si>
  <si>
    <r>
      <t xml:space="preserve">النسب اليومية (%) لمؤشرات جودة الهواء </t>
    </r>
    <r>
      <rPr>
        <sz val="11"/>
        <color theme="1"/>
        <rFont val="Arial"/>
        <family val="2"/>
      </rPr>
      <t/>
    </r>
  </si>
  <si>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</si>
  <si>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</si>
  <si>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</si>
  <si>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</si>
  <si>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 xml:space="preserve">                           Indicator                                  Description
Pollutant</t>
  </si>
  <si>
    <t>جامعة قطر</t>
  </si>
  <si>
    <t>اسباير زون</t>
  </si>
  <si>
    <t>Environment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</si>
  <si>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</si>
  <si>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واستجابة للطلب المتزايد للحصول على المعلومات البيئية ، قامت وزارة التخطيط التنموي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</si>
  <si>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In response to the increasing needs of  environment data and information, the Ministry of Development Planning &amp; Statistics in collaboration with the Ministry Of Municipal and Environment  initiating  a new chapter on environmental statistics. Other information on climate, agriculture, energy, transport,…etc. can be found in other chapters of this publication.</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</si>
  <si>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</si>
  <si>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</si>
  <si>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</si>
  <si>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</si>
  <si>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</si>
  <si>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</si>
  <si>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</si>
  <si>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</si>
  <si>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</si>
  <si>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</si>
  <si>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</si>
  <si>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</si>
  <si>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</si>
  <si>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</si>
  <si>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</si>
  <si>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</si>
  <si>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</si>
  <si>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</si>
  <si>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</si>
  <si>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</si>
  <si>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</si>
  <si>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</si>
  <si>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</si>
  <si>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</si>
  <si>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</si>
  <si>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</si>
  <si>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</si>
  <si>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</si>
  <si>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</si>
  <si>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</si>
  <si>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</si>
  <si>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</si>
  <si>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</si>
  <si>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</si>
  <si>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</si>
  <si>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</si>
  <si>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</si>
  <si>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</si>
  <si>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 xml:space="preserve">ANNUAL AVERAGE OF AIR QUALITY - DOHA CITY </t>
  </si>
  <si>
    <t xml:space="preserve"> المتوسط السنوي لجودة الهواء بمدينة الدوحة</t>
  </si>
  <si>
    <t>ASPIRE ZONE</t>
  </si>
  <si>
    <t>TABLE (19) (Unit: mg/l )</t>
  </si>
  <si>
    <t>جدول رقم (19) ( الوحدة: مليغرام/لتر)</t>
  </si>
  <si>
    <t>TABLE (20) (Unit: µg/l  ,mg/l )</t>
  </si>
  <si>
    <t>جدول رقم (20) ( الوحدة : ميكروغرام / لتر ، مليغرام/لتر)</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</si>
  <si>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</si>
  <si>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</si>
  <si>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2010 - 2015</t>
  </si>
  <si>
    <t>2008 - 2015</t>
  </si>
  <si>
    <t>2006 - 2015</t>
  </si>
  <si>
    <t>2002 - 2015</t>
  </si>
  <si>
    <t>2009 - 2015</t>
  </si>
  <si>
    <t>2011 - 2015</t>
  </si>
  <si>
    <t>تعداد أبريل، 2015</t>
  </si>
  <si>
    <t xml:space="preserve"> April 2015, Census</t>
  </si>
  <si>
    <t>2015</t>
  </si>
  <si>
    <t>Umm al amad</t>
  </si>
  <si>
    <t>(2) This reserve has been added in 2011.</t>
  </si>
  <si>
    <t>الشيحانية</t>
  </si>
  <si>
    <t>Al Sheehaniya</t>
  </si>
  <si>
    <t xml:space="preserve"> - The Simplified Census Of Population , Housing and Establishments , 2015</t>
  </si>
  <si>
    <t xml:space="preserve"> - التعداد العام المبسط للسكان والمساكن والمنشآت 2015.</t>
  </si>
  <si>
    <t>2014</t>
  </si>
  <si>
    <t>NM</t>
  </si>
  <si>
    <t>NM: Not measured</t>
  </si>
  <si>
    <t>NM: لم يتم قياسه</t>
  </si>
  <si>
    <t>مبيدات أعشاب و حشائش</t>
  </si>
  <si>
    <t>مبيدات حشرية وعناكب</t>
  </si>
  <si>
    <t>مصدر البيانات: كهرماء، هيئة الاشغال العامة .</t>
  </si>
  <si>
    <t>Data sources: Kahramaa, Ashghal.</t>
  </si>
  <si>
    <t>NM: Not measured.</t>
  </si>
  <si>
    <t>(µg/l): ميكروغرام/لتر.</t>
  </si>
  <si>
    <t>(mg/l): مليغرام/ لتر.</t>
  </si>
  <si>
    <t>NM: لم يتم قياسه.</t>
  </si>
  <si>
    <t>المصدر : وزارة البلدية والبيئة.</t>
  </si>
  <si>
    <t>(µg/l): Microgram per liter.</t>
  </si>
  <si>
    <t>(mg/l):milligram per liter.</t>
  </si>
  <si>
    <t>Source: Ministry of Municipality and Environment.</t>
  </si>
  <si>
    <t>(1) من سنة 2012 مغلق للصيانة.</t>
  </si>
  <si>
    <r>
      <t xml:space="preserve">مزرعة رقم (279) </t>
    </r>
    <r>
      <rPr>
        <b/>
        <vertAlign val="superscript"/>
        <sz val="12"/>
        <rFont val="Arial"/>
        <family val="2"/>
      </rPr>
      <t>(2)</t>
    </r>
  </si>
  <si>
    <t>(2) تم إضافتها سنة 2011.</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</si>
  <si>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</si>
  <si>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</si>
  <si>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</si>
  <si>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</si>
  <si>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</si>
  <si>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</si>
  <si>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 The Annual Average considered "Normal" as Description of the Indicator.</t>
  </si>
  <si>
    <t>المجمــوع</t>
  </si>
  <si>
    <r>
      <t>ثنائي أكسيد الكبريت  (SO</t>
    </r>
    <r>
      <rPr>
        <vertAlign val="subscript"/>
        <sz val="10"/>
        <rFont val="Arial"/>
        <family val="2"/>
      </rPr>
      <t>2</t>
    </r>
    <r>
      <rPr>
        <sz val="10"/>
        <rFont val="Arial"/>
        <family val="2"/>
      </rPr>
      <t xml:space="preserve">) </t>
    </r>
  </si>
  <si>
    <r>
      <t>ثنائي أكسيد النيتروجين (NO</t>
    </r>
    <r>
      <rPr>
        <vertAlign val="subscript"/>
        <sz val="10"/>
        <rFont val="Arial"/>
        <family val="2"/>
      </rPr>
      <t>2</t>
    </r>
    <r>
      <rPr>
        <sz val="10"/>
        <rFont val="Arial"/>
        <family val="2"/>
      </rPr>
      <t>)</t>
    </r>
  </si>
  <si>
    <r>
      <t>الأوزون عند مستوى الأرض (O</t>
    </r>
    <r>
      <rPr>
        <vertAlign val="subscript"/>
        <sz val="10"/>
        <rFont val="Arial"/>
        <family val="2"/>
      </rPr>
      <t>3</t>
    </r>
    <r>
      <rPr>
        <sz val="10"/>
        <rFont val="Arial"/>
        <family val="2"/>
      </rPr>
      <t xml:space="preserve">) </t>
    </r>
  </si>
  <si>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</si>
  <si>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</si>
  <si>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</si>
  <si>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</si>
  <si>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</si>
  <si>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</si>
  <si>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</si>
  <si>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</si>
  <si>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</si>
  <si>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</si>
  <si>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</si>
  <si>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</si>
  <si>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</si>
  <si>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</si>
  <si>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</si>
  <si>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</si>
  <si>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</si>
  <si>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</si>
  <si>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</si>
  <si>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</si>
  <si>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Sumi alp 5% EC</t>
  </si>
  <si>
    <t>Evisect 50 SP</t>
  </si>
  <si>
    <t>Ortiva 25% SC (Azoxy strobin)</t>
  </si>
  <si>
    <t xml:space="preserve">بيتا-سيفلوثرين 25 إي سي </t>
  </si>
  <si>
    <t>إنثوبروفوس 10%</t>
  </si>
  <si>
    <t>أفونت 150 إس سي</t>
  </si>
  <si>
    <t xml:space="preserve">دلتا بلان 25% إي سي </t>
  </si>
  <si>
    <t>سومي ألب 5% إي سي</t>
  </si>
  <si>
    <t>إيفيسكت 50 إس بي</t>
  </si>
  <si>
    <t>أورتيفا 25% إس سي (أزوكسي ستوربين)</t>
  </si>
  <si>
    <t>برومتوكس فورت-  WP</t>
  </si>
  <si>
    <t>Thermally-treated organic fertilizer</t>
  </si>
  <si>
    <t>النفايات المعالجة حسب النوع ومرافق إدارة النفايات</t>
  </si>
  <si>
    <t>TREATED WASTE  BY TYPE AND WASTE MANAGEMENT FACILITY</t>
  </si>
  <si>
    <t>المصدر: تعداد أبريل 2015.</t>
  </si>
  <si>
    <t>Source: Census April, 2015.</t>
  </si>
  <si>
    <t>بيانات 2015 غير متوفرة من المصدر</t>
  </si>
  <si>
    <t>2015 Data not available from the source</t>
  </si>
  <si>
    <t>2008 - 2014</t>
  </si>
  <si>
    <t>2010 - 2014</t>
  </si>
  <si>
    <t>0</t>
  </si>
  <si>
    <t>2012/2011</t>
  </si>
  <si>
    <t>2011/2012</t>
  </si>
  <si>
    <t>بيانات 2015 لم يتم قياسها من المصدر</t>
  </si>
  <si>
    <t xml:space="preserve">The Data of 2015 not measurment from the source. </t>
  </si>
  <si>
    <t>تركيز المغذيات الطبيعية في المياه الساحلية القطرية*</t>
  </si>
  <si>
    <t>كلوروفيل (ميكروغرام/ لتر) لم يتم قياسها من المصدر</t>
  </si>
  <si>
    <t xml:space="preserve">
Chlorophyll a (µg/l) not measurment from the source. </t>
  </si>
  <si>
    <t>2010/2009 - 2012/2011</t>
  </si>
  <si>
    <t>2009/2010 - 2011/2012</t>
  </si>
  <si>
    <t>2009/2010</t>
  </si>
  <si>
    <t>بيانات 2013-2015 لم يتم قياسها من المصدر</t>
  </si>
  <si>
    <t xml:space="preserve">The Data of 2013-2015 not measurment from the source. </t>
  </si>
  <si>
    <t>Umm Al0Afai (1)</t>
  </si>
  <si>
    <t>Umm Al0Afai</t>
  </si>
  <si>
    <t xml:space="preserve">Umm Al0Afai </t>
  </si>
  <si>
    <t>(1) From 2013 Umm Al0Afai has been Closed</t>
  </si>
  <si>
    <t>(2) Bulky waste disposed only in Umm Al0Afai and Rawdat Rashid.</t>
  </si>
  <si>
    <t>(3) Rawdat Rashid was closed for tires waste during 200802010.</t>
  </si>
  <si>
    <t>جدول رقم (223)</t>
  </si>
  <si>
    <t>TABLE (223)</t>
  </si>
  <si>
    <t>جدول رقم  (224) (الوحدة: طن متري )</t>
  </si>
  <si>
    <t>TABLE (224) (Unit: Metric tons )</t>
  </si>
  <si>
    <t xml:space="preserve">جدول رقم (225) </t>
  </si>
  <si>
    <t>Table (225)</t>
  </si>
  <si>
    <t xml:space="preserve">جدول رقم (226) </t>
  </si>
  <si>
    <t xml:space="preserve">Table (226) </t>
  </si>
  <si>
    <t>جدول رقم (227)</t>
  </si>
  <si>
    <t xml:space="preserve">Table (227) </t>
  </si>
  <si>
    <t xml:space="preserve">جدول رقم (228) </t>
  </si>
  <si>
    <t xml:space="preserve">Table (228) </t>
  </si>
  <si>
    <t xml:space="preserve">جدول رقم (229) </t>
  </si>
  <si>
    <t xml:space="preserve">TABLE (229) </t>
  </si>
  <si>
    <t xml:space="preserve">جدول رقم (230) </t>
  </si>
  <si>
    <t xml:space="preserve">TABLE (230) </t>
  </si>
  <si>
    <t xml:space="preserve">TABLE (231) </t>
  </si>
  <si>
    <t xml:space="preserve">جدول رقم (231) </t>
  </si>
  <si>
    <t>جدول رقم (232) ( الوحدة الوزن : كيلو غرام)</t>
  </si>
  <si>
    <t>TABLE (232) (Weight Unit: Kg)</t>
  </si>
  <si>
    <t>TABLE (233) (Unit: Lit , Kg)</t>
  </si>
  <si>
    <t>جدول رقم (233) ( الوحدة: لتر ، كجم )</t>
  </si>
  <si>
    <t>جدول رقم (234) ( الوحدة: لتر ، كجم )</t>
  </si>
  <si>
    <t>TABLE (234) (Unit: Lit , Kg)</t>
  </si>
  <si>
    <t>جدول رقم(235) (الوحدة : طن)</t>
  </si>
  <si>
    <t>TABLE (235) (Unit : Ton)</t>
  </si>
  <si>
    <t>جدول رقم (236)</t>
  </si>
  <si>
    <t>TABLE (236)</t>
  </si>
  <si>
    <t>TABLE (237)</t>
  </si>
  <si>
    <t xml:space="preserve">جدول رقم (237) </t>
  </si>
  <si>
    <t>جدول رقم (238)</t>
  </si>
  <si>
    <t>TABLE (238)</t>
  </si>
  <si>
    <t>TABLE (239)</t>
  </si>
  <si>
    <t xml:space="preserve">جدول رقم (239) </t>
  </si>
  <si>
    <t>TABLE (240)</t>
  </si>
  <si>
    <t>جدول رقم (240)</t>
  </si>
  <si>
    <t>TABLE (241) (Unit: mg/l )</t>
  </si>
  <si>
    <t>جدول رقم (241) ( الوحدة: مليغرام/لتر)</t>
  </si>
  <si>
    <t>TABLE (242) (Unit: µg/l  ,mg/l )</t>
  </si>
  <si>
    <t>جدول رقم (242) ( الوحدة : ميكروغرام / لتر ، مليغرام/لتر)</t>
  </si>
  <si>
    <r>
      <rPr>
        <b/>
        <sz val="12"/>
        <color indexed="8"/>
        <rFont val="Arial"/>
        <family val="2"/>
      </rPr>
      <t xml:space="preserve">جدول رقم (243) </t>
    </r>
    <r>
      <rPr>
        <b/>
        <sz val="10"/>
        <color indexed="8"/>
        <rFont val="Arial"/>
        <family val="2"/>
      </rPr>
      <t>(الوحدة:ميكروغرام/غرام)</t>
    </r>
  </si>
  <si>
    <r>
      <t>TABLE (243)</t>
    </r>
    <r>
      <rPr>
        <sz val="10"/>
        <color indexed="8"/>
        <rFont val="Arial"/>
        <family val="2"/>
      </rPr>
      <t xml:space="preserve"> (Unit:Microgram/Gram (µg/g))</t>
    </r>
  </si>
  <si>
    <t>جدول رقم (244)  (الوحدة: طن متري)</t>
  </si>
  <si>
    <t>TABLE (244) (Unit:Metric tons)</t>
  </si>
  <si>
    <t>TABLE (245) (Unit: Million m3/year)</t>
  </si>
  <si>
    <t>جدول رقم (245) (الوحدة: مليون متر مكعب/ السنة)</t>
  </si>
  <si>
    <t>TABLE (246) (Unit: Million m3/year)</t>
  </si>
  <si>
    <t>جدول رقم (246) (الوحدة: مليون متر مكعب/ السنة)</t>
  </si>
  <si>
    <r>
      <t>TABLE (247) (Unit: KM</t>
    </r>
    <r>
      <rPr>
        <b/>
        <vertAlign val="superscript"/>
        <sz val="10"/>
        <rFont val="Arial"/>
        <family val="2"/>
      </rPr>
      <t>2</t>
    </r>
    <r>
      <rPr>
        <b/>
        <sz val="10"/>
        <rFont val="Arial"/>
        <family val="2"/>
      </rPr>
      <t xml:space="preserve"> , Percentage)</t>
    </r>
  </si>
  <si>
    <t>جدول رقم (247)  (الوحدة: كيلومتر مربع، النسبة )</t>
  </si>
  <si>
    <t>Graph No. (49) شكل رقم</t>
  </si>
  <si>
    <t>Graph No. (50) شكل رقم</t>
  </si>
  <si>
    <t>Graph No. (52) شكل رقم</t>
  </si>
  <si>
    <t>DAILY PERCENTAGES (%) OF AIR QUALITY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</si>
</sst>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0.000"/>
    <numFmt numFmtId="168" formatCode="#,##0_ ;\-#,##0\ "/>
    <numFmt numFmtId="169" formatCode="#,##0.0"/>
    <numFmt numFmtId="170" formatCode="0.0%"/>
  </numFmts>
  <fonts count="82"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sz val="8"/>
      <color indexed="8"/>
      <name val="Arial"/>
      <family val="2"/>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4"/>
      <name val="Arial"/>
      <family val="2"/>
      <charset val="178"/>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vertAlign val="superscript"/>
      <sz val="8"/>
      <name val="Arial"/>
      <family val="2"/>
    </font>
    <font>
      <b/>
      <sz val="24"/>
      <name val="Sakkal Majalla"/>
    </font>
    <font>
      <b/>
      <vertAlign val="superscript"/>
      <sz val="10"/>
      <color theme="1"/>
      <name val="Arial"/>
      <family val="2"/>
    </font>
    <font>
      <vertAlign val="superscript"/>
      <sz val="8"/>
      <color theme="1"/>
      <name val="Arial"/>
      <family val="2"/>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s>
  <fills count="1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s>
  <borders count="11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style="medium">
        <color indexed="9"/>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9"/>
      </left>
      <right/>
      <top style="thin">
        <color indexed="64"/>
      </top>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thin">
        <color theme="0"/>
      </left>
      <right/>
      <top style="thin">
        <color indexed="64"/>
      </top>
      <bottom style="thin">
        <color indexed="64"/>
      </bottom>
      <diagonal/>
    </border>
    <border>
      <left style="medium">
        <color theme="0"/>
      </left>
      <right style="medium">
        <color theme="0"/>
      </right>
      <top/>
      <bottom/>
      <diagonal/>
    </border>
    <border>
      <left style="thin">
        <color theme="0"/>
      </left>
      <right style="thin">
        <color theme="0"/>
      </right>
      <top style="thin">
        <color indexed="64"/>
      </top>
      <bottom style="thin">
        <color indexed="64"/>
      </bottom>
      <diagonal/>
    </border>
    <border>
      <left/>
      <right style="medium">
        <color theme="0"/>
      </right>
      <top style="thin">
        <color indexed="64"/>
      </top>
      <bottom style="medium">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right/>
      <top style="thin">
        <color indexed="64"/>
      </top>
      <bottom style="medium">
        <color theme="0"/>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theme="0"/>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left/>
      <right style="thin">
        <color theme="0"/>
      </right>
      <top style="thin">
        <color indexed="64"/>
      </top>
      <bottom style="thin">
        <color indexed="64"/>
      </bottom>
      <diagonal/>
    </border>
    <border>
      <left style="thin">
        <color theme="0"/>
      </left>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s>
  <cellStyleXfs count="38">
    <xf numFmtId="0" fontId="0" fillId="0" borderId="0"/>
    <xf numFmtId="165" fontId="2" fillId="0" borderId="0" applyFont="0" applyFill="0" applyBorder="0" applyAlignment="0" applyProtection="0"/>
    <xf numFmtId="164" fontId="2" fillId="0" borderId="0" applyFont="0" applyFill="0" applyBorder="0" applyAlignment="0" applyProtection="0"/>
    <xf numFmtId="164" fontId="43" fillId="0" borderId="0" applyFont="0" applyFill="0" applyBorder="0" applyAlignment="0" applyProtection="0"/>
    <xf numFmtId="165" fontId="43"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3" fillId="0" borderId="0">
      <alignment horizontal="center" vertical="center" readingOrder="2"/>
    </xf>
    <xf numFmtId="0" fontId="18" fillId="0" borderId="0">
      <alignment horizontal="left" vertical="center"/>
    </xf>
    <xf numFmtId="0" fontId="48" fillId="0" borderId="0"/>
    <xf numFmtId="0" fontId="19" fillId="0" borderId="0">
      <alignment horizontal="right" vertical="center"/>
    </xf>
    <xf numFmtId="0" fontId="20" fillId="0" borderId="0">
      <alignment horizontal="left" vertical="center"/>
    </xf>
    <xf numFmtId="9" fontId="2" fillId="0" borderId="0" applyFont="0" applyFill="0" applyBorder="0" applyAlignment="0" applyProtection="0"/>
    <xf numFmtId="9" fontId="43"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3"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cellStyleXfs>
  <cellXfs count="880">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wrapText="1"/>
    </xf>
    <xf numFmtId="1" fontId="5" fillId="0" borderId="0" xfId="0" applyNumberFormat="1" applyFont="1"/>
    <xf numFmtId="166" fontId="5" fillId="0" borderId="0" xfId="0" applyNumberFormat="1" applyFont="1" applyAlignment="1">
      <alignment horizontal="center" vertical="center"/>
    </xf>
    <xf numFmtId="0" fontId="22" fillId="0" borderId="0" xfId="35" applyBorder="1" applyAlignment="1">
      <alignment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0" xfId="0" applyFont="1" applyAlignment="1">
      <alignment horizont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6" fillId="0" borderId="9" xfId="0" applyFont="1" applyBorder="1" applyAlignment="1">
      <alignment horizontal="right" vertical="center" readingOrder="2"/>
    </xf>
    <xf numFmtId="0" fontId="6" fillId="0" borderId="17" xfId="28" applyFont="1" applyFill="1" applyBorder="1">
      <alignment horizontal="right" vertical="center" wrapText="1" indent="1" readingOrder="2"/>
    </xf>
    <xf numFmtId="0" fontId="3" fillId="0" borderId="18" xfId="33" applyFont="1" applyFill="1" applyBorder="1" applyAlignment="1">
      <alignment horizontal="center" vertical="center" wrapText="1"/>
    </xf>
    <xf numFmtId="0" fontId="22" fillId="0" borderId="18" xfId="33" applyFill="1" applyBorder="1">
      <alignment horizontal="left" vertical="center" wrapText="1" indent="1"/>
    </xf>
    <xf numFmtId="0" fontId="15" fillId="0" borderId="17" xfId="29" applyFont="1" applyFill="1" applyBorder="1">
      <alignment horizontal="right" vertical="center" wrapText="1" indent="1" readingOrder="2"/>
    </xf>
    <xf numFmtId="0" fontId="15" fillId="4" borderId="17" xfId="29" applyFont="1" applyFill="1" applyBorder="1">
      <alignment horizontal="right" vertical="center" wrapText="1" indent="1" readingOrder="2"/>
    </xf>
    <xf numFmtId="0" fontId="15" fillId="0" borderId="19" xfId="29" applyFont="1" applyFill="1" applyBorder="1">
      <alignment horizontal="right" vertical="center" wrapText="1" indent="1" readingOrder="2"/>
    </xf>
    <xf numFmtId="0" fontId="23" fillId="4" borderId="20" xfId="12" applyFont="1" applyFill="1" applyBorder="1">
      <alignment horizontal="center" vertical="center" wrapText="1"/>
    </xf>
    <xf numFmtId="0" fontId="22" fillId="0" borderId="0" xfId="0" applyFont="1" applyAlignment="1">
      <alignment horizontal="center" vertical="center"/>
    </xf>
    <xf numFmtId="0" fontId="18" fillId="4" borderId="21" xfId="12" applyFont="1" applyFill="1" applyBorder="1">
      <alignment horizontal="center" vertical="center" wrapText="1"/>
    </xf>
    <xf numFmtId="0" fontId="31" fillId="0" borderId="0" xfId="0" applyFont="1" applyAlignment="1">
      <alignment readingOrder="2"/>
    </xf>
    <xf numFmtId="0" fontId="6" fillId="4" borderId="17" xfId="28" applyFont="1" applyFill="1" applyBorder="1">
      <alignment horizontal="right" vertical="center" wrapText="1" indent="1" readingOrder="2"/>
    </xf>
    <xf numFmtId="0" fontId="14" fillId="0" borderId="19" xfId="28" applyFill="1" applyBorder="1">
      <alignment horizontal="right" vertical="center" wrapText="1" indent="1" readingOrder="2"/>
    </xf>
    <xf numFmtId="1" fontId="6" fillId="4" borderId="22" xfId="11" applyFont="1" applyFill="1" applyBorder="1">
      <alignment horizontal="center" vertical="center"/>
    </xf>
    <xf numFmtId="0" fontId="14" fillId="4" borderId="17" xfId="28" applyFill="1" applyBorder="1">
      <alignment horizontal="right" vertical="center" wrapText="1" indent="1" readingOrder="2"/>
    </xf>
    <xf numFmtId="0" fontId="22" fillId="0" borderId="23" xfId="33" applyFill="1" applyBorder="1">
      <alignment horizontal="left" vertical="center" wrapText="1" indent="1"/>
    </xf>
    <xf numFmtId="0" fontId="23" fillId="4" borderId="20" xfId="26" applyFont="1" applyFill="1" applyBorder="1" applyAlignment="1">
      <alignment horizontal="center" wrapText="1" readingOrder="2"/>
    </xf>
    <xf numFmtId="0" fontId="22" fillId="4" borderId="18" xfId="33" applyFill="1" applyBorder="1">
      <alignment horizontal="left" vertical="center" wrapText="1" indent="1"/>
    </xf>
    <xf numFmtId="0" fontId="22" fillId="4" borderId="24" xfId="33" applyFill="1" applyBorder="1">
      <alignment horizontal="left" vertical="center" wrapText="1" indent="1"/>
    </xf>
    <xf numFmtId="0" fontId="5" fillId="4" borderId="18" xfId="33" applyFont="1" applyFill="1" applyBorder="1">
      <alignment horizontal="left" vertical="center" wrapText="1" indent="1"/>
    </xf>
    <xf numFmtId="0" fontId="5" fillId="0" borderId="18" xfId="33" applyFont="1" applyFill="1" applyBorder="1">
      <alignment horizontal="left" vertical="center" wrapText="1" indent="1"/>
    </xf>
    <xf numFmtId="0" fontId="3" fillId="4" borderId="18" xfId="33" applyFont="1" applyFill="1" applyBorder="1" applyAlignment="1">
      <alignment horizontal="center" vertical="center" wrapText="1"/>
    </xf>
    <xf numFmtId="0" fontId="3" fillId="4" borderId="25" xfId="12" applyFont="1" applyFill="1" applyBorder="1">
      <alignment horizontal="center" vertical="center" wrapText="1"/>
    </xf>
    <xf numFmtId="0" fontId="5" fillId="0" borderId="23" xfId="33" applyFont="1" applyFill="1" applyBorder="1">
      <alignment horizontal="left" vertical="center" wrapText="1" indent="1"/>
    </xf>
    <xf numFmtId="0" fontId="4" fillId="4" borderId="21" xfId="26" applyFont="1" applyFill="1" applyBorder="1" applyAlignment="1">
      <alignment horizontal="center" vertical="top" wrapText="1" readingOrder="2"/>
    </xf>
    <xf numFmtId="0" fontId="4" fillId="4" borderId="21" xfId="12" applyFont="1" applyFill="1" applyBorder="1" applyAlignment="1">
      <alignment horizontal="center" vertical="top" wrapText="1"/>
    </xf>
    <xf numFmtId="0" fontId="23" fillId="4" borderId="20" xfId="12" applyFont="1" applyFill="1" applyBorder="1" applyAlignment="1">
      <alignment horizontal="center" wrapText="1"/>
    </xf>
    <xf numFmtId="0" fontId="6" fillId="0" borderId="27" xfId="0" applyFont="1" applyBorder="1" applyAlignment="1">
      <alignment horizontal="right" readingOrder="2"/>
    </xf>
    <xf numFmtId="0" fontId="3" fillId="0" borderId="28" xfId="0" applyFont="1" applyBorder="1" applyAlignment="1">
      <alignment readingOrder="2"/>
    </xf>
    <xf numFmtId="0" fontId="3" fillId="0" borderId="28" xfId="0" applyFont="1" applyBorder="1"/>
    <xf numFmtId="0" fontId="3" fillId="0" borderId="29" xfId="0" applyFont="1" applyBorder="1" applyAlignment="1">
      <alignment horizontal="left" readingOrder="1"/>
    </xf>
    <xf numFmtId="0" fontId="49" fillId="0" borderId="0" xfId="0" applyFont="1"/>
    <xf numFmtId="3" fontId="5" fillId="0" borderId="0" xfId="0" applyNumberFormat="1" applyFont="1"/>
    <xf numFmtId="3" fontId="5" fillId="0" borderId="31" xfId="32" applyNumberFormat="1" applyFont="1" applyBorder="1">
      <alignment horizontal="right" vertical="center" indent="1"/>
    </xf>
    <xf numFmtId="169" fontId="5" fillId="4" borderId="32" xfId="32" applyNumberFormat="1" applyFont="1" applyFill="1" applyBorder="1">
      <alignment horizontal="right" vertical="center" indent="1"/>
    </xf>
    <xf numFmtId="0" fontId="5" fillId="4" borderId="32" xfId="32" applyFont="1" applyFill="1" applyBorder="1">
      <alignment horizontal="right" vertical="center" indent="1"/>
    </xf>
    <xf numFmtId="3" fontId="5" fillId="4" borderId="32" xfId="32" applyNumberFormat="1" applyFont="1" applyFill="1" applyBorder="1">
      <alignment horizontal="right" vertical="center" indent="1"/>
    </xf>
    <xf numFmtId="169" fontId="5" fillId="0" borderId="32" xfId="32" applyNumberFormat="1" applyFont="1" applyBorder="1">
      <alignment horizontal="right" vertical="center" indent="1"/>
    </xf>
    <xf numFmtId="0" fontId="5" fillId="0" borderId="32" xfId="32" applyFont="1" applyBorder="1">
      <alignment horizontal="right" vertical="center" indent="1"/>
    </xf>
    <xf numFmtId="3" fontId="5" fillId="0" borderId="32" xfId="32" applyNumberFormat="1" applyFont="1" applyBorder="1">
      <alignment horizontal="right" vertical="center" indent="1"/>
    </xf>
    <xf numFmtId="2" fontId="5" fillId="4" borderId="32" xfId="32" applyNumberFormat="1" applyFont="1" applyFill="1" applyBorder="1" applyAlignment="1">
      <alignment horizontal="center" vertical="center"/>
    </xf>
    <xf numFmtId="0" fontId="15" fillId="0" borderId="34" xfId="29" applyFont="1" applyFill="1" applyBorder="1">
      <alignment horizontal="right" vertical="center" wrapText="1" indent="1" readingOrder="2"/>
    </xf>
    <xf numFmtId="4" fontId="5" fillId="0" borderId="32" xfId="32" applyNumberFormat="1" applyFont="1" applyBorder="1" applyAlignment="1">
      <alignment horizontal="right" vertical="center"/>
    </xf>
    <xf numFmtId="4" fontId="50" fillId="0" borderId="32" xfId="0" applyNumberFormat="1" applyFont="1" applyBorder="1" applyAlignment="1">
      <alignment horizontal="right" vertical="center"/>
    </xf>
    <xf numFmtId="4" fontId="5" fillId="0" borderId="31" xfId="32" applyNumberFormat="1" applyFont="1" applyBorder="1" applyAlignment="1">
      <alignment horizontal="right" vertical="center"/>
    </xf>
    <xf numFmtId="4" fontId="50" fillId="0" borderId="31" xfId="0" applyNumberFormat="1" applyFont="1" applyBorder="1" applyAlignment="1">
      <alignment horizontal="right" vertical="center"/>
    </xf>
    <xf numFmtId="4" fontId="3" fillId="0" borderId="30" xfId="26" applyNumberFormat="1" applyFont="1" applyFill="1" applyBorder="1" applyAlignment="1">
      <alignment horizontal="right" vertical="center" readingOrder="1"/>
    </xf>
    <xf numFmtId="4" fontId="51" fillId="0" borderId="30" xfId="0" applyNumberFormat="1" applyFont="1" applyBorder="1" applyAlignment="1">
      <alignment horizontal="right" vertical="center"/>
    </xf>
    <xf numFmtId="0" fontId="17" fillId="0" borderId="25" xfId="26" applyFont="1" applyFill="1" applyBorder="1" applyAlignment="1">
      <alignment horizontal="center" vertical="center" readingOrder="1"/>
    </xf>
    <xf numFmtId="0" fontId="17" fillId="0" borderId="23" xfId="33" applyFont="1" applyFill="1" applyBorder="1" applyAlignment="1">
      <alignment horizontal="left" vertical="center" indent="1"/>
    </xf>
    <xf numFmtId="0" fontId="17" fillId="0" borderId="18" xfId="33" applyFont="1" applyFill="1" applyBorder="1" applyAlignment="1">
      <alignment horizontal="left" vertical="center" indent="1"/>
    </xf>
    <xf numFmtId="4" fontId="5" fillId="4" borderId="32" xfId="32" applyNumberFormat="1" applyFont="1" applyFill="1" applyBorder="1" applyAlignment="1">
      <alignment horizontal="right" vertical="center"/>
    </xf>
    <xf numFmtId="4" fontId="50" fillId="4" borderId="32" xfId="0" applyNumberFormat="1" applyFont="1" applyFill="1" applyBorder="1" applyAlignment="1">
      <alignment horizontal="right" vertical="center"/>
    </xf>
    <xf numFmtId="0" fontId="17" fillId="4" borderId="18" xfId="33" applyFont="1" applyFill="1" applyBorder="1" applyAlignment="1">
      <alignment horizontal="left" vertical="center" indent="1"/>
    </xf>
    <xf numFmtId="4" fontId="5" fillId="4" borderId="38" xfId="32" applyNumberFormat="1" applyFont="1" applyFill="1" applyBorder="1" applyAlignment="1">
      <alignment horizontal="right" vertical="center"/>
    </xf>
    <xf numFmtId="4" fontId="50" fillId="4" borderId="38" xfId="0" applyNumberFormat="1" applyFont="1" applyFill="1" applyBorder="1" applyAlignment="1">
      <alignment horizontal="right" vertical="center"/>
    </xf>
    <xf numFmtId="0" fontId="17" fillId="4" borderId="24" xfId="33" applyFont="1" applyFill="1" applyBorder="1" applyAlignment="1">
      <alignment horizontal="left" vertical="center" indent="1"/>
    </xf>
    <xf numFmtId="0" fontId="6" fillId="5" borderId="9" xfId="0" applyFont="1" applyFill="1" applyBorder="1" applyAlignment="1">
      <alignment horizontal="right" vertical="center"/>
    </xf>
    <xf numFmtId="0" fontId="15" fillId="4" borderId="17"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3" fillId="0" borderId="22" xfId="0" applyFont="1" applyBorder="1" applyAlignment="1">
      <alignment horizontal="center" vertical="center" wrapText="1"/>
    </xf>
    <xf numFmtId="0" fontId="3" fillId="0" borderId="19" xfId="0" applyFont="1" applyBorder="1" applyAlignment="1">
      <alignment horizontal="right" vertical="center" wrapText="1" indent="1"/>
    </xf>
    <xf numFmtId="0" fontId="3" fillId="4" borderId="17" xfId="0" applyFont="1" applyFill="1" applyBorder="1" applyAlignment="1">
      <alignment horizontal="right" vertical="center" wrapText="1" indent="1"/>
    </xf>
    <xf numFmtId="0" fontId="3" fillId="0" borderId="17" xfId="0" applyFont="1" applyBorder="1" applyAlignment="1">
      <alignment horizontal="right" vertical="center" wrapText="1" indent="1"/>
    </xf>
    <xf numFmtId="0" fontId="3" fillId="4" borderId="34" xfId="0" applyFont="1" applyFill="1" applyBorder="1" applyAlignment="1">
      <alignment horizontal="right" vertical="center" wrapText="1" indent="1"/>
    </xf>
    <xf numFmtId="0" fontId="5" fillId="0" borderId="0" xfId="0" applyFont="1" applyAlignment="1">
      <alignment horizontal="center" wrapText="1"/>
    </xf>
    <xf numFmtId="0" fontId="5" fillId="4" borderId="32" xfId="32" applyFont="1" applyFill="1" applyBorder="1" applyAlignment="1">
      <alignment horizontal="center" vertical="center"/>
    </xf>
    <xf numFmtId="0" fontId="5" fillId="0" borderId="32" xfId="32" applyFont="1" applyBorder="1" applyAlignment="1">
      <alignment horizontal="center" vertical="center"/>
    </xf>
    <xf numFmtId="0" fontId="3" fillId="4" borderId="30"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2" applyFont="1" applyFill="1">
      <alignment horizontal="right" vertical="center"/>
    </xf>
    <xf numFmtId="0" fontId="5" fillId="5" borderId="0" xfId="0" applyFont="1" applyFill="1" applyAlignment="1">
      <alignment horizontal="center" vertical="center"/>
    </xf>
    <xf numFmtId="0" fontId="3" fillId="5" borderId="0" xfId="22" applyFont="1" applyFill="1" applyAlignment="1">
      <alignment horizontal="left" vertical="center"/>
    </xf>
    <xf numFmtId="3" fontId="5" fillId="4" borderId="32" xfId="26" applyNumberFormat="1" applyFont="1" applyFill="1" applyBorder="1" applyAlignment="1">
      <alignment horizontal="right" vertical="center" indent="1"/>
    </xf>
    <xf numFmtId="3" fontId="5" fillId="0" borderId="38" xfId="32" applyNumberFormat="1" applyFont="1" applyBorder="1">
      <alignment horizontal="right" vertical="center" indent="1"/>
    </xf>
    <xf numFmtId="3" fontId="5" fillId="0" borderId="31" xfId="32" applyNumberFormat="1" applyFont="1" applyBorder="1" applyAlignment="1">
      <alignment horizontal="center" vertical="center"/>
    </xf>
    <xf numFmtId="3" fontId="5" fillId="4" borderId="32" xfId="32" applyNumberFormat="1" applyFont="1" applyFill="1" applyBorder="1" applyAlignment="1">
      <alignment horizontal="center" vertical="center"/>
    </xf>
    <xf numFmtId="0" fontId="3" fillId="5" borderId="0" xfId="0" applyFont="1" applyFill="1" applyAlignment="1">
      <alignment horizontal="center" vertical="center" readingOrder="1"/>
    </xf>
    <xf numFmtId="0" fontId="3" fillId="5" borderId="0" xfId="0" applyFont="1" applyFill="1" applyAlignment="1">
      <alignment horizontal="left" vertical="center" readingOrder="1"/>
    </xf>
    <xf numFmtId="4" fontId="5" fillId="0" borderId="32" xfId="28" applyNumberFormat="1" applyFont="1" applyFill="1" applyBorder="1" applyAlignment="1">
      <alignment horizontal="right" vertical="center" indent="1"/>
    </xf>
    <xf numFmtId="4" fontId="5" fillId="4" borderId="32" xfId="28" applyNumberFormat="1" applyFont="1" applyFill="1" applyBorder="1" applyAlignment="1">
      <alignment horizontal="right" vertical="center" indent="1"/>
    </xf>
    <xf numFmtId="2" fontId="5" fillId="4" borderId="32" xfId="28" applyNumberFormat="1" applyFont="1" applyFill="1" applyBorder="1" applyAlignment="1">
      <alignment horizontal="right" vertical="center" indent="1"/>
    </xf>
    <xf numFmtId="2" fontId="5" fillId="0" borderId="32" xfId="28" applyNumberFormat="1" applyFont="1" applyFill="1" applyBorder="1" applyAlignment="1">
      <alignment horizontal="right" vertical="center" indent="1"/>
    </xf>
    <xf numFmtId="0" fontId="5" fillId="0" borderId="41" xfId="33" applyFont="1" applyFill="1" applyBorder="1">
      <alignment horizontal="left" vertical="center" wrapText="1" indent="1"/>
    </xf>
    <xf numFmtId="0" fontId="5" fillId="0" borderId="24" xfId="33" applyFont="1" applyFill="1" applyBorder="1">
      <alignment horizontal="left" vertical="center" wrapText="1" indent="1"/>
    </xf>
    <xf numFmtId="4" fontId="5" fillId="0" borderId="31" xfId="0" applyNumberFormat="1" applyFont="1" applyBorder="1" applyAlignment="1">
      <alignment horizontal="right" vertical="center"/>
    </xf>
    <xf numFmtId="4" fontId="5" fillId="4" borderId="32" xfId="0" applyNumberFormat="1" applyFont="1" applyFill="1" applyBorder="1" applyAlignment="1">
      <alignment horizontal="right" vertical="center"/>
    </xf>
    <xf numFmtId="4" fontId="5" fillId="0" borderId="32" xfId="0" applyNumberFormat="1" applyFont="1" applyBorder="1" applyAlignment="1">
      <alignment horizontal="right" vertical="center"/>
    </xf>
    <xf numFmtId="4" fontId="5" fillId="4" borderId="38" xfId="0" applyNumberFormat="1" applyFont="1" applyFill="1" applyBorder="1" applyAlignment="1">
      <alignment horizontal="right" vertical="center"/>
    </xf>
    <xf numFmtId="0" fontId="0" fillId="5" borderId="0" xfId="0" applyFill="1"/>
    <xf numFmtId="0" fontId="52" fillId="3" borderId="0" xfId="0" applyFont="1" applyFill="1"/>
    <xf numFmtId="0" fontId="51" fillId="3" borderId="0" xfId="0" applyFont="1" applyFill="1"/>
    <xf numFmtId="3" fontId="22" fillId="4" borderId="32" xfId="26" applyNumberFormat="1" applyFont="1" applyFill="1" applyBorder="1" applyAlignment="1">
      <alignment horizontal="right" vertical="center" indent="1"/>
    </xf>
    <xf numFmtId="3" fontId="22" fillId="0" borderId="32" xfId="26" applyNumberFormat="1" applyFont="1" applyFill="1" applyBorder="1" applyAlignment="1">
      <alignment horizontal="right" vertical="center" indent="1"/>
    </xf>
    <xf numFmtId="3" fontId="53" fillId="4" borderId="44" xfId="2" applyNumberFormat="1" applyFont="1" applyFill="1" applyBorder="1" applyAlignment="1">
      <alignment horizontal="center" vertical="center" wrapText="1"/>
    </xf>
    <xf numFmtId="0" fontId="6" fillId="4" borderId="19" xfId="28" applyFont="1" applyFill="1" applyBorder="1">
      <alignment horizontal="right" vertical="center" wrapText="1" indent="1" readingOrder="2"/>
    </xf>
    <xf numFmtId="4" fontId="5" fillId="4" borderId="31" xfId="28" applyNumberFormat="1" applyFont="1" applyFill="1" applyBorder="1" applyAlignment="1">
      <alignment horizontal="right" vertical="center" indent="1"/>
    </xf>
    <xf numFmtId="2" fontId="5" fillId="4" borderId="31" xfId="28" applyNumberFormat="1" applyFont="1" applyFill="1" applyBorder="1" applyAlignment="1">
      <alignment horizontal="right" vertical="center" indent="1"/>
    </xf>
    <xf numFmtId="0" fontId="5" fillId="4" borderId="23" xfId="33" applyFont="1" applyFill="1" applyBorder="1">
      <alignment horizontal="left" vertical="center" wrapText="1" indent="1"/>
    </xf>
    <xf numFmtId="0" fontId="6" fillId="0" borderId="22" xfId="28" applyFont="1" applyFill="1" applyBorder="1">
      <alignment horizontal="right" vertical="center" wrapText="1" indent="1" readingOrder="2"/>
    </xf>
    <xf numFmtId="4" fontId="5" fillId="0" borderId="30" xfId="28" applyNumberFormat="1" applyFont="1" applyFill="1" applyBorder="1" applyAlignment="1">
      <alignment horizontal="right" vertical="center" indent="1"/>
    </xf>
    <xf numFmtId="0" fontId="5" fillId="0" borderId="25" xfId="33" applyFont="1" applyFill="1" applyBorder="1">
      <alignment horizontal="left" vertical="center" wrapText="1" indent="1"/>
    </xf>
    <xf numFmtId="4" fontId="5" fillId="4" borderId="45" xfId="28" applyNumberFormat="1" applyFont="1" applyFill="1" applyBorder="1" applyAlignment="1">
      <alignment horizontal="right" vertical="center" indent="1"/>
    </xf>
    <xf numFmtId="0" fontId="6" fillId="4" borderId="46" xfId="28" applyFont="1" applyFill="1" applyBorder="1" applyAlignment="1">
      <alignment horizontal="center" vertical="center" wrapText="1" readingOrder="2"/>
    </xf>
    <xf numFmtId="0" fontId="37" fillId="0" borderId="19" xfId="28" applyFont="1" applyFill="1" applyBorder="1">
      <alignment horizontal="right" vertical="center" wrapText="1" indent="1" readingOrder="2"/>
    </xf>
    <xf numFmtId="0" fontId="38" fillId="0" borderId="23" xfId="33" applyFont="1" applyFill="1" applyBorder="1">
      <alignment horizontal="left" vertical="center" wrapText="1" indent="1"/>
    </xf>
    <xf numFmtId="0" fontId="37" fillId="4" borderId="17" xfId="28" applyFont="1" applyFill="1" applyBorder="1">
      <alignment horizontal="right" vertical="center" wrapText="1" indent="1" readingOrder="2"/>
    </xf>
    <xf numFmtId="0" fontId="38" fillId="4" borderId="18" xfId="33" applyFont="1" applyFill="1" applyBorder="1">
      <alignment horizontal="left" vertical="center" wrapText="1" indent="1"/>
    </xf>
    <xf numFmtId="0" fontId="37" fillId="4" borderId="39" xfId="28" applyFont="1" applyFill="1" applyBorder="1">
      <alignment horizontal="right" vertical="center" wrapText="1" indent="1" readingOrder="2"/>
    </xf>
    <xf numFmtId="0" fontId="38" fillId="4" borderId="26" xfId="33" applyFont="1" applyFill="1" applyBorder="1">
      <alignment horizontal="left" vertical="center" wrapText="1" indent="1"/>
    </xf>
    <xf numFmtId="4" fontId="5" fillId="4" borderId="38" xfId="0" applyNumberFormat="1" applyFont="1" applyFill="1" applyBorder="1" applyAlignment="1">
      <alignment horizontal="center" vertical="center" wrapText="1"/>
    </xf>
    <xf numFmtId="0" fontId="6" fillId="0" borderId="47" xfId="28" applyFont="1" applyFill="1" applyBorder="1">
      <alignment horizontal="right" vertical="center" wrapText="1" indent="1" readingOrder="2"/>
    </xf>
    <xf numFmtId="1" fontId="6" fillId="4" borderId="22" xfId="11" applyFont="1" applyFill="1" applyBorder="1" applyAlignment="1">
      <alignment horizontal="center" vertical="center" wrapText="1"/>
    </xf>
    <xf numFmtId="3" fontId="51" fillId="4" borderId="46" xfId="2" applyNumberFormat="1" applyFont="1" applyFill="1" applyBorder="1" applyAlignment="1">
      <alignment horizontal="center" vertical="center" wrapText="1"/>
    </xf>
    <xf numFmtId="3" fontId="51" fillId="4" borderId="44" xfId="2" applyNumberFormat="1" applyFont="1" applyFill="1" applyBorder="1" applyAlignment="1">
      <alignment horizontal="center" vertical="center" wrapText="1"/>
    </xf>
    <xf numFmtId="1" fontId="51" fillId="4" borderId="46" xfId="2" applyNumberFormat="1" applyFont="1" applyFill="1" applyBorder="1" applyAlignment="1">
      <alignment horizontal="center" vertical="center" wrapText="1"/>
    </xf>
    <xf numFmtId="1" fontId="3" fillId="4" borderId="46" xfId="2" applyNumberFormat="1" applyFont="1" applyFill="1" applyBorder="1" applyAlignment="1">
      <alignment horizontal="center" vertical="center" wrapText="1"/>
    </xf>
    <xf numFmtId="1" fontId="3" fillId="4" borderId="46" xfId="33" applyNumberFormat="1" applyFont="1" applyFill="1" applyBorder="1" applyAlignment="1">
      <alignment horizontal="center" vertical="center" wrapText="1"/>
    </xf>
    <xf numFmtId="0" fontId="3" fillId="4" borderId="46" xfId="33" applyFont="1" applyFill="1" applyBorder="1" applyAlignment="1">
      <alignment horizontal="center" vertical="center" wrapText="1"/>
    </xf>
    <xf numFmtId="0" fontId="3" fillId="4" borderId="21"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xf numFmtId="0" fontId="3" fillId="5" borderId="8" xfId="0" applyFont="1" applyFill="1" applyBorder="1" applyAlignment="1">
      <alignment horizontal="left"/>
    </xf>
    <xf numFmtId="0" fontId="5" fillId="0" borderId="51" xfId="32" applyFont="1" applyBorder="1" applyAlignment="1">
      <alignment horizontal="center" vertical="center"/>
    </xf>
    <xf numFmtId="3" fontId="5" fillId="0" borderId="51" xfId="32" applyNumberFormat="1" applyFont="1" applyBorder="1">
      <alignment horizontal="right" vertical="center" indent="1"/>
    </xf>
    <xf numFmtId="3" fontId="5" fillId="4" borderId="40" xfId="32" applyNumberFormat="1" applyFont="1" applyFill="1" applyBorder="1">
      <alignment horizontal="right" vertical="center" indent="1"/>
    </xf>
    <xf numFmtId="168" fontId="22" fillId="4" borderId="32" xfId="1" applyNumberFormat="1" applyFont="1" applyFill="1" applyBorder="1" applyAlignment="1">
      <alignment horizontal="right" vertical="center"/>
    </xf>
    <xf numFmtId="168" fontId="5" fillId="4" borderId="32" xfId="1" applyNumberFormat="1" applyFont="1" applyFill="1" applyBorder="1" applyAlignment="1">
      <alignment horizontal="right" vertical="center"/>
    </xf>
    <xf numFmtId="168" fontId="22" fillId="0" borderId="32" xfId="1" applyNumberFormat="1" applyFont="1" applyFill="1" applyBorder="1" applyAlignment="1">
      <alignment horizontal="right" vertical="center"/>
    </xf>
    <xf numFmtId="168" fontId="5" fillId="0" borderId="32" xfId="1" applyNumberFormat="1" applyFont="1" applyFill="1" applyBorder="1" applyAlignment="1">
      <alignment horizontal="right" vertical="center"/>
    </xf>
    <xf numFmtId="168" fontId="22" fillId="4" borderId="38" xfId="1" applyNumberFormat="1" applyFont="1" applyFill="1" applyBorder="1" applyAlignment="1">
      <alignment horizontal="right" vertical="center"/>
    </xf>
    <xf numFmtId="0" fontId="3" fillId="4" borderId="52" xfId="33" applyFont="1" applyFill="1" applyBorder="1" applyAlignment="1">
      <alignment horizontal="center" vertical="center" wrapText="1"/>
    </xf>
    <xf numFmtId="0" fontId="3" fillId="0" borderId="52" xfId="33" applyFont="1" applyFill="1" applyBorder="1" applyAlignment="1">
      <alignment horizontal="center" vertical="center" wrapText="1"/>
    </xf>
    <xf numFmtId="0" fontId="3" fillId="4" borderId="53" xfId="33" applyFont="1" applyFill="1" applyBorder="1" applyAlignment="1">
      <alignment horizontal="center" vertical="center" wrapText="1"/>
    </xf>
    <xf numFmtId="169" fontId="5" fillId="4" borderId="40" xfId="32" applyNumberFormat="1" applyFont="1" applyFill="1" applyBorder="1">
      <alignment horizontal="right" vertical="center" indent="1"/>
    </xf>
    <xf numFmtId="0" fontId="5" fillId="4" borderId="40" xfId="32" applyFont="1" applyFill="1" applyBorder="1">
      <alignment horizontal="right" vertical="center" indent="1"/>
    </xf>
    <xf numFmtId="0" fontId="3" fillId="4" borderId="26" xfId="33" applyFont="1" applyFill="1" applyBorder="1" applyAlignment="1">
      <alignment horizontal="center" vertical="center" wrapText="1"/>
    </xf>
    <xf numFmtId="3" fontId="54" fillId="0" borderId="48" xfId="2" applyNumberFormat="1" applyFont="1" applyFill="1" applyBorder="1" applyAlignment="1">
      <alignment horizontal="left" vertical="center"/>
    </xf>
    <xf numFmtId="3" fontId="54" fillId="0" borderId="49" xfId="2" applyNumberFormat="1" applyFont="1" applyFill="1" applyBorder="1" applyAlignment="1">
      <alignment horizontal="left" vertical="center"/>
    </xf>
    <xf numFmtId="3" fontId="54" fillId="0" borderId="50" xfId="2" applyNumberFormat="1" applyFont="1" applyFill="1" applyBorder="1" applyAlignment="1">
      <alignment horizontal="left" vertical="center"/>
    </xf>
    <xf numFmtId="3" fontId="55" fillId="0" borderId="46" xfId="2" applyNumberFormat="1" applyFont="1" applyFill="1" applyBorder="1" applyAlignment="1">
      <alignment horizontal="left" vertical="center"/>
    </xf>
    <xf numFmtId="3" fontId="54" fillId="4" borderId="48" xfId="2" applyNumberFormat="1" applyFont="1" applyFill="1" applyBorder="1" applyAlignment="1">
      <alignment horizontal="left" vertical="center"/>
    </xf>
    <xf numFmtId="3" fontId="54" fillId="4" borderId="49" xfId="2" applyNumberFormat="1" applyFont="1" applyFill="1" applyBorder="1" applyAlignment="1">
      <alignment horizontal="left" vertical="center"/>
    </xf>
    <xf numFmtId="3" fontId="54" fillId="4" borderId="50" xfId="2" applyNumberFormat="1" applyFont="1" applyFill="1" applyBorder="1" applyAlignment="1">
      <alignment horizontal="left" vertical="center"/>
    </xf>
    <xf numFmtId="3" fontId="55" fillId="4" borderId="46" xfId="2" applyNumberFormat="1" applyFont="1" applyFill="1" applyBorder="1" applyAlignment="1">
      <alignment horizontal="left" vertical="center"/>
    </xf>
    <xf numFmtId="3" fontId="54" fillId="4" borderId="46" xfId="2" applyNumberFormat="1" applyFont="1" applyFill="1" applyBorder="1" applyAlignment="1">
      <alignment horizontal="left" vertical="center"/>
    </xf>
    <xf numFmtId="0" fontId="3" fillId="0" borderId="48" xfId="28" applyFont="1" applyFill="1" applyBorder="1">
      <alignment horizontal="right" vertical="center" wrapText="1" indent="1" readingOrder="2"/>
    </xf>
    <xf numFmtId="0" fontId="3" fillId="0" borderId="49" xfId="28" applyFont="1" applyFill="1" applyBorder="1">
      <alignment horizontal="right" vertical="center" wrapText="1" indent="1" readingOrder="2"/>
    </xf>
    <xf numFmtId="0" fontId="3" fillId="0" borderId="50" xfId="28" applyFont="1" applyFill="1" applyBorder="1">
      <alignment horizontal="right" vertical="center" wrapText="1" indent="1" readingOrder="2"/>
    </xf>
    <xf numFmtId="0" fontId="3" fillId="0" borderId="46" xfId="28" applyFont="1" applyFill="1" applyBorder="1">
      <alignment horizontal="right" vertical="center" wrapText="1" indent="1" readingOrder="2"/>
    </xf>
    <xf numFmtId="0" fontId="3" fillId="4" borderId="48" xfId="28" applyFont="1" applyFill="1" applyBorder="1">
      <alignment horizontal="right" vertical="center" wrapText="1" indent="1" readingOrder="2"/>
    </xf>
    <xf numFmtId="0" fontId="3" fillId="4" borderId="49" xfId="28" applyFont="1" applyFill="1" applyBorder="1">
      <alignment horizontal="right" vertical="center" wrapText="1" indent="1" readingOrder="2"/>
    </xf>
    <xf numFmtId="0" fontId="3" fillId="4" borderId="50" xfId="28" applyFont="1" applyFill="1" applyBorder="1">
      <alignment horizontal="right" vertical="center" wrapText="1" indent="1" readingOrder="2"/>
    </xf>
    <xf numFmtId="0" fontId="3" fillId="4" borderId="46" xfId="28" applyFont="1" applyFill="1" applyBorder="1">
      <alignment horizontal="right" vertical="center" wrapText="1" indent="1" readingOrder="2"/>
    </xf>
    <xf numFmtId="4" fontId="5" fillId="0" borderId="41" xfId="33" applyNumberFormat="1" applyFont="1" applyFill="1" applyBorder="1" applyAlignment="1">
      <alignment horizontal="right" vertical="center" wrapText="1" indent="1"/>
    </xf>
    <xf numFmtId="4" fontId="5" fillId="4" borderId="18" xfId="33" applyNumberFormat="1" applyFont="1" applyFill="1" applyBorder="1" applyAlignment="1">
      <alignment horizontal="right" vertical="center" wrapText="1" indent="1"/>
    </xf>
    <xf numFmtId="4" fontId="38" fillId="0" borderId="23" xfId="33" applyNumberFormat="1" applyFont="1" applyFill="1" applyBorder="1" applyAlignment="1">
      <alignment horizontal="right" vertical="center" wrapText="1" indent="1"/>
    </xf>
    <xf numFmtId="4" fontId="38" fillId="4" borderId="26" xfId="33" applyNumberFormat="1" applyFont="1" applyFill="1" applyBorder="1" applyAlignment="1">
      <alignment horizontal="right" vertical="center" wrapText="1" indent="1"/>
    </xf>
    <xf numFmtId="4" fontId="38" fillId="4" borderId="18" xfId="33" applyNumberFormat="1" applyFont="1" applyFill="1" applyBorder="1" applyAlignment="1">
      <alignment horizontal="right" vertical="center" wrapText="1" indent="1"/>
    </xf>
    <xf numFmtId="1" fontId="3" fillId="4" borderId="20" xfId="11" applyFont="1" applyFill="1" applyBorder="1" applyAlignment="1">
      <alignment horizontal="center" vertical="center" wrapText="1" readingOrder="1"/>
    </xf>
    <xf numFmtId="0" fontId="51" fillId="4" borderId="20" xfId="0" applyFont="1" applyFill="1" applyBorder="1" applyAlignment="1">
      <alignment horizontal="center" vertical="center" wrapText="1"/>
    </xf>
    <xf numFmtId="1" fontId="3" fillId="4" borderId="30" xfId="11" applyFont="1" applyFill="1" applyBorder="1" applyAlignment="1">
      <alignment horizontal="center" vertical="center" readingOrder="1"/>
    </xf>
    <xf numFmtId="0" fontId="29" fillId="4" borderId="45" xfId="12" applyFont="1" applyFill="1" applyBorder="1" applyAlignment="1">
      <alignment horizontal="center" vertical="top" wrapText="1"/>
    </xf>
    <xf numFmtId="0" fontId="3" fillId="0" borderId="54" xfId="33" applyFont="1" applyFill="1" applyBorder="1" applyAlignment="1">
      <alignment horizontal="center" vertical="center" wrapText="1"/>
    </xf>
    <xf numFmtId="169" fontId="5" fillId="0" borderId="51" xfId="32" applyNumberFormat="1" applyFont="1" applyBorder="1">
      <alignment horizontal="right" vertical="center" indent="1"/>
    </xf>
    <xf numFmtId="0" fontId="5" fillId="0" borderId="51" xfId="32" applyFont="1" applyBorder="1">
      <alignment horizontal="right" vertical="center" indent="1"/>
    </xf>
    <xf numFmtId="0" fontId="3" fillId="0" borderId="41" xfId="33" applyFont="1" applyFill="1" applyBorder="1" applyAlignment="1">
      <alignment horizontal="center" vertical="center" wrapText="1"/>
    </xf>
    <xf numFmtId="0" fontId="3" fillId="0" borderId="55" xfId="0" applyFont="1" applyBorder="1" applyAlignment="1">
      <alignment horizontal="center" vertical="center" readingOrder="1"/>
    </xf>
    <xf numFmtId="0" fontId="6" fillId="0" borderId="56" xfId="0" applyFont="1" applyBorder="1" applyAlignment="1">
      <alignment horizontal="right" vertical="center"/>
    </xf>
    <xf numFmtId="0" fontId="5" fillId="6" borderId="0" xfId="0" applyFont="1" applyFill="1"/>
    <xf numFmtId="1" fontId="15" fillId="7" borderId="57" xfId="11" applyFill="1" applyBorder="1">
      <alignment horizontal="center" vertical="center"/>
    </xf>
    <xf numFmtId="0" fontId="23" fillId="7" borderId="58" xfId="12" applyFont="1" applyFill="1" applyBorder="1">
      <alignment horizontal="center" vertical="center" wrapText="1"/>
    </xf>
    <xf numFmtId="0" fontId="16" fillId="7" borderId="59" xfId="12" applyFill="1" applyBorder="1">
      <alignment horizontal="center" vertical="center" wrapText="1"/>
    </xf>
    <xf numFmtId="0" fontId="23" fillId="7" borderId="59" xfId="12" applyFont="1" applyFill="1" applyBorder="1">
      <alignment horizontal="center" vertical="center" wrapText="1"/>
    </xf>
    <xf numFmtId="0" fontId="6" fillId="0" borderId="60" xfId="28" applyFont="1" applyFill="1" applyBorder="1">
      <alignment horizontal="right" vertical="center" wrapText="1" indent="1" readingOrder="2"/>
    </xf>
    <xf numFmtId="164" fontId="5" fillId="0" borderId="61" xfId="4" applyNumberFormat="1" applyFont="1" applyFill="1" applyBorder="1" applyAlignment="1">
      <alignment horizontal="right" vertical="center" indent="1"/>
    </xf>
    <xf numFmtId="164" fontId="3" fillId="0" borderId="62" xfId="4" applyNumberFormat="1" applyFont="1" applyFill="1" applyBorder="1" applyAlignment="1">
      <alignment horizontal="right" vertical="center" indent="1"/>
    </xf>
    <xf numFmtId="0" fontId="6" fillId="7" borderId="63" xfId="28" applyFont="1" applyFill="1" applyBorder="1">
      <alignment horizontal="right" vertical="center" wrapText="1" indent="1" readingOrder="2"/>
    </xf>
    <xf numFmtId="164" fontId="5" fillId="7" borderId="64" xfId="4" applyNumberFormat="1" applyFont="1" applyFill="1" applyBorder="1" applyAlignment="1">
      <alignment horizontal="right" vertical="center" indent="1"/>
    </xf>
    <xf numFmtId="164" fontId="3" fillId="7" borderId="65" xfId="4" applyNumberFormat="1" applyFont="1" applyFill="1" applyBorder="1" applyAlignment="1">
      <alignment horizontal="right" vertical="center" indent="1"/>
    </xf>
    <xf numFmtId="0" fontId="5" fillId="0" borderId="66" xfId="33" applyFont="1" applyFill="1" applyBorder="1">
      <alignment horizontal="left" vertical="center" wrapText="1" indent="1"/>
    </xf>
    <xf numFmtId="0" fontId="5" fillId="7" borderId="0" xfId="33" applyFont="1" applyFill="1" applyBorder="1">
      <alignment horizontal="left" vertical="center" wrapText="1" indent="1"/>
    </xf>
    <xf numFmtId="0" fontId="37" fillId="0" borderId="67" xfId="28" applyFont="1" applyFill="1" applyBorder="1">
      <alignment horizontal="right" vertical="center" wrapText="1" indent="1" readingOrder="2"/>
    </xf>
    <xf numFmtId="4" fontId="38" fillId="0" borderId="33" xfId="33" applyNumberFormat="1" applyFont="1" applyFill="1" applyBorder="1" applyAlignment="1">
      <alignment horizontal="right" vertical="center" wrapText="1" indent="1"/>
    </xf>
    <xf numFmtId="0" fontId="38" fillId="0" borderId="33" xfId="33" applyFont="1" applyFill="1" applyBorder="1">
      <alignment horizontal="left" vertical="center" wrapText="1" indent="1"/>
    </xf>
    <xf numFmtId="0" fontId="37" fillId="4" borderId="0" xfId="28" applyFont="1" applyFill="1" applyBorder="1">
      <alignment horizontal="right" vertical="center" wrapText="1" indent="1" readingOrder="2"/>
    </xf>
    <xf numFmtId="4" fontId="38" fillId="4" borderId="0" xfId="33" applyNumberFormat="1" applyFont="1" applyFill="1" applyBorder="1" applyAlignment="1">
      <alignment horizontal="right" vertical="center" wrapText="1" indent="1"/>
    </xf>
    <xf numFmtId="0" fontId="38" fillId="4" borderId="0" xfId="33" applyFont="1" applyFill="1" applyBorder="1">
      <alignment horizontal="left" vertical="center" wrapText="1" indent="1"/>
    </xf>
    <xf numFmtId="0" fontId="37" fillId="0" borderId="42" xfId="28" applyFont="1" applyFill="1" applyBorder="1">
      <alignment horizontal="right" vertical="center" wrapText="1" indent="1" readingOrder="2"/>
    </xf>
    <xf numFmtId="4" fontId="38" fillId="0" borderId="43" xfId="33" applyNumberFormat="1" applyFont="1" applyFill="1" applyBorder="1" applyAlignment="1">
      <alignment horizontal="right" vertical="center" wrapText="1" indent="1"/>
    </xf>
    <xf numFmtId="0" fontId="38" fillId="0" borderId="43" xfId="33" applyFont="1" applyFill="1" applyBorder="1">
      <alignment horizontal="left" vertical="center" wrapText="1" indent="1"/>
    </xf>
    <xf numFmtId="168" fontId="5" fillId="4" borderId="38" xfId="1" applyNumberFormat="1" applyFont="1" applyFill="1" applyBorder="1" applyAlignment="1">
      <alignment horizontal="right" vertical="center"/>
    </xf>
    <xf numFmtId="0" fontId="23" fillId="4" borderId="69" xfId="12" applyFont="1" applyFill="1" applyBorder="1" applyAlignment="1">
      <alignment horizontal="center" wrapText="1"/>
    </xf>
    <xf numFmtId="0" fontId="4" fillId="4" borderId="42" xfId="12" applyFont="1" applyFill="1" applyBorder="1" applyAlignment="1">
      <alignment horizontal="center" vertical="top" wrapText="1"/>
    </xf>
    <xf numFmtId="0" fontId="6" fillId="4" borderId="34" xfId="28" applyFont="1" applyFill="1" applyBorder="1">
      <alignment horizontal="right" vertical="center" wrapText="1" indent="1" readingOrder="2"/>
    </xf>
    <xf numFmtId="4" fontId="5" fillId="4" borderId="38" xfId="28" applyNumberFormat="1" applyFont="1" applyFill="1" applyBorder="1" applyAlignment="1">
      <alignment horizontal="right" vertical="center" indent="1"/>
    </xf>
    <xf numFmtId="2" fontId="5" fillId="4" borderId="38" xfId="28" applyNumberFormat="1" applyFont="1" applyFill="1" applyBorder="1" applyAlignment="1">
      <alignment horizontal="right" vertical="center" indent="1"/>
    </xf>
    <xf numFmtId="0" fontId="5" fillId="4" borderId="24" xfId="33" applyFont="1" applyFill="1" applyBorder="1">
      <alignment horizontal="left" vertical="center" wrapText="1" indent="1"/>
    </xf>
    <xf numFmtId="2" fontId="5" fillId="0" borderId="61" xfId="32" applyNumberFormat="1" applyFont="1" applyBorder="1">
      <alignment horizontal="right" vertical="center" indent="1"/>
    </xf>
    <xf numFmtId="0" fontId="5" fillId="0" borderId="62" xfId="33" applyFont="1" applyFill="1" applyBorder="1">
      <alignment horizontal="left" vertical="center" wrapText="1" indent="1"/>
    </xf>
    <xf numFmtId="2" fontId="5" fillId="7" borderId="73" xfId="32" applyNumberFormat="1" applyFont="1" applyFill="1" applyBorder="1">
      <alignment horizontal="right" vertical="center" indent="1"/>
    </xf>
    <xf numFmtId="0" fontId="5" fillId="7" borderId="74" xfId="33" applyFont="1" applyFill="1" applyBorder="1">
      <alignment horizontal="left" vertical="center" wrapText="1" indent="1"/>
    </xf>
    <xf numFmtId="2" fontId="5" fillId="0" borderId="73" xfId="32" applyNumberFormat="1" applyFont="1" applyBorder="1">
      <alignment horizontal="right" vertical="center" indent="1"/>
    </xf>
    <xf numFmtId="0" fontId="5" fillId="0" borderId="74" xfId="33" applyFont="1" applyFill="1" applyBorder="1">
      <alignment horizontal="left" vertical="center" wrapText="1" indent="1"/>
    </xf>
    <xf numFmtId="0" fontId="3" fillId="6" borderId="0" xfId="0" applyFont="1" applyFill="1" applyAlignment="1">
      <alignment horizontal="center" vertical="center"/>
    </xf>
    <xf numFmtId="0" fontId="7" fillId="6" borderId="0" xfId="0" applyFont="1" applyFill="1" applyAlignment="1">
      <alignment horizontal="center" vertical="center"/>
    </xf>
    <xf numFmtId="0" fontId="25" fillId="7" borderId="82" xfId="0" applyFont="1" applyFill="1" applyBorder="1" applyAlignment="1">
      <alignment horizontal="center" vertical="center" wrapText="1"/>
    </xf>
    <xf numFmtId="0" fontId="25" fillId="7" borderId="82" xfId="0" applyFont="1" applyFill="1" applyBorder="1" applyAlignment="1">
      <alignment horizontal="center" wrapText="1"/>
    </xf>
    <xf numFmtId="0" fontId="3" fillId="7" borderId="81" xfId="0" applyFont="1" applyFill="1" applyBorder="1" applyAlignment="1">
      <alignment horizontal="center" vertical="center" wrapText="1"/>
    </xf>
    <xf numFmtId="0" fontId="3" fillId="7" borderId="81" xfId="0" applyFont="1" applyFill="1" applyBorder="1" applyAlignment="1">
      <alignment horizontal="center" vertical="top" wrapText="1"/>
    </xf>
    <xf numFmtId="0" fontId="3" fillId="0" borderId="58" xfId="0" quotePrefix="1" applyFont="1" applyBorder="1" applyAlignment="1">
      <alignment horizontal="right" vertical="center" indent="1"/>
    </xf>
    <xf numFmtId="0" fontId="3" fillId="7" borderId="73" xfId="0" applyFont="1" applyFill="1" applyBorder="1" applyAlignment="1">
      <alignment horizontal="right" vertical="center" indent="1"/>
    </xf>
    <xf numFmtId="0" fontId="3" fillId="7" borderId="61" xfId="0" applyFont="1" applyFill="1" applyBorder="1" applyAlignment="1">
      <alignment horizontal="right" vertical="center" indent="1"/>
    </xf>
    <xf numFmtId="0" fontId="5" fillId="7" borderId="61" xfId="0" applyFont="1" applyFill="1" applyBorder="1" applyAlignment="1">
      <alignment horizontal="right" vertical="center" indent="1"/>
    </xf>
    <xf numFmtId="0" fontId="5" fillId="7" borderId="61" xfId="0" quotePrefix="1" applyFont="1" applyFill="1" applyBorder="1" applyAlignment="1">
      <alignment horizontal="right" vertical="center" indent="1"/>
    </xf>
    <xf numFmtId="0" fontId="4" fillId="7" borderId="73" xfId="0" applyFont="1" applyFill="1" applyBorder="1" applyAlignment="1">
      <alignment horizontal="left" vertical="center" indent="1"/>
    </xf>
    <xf numFmtId="0" fontId="3" fillId="0" borderId="73" xfId="0" applyFont="1" applyBorder="1" applyAlignment="1">
      <alignment horizontal="right" vertical="center" indent="1"/>
    </xf>
    <xf numFmtId="0" fontId="5" fillId="0" borderId="73" xfId="0" applyFont="1" applyBorder="1" applyAlignment="1">
      <alignment horizontal="right" vertical="center" indent="1"/>
    </xf>
    <xf numFmtId="0" fontId="5" fillId="0" borderId="73" xfId="0" quotePrefix="1" applyFont="1" applyBorder="1" applyAlignment="1">
      <alignment horizontal="right" vertical="center" indent="1"/>
    </xf>
    <xf numFmtId="0" fontId="4" fillId="0" borderId="73" xfId="0" applyFont="1" applyBorder="1" applyAlignment="1">
      <alignment horizontal="left" vertical="center" indent="1"/>
    </xf>
    <xf numFmtId="0" fontId="5" fillId="7" borderId="73" xfId="0" applyFont="1" applyFill="1" applyBorder="1" applyAlignment="1">
      <alignment horizontal="right" vertical="center" indent="1"/>
    </xf>
    <xf numFmtId="0" fontId="5" fillId="7" borderId="73" xfId="0" quotePrefix="1" applyFont="1" applyFill="1" applyBorder="1" applyAlignment="1">
      <alignment horizontal="right" vertical="center" indent="1"/>
    </xf>
    <xf numFmtId="0" fontId="3" fillId="7" borderId="64" xfId="0" applyFont="1" applyFill="1" applyBorder="1" applyAlignment="1">
      <alignment horizontal="right" vertical="center" indent="1"/>
    </xf>
    <xf numFmtId="0" fontId="5" fillId="7" borderId="64" xfId="0" applyFont="1" applyFill="1" applyBorder="1" applyAlignment="1">
      <alignment horizontal="right" vertical="center" indent="1"/>
    </xf>
    <xf numFmtId="0" fontId="5" fillId="7" borderId="64" xfId="0" quotePrefix="1" applyFont="1" applyFill="1" applyBorder="1" applyAlignment="1">
      <alignment horizontal="right" vertical="center" indent="1"/>
    </xf>
    <xf numFmtId="0" fontId="4" fillId="7" borderId="64" xfId="0" applyFont="1" applyFill="1" applyBorder="1" applyAlignment="1">
      <alignment horizontal="left" vertical="center" indent="1"/>
    </xf>
    <xf numFmtId="0" fontId="3" fillId="7" borderId="79" xfId="0" applyFont="1" applyFill="1" applyBorder="1" applyAlignment="1">
      <alignment horizontal="right" vertical="center" indent="1"/>
    </xf>
    <xf numFmtId="0" fontId="5" fillId="7" borderId="79" xfId="0" applyFont="1" applyFill="1" applyBorder="1" applyAlignment="1">
      <alignment horizontal="right" vertical="center" indent="1"/>
    </xf>
    <xf numFmtId="0" fontId="5" fillId="7" borderId="79" xfId="0" quotePrefix="1" applyFont="1" applyFill="1" applyBorder="1" applyAlignment="1">
      <alignment horizontal="right" vertical="center" indent="1"/>
    </xf>
    <xf numFmtId="0" fontId="4" fillId="7" borderId="79" xfId="0" applyFont="1" applyFill="1" applyBorder="1" applyAlignment="1">
      <alignment horizontal="left" vertical="center" indent="1"/>
    </xf>
    <xf numFmtId="0" fontId="3" fillId="0" borderId="83" xfId="0" quotePrefix="1" applyFont="1" applyBorder="1" applyAlignment="1">
      <alignment horizontal="right" vertical="center" indent="1"/>
    </xf>
    <xf numFmtId="0" fontId="9" fillId="6" borderId="0" xfId="0" applyFont="1" applyFill="1"/>
    <xf numFmtId="0" fontId="6" fillId="0" borderId="0" xfId="0" applyFont="1" applyAlignment="1">
      <alignment horizontal="right" vertical="center"/>
    </xf>
    <xf numFmtId="0" fontId="3" fillId="0" borderId="0" xfId="0" applyFont="1" applyAlignment="1">
      <alignment horizontal="left" vertical="center"/>
    </xf>
    <xf numFmtId="1" fontId="6" fillId="7" borderId="57" xfId="11" applyFont="1" applyFill="1" applyBorder="1">
      <alignment horizontal="center" vertical="center"/>
    </xf>
    <xf numFmtId="1" fontId="3" fillId="7" borderId="58" xfId="11" applyFont="1" applyFill="1" applyBorder="1" applyAlignment="1">
      <alignment horizontal="center" vertical="center" wrapText="1"/>
    </xf>
    <xf numFmtId="0" fontId="3" fillId="7" borderId="59" xfId="12" applyFont="1" applyFill="1" applyBorder="1">
      <alignment horizontal="center" vertical="center" wrapText="1"/>
    </xf>
    <xf numFmtId="1" fontId="22" fillId="0" borderId="61" xfId="32" applyNumberFormat="1" applyBorder="1">
      <alignment horizontal="right" vertical="center" indent="1"/>
    </xf>
    <xf numFmtId="167" fontId="22" fillId="0" borderId="61" xfId="32" quotePrefix="1" applyNumberFormat="1" applyBorder="1">
      <alignment horizontal="right" vertical="center" indent="1"/>
    </xf>
    <xf numFmtId="0" fontId="5" fillId="0" borderId="62" xfId="33" applyFont="1" applyFill="1" applyBorder="1" applyAlignment="1">
      <alignment vertical="center" wrapText="1"/>
    </xf>
    <xf numFmtId="0" fontId="6" fillId="7" borderId="72" xfId="28" applyFont="1" applyFill="1" applyBorder="1">
      <alignment horizontal="right" vertical="center" wrapText="1" indent="1" readingOrder="2"/>
    </xf>
    <xf numFmtId="1" fontId="22" fillId="7" borderId="73" xfId="32" applyNumberFormat="1" applyFill="1" applyBorder="1">
      <alignment horizontal="right" vertical="center" indent="1"/>
    </xf>
    <xf numFmtId="167" fontId="22" fillId="7" borderId="73" xfId="32" applyNumberFormat="1" applyFill="1" applyBorder="1">
      <alignment horizontal="right" vertical="center" indent="1"/>
    </xf>
    <xf numFmtId="0" fontId="5" fillId="7" borderId="74" xfId="33" applyFont="1" applyFill="1" applyBorder="1" applyAlignment="1">
      <alignment vertical="center" wrapText="1"/>
    </xf>
    <xf numFmtId="0" fontId="6" fillId="0" borderId="72" xfId="28" applyFont="1" applyFill="1" applyBorder="1">
      <alignment horizontal="right" vertical="center" wrapText="1" indent="1" readingOrder="2"/>
    </xf>
    <xf numFmtId="1" fontId="22" fillId="0" borderId="73" xfId="32" applyNumberFormat="1" applyBorder="1">
      <alignment horizontal="right" vertical="center" indent="1"/>
    </xf>
    <xf numFmtId="167" fontId="22" fillId="0" borderId="73" xfId="32" applyNumberFormat="1" applyBorder="1">
      <alignment horizontal="right" vertical="center" indent="1"/>
    </xf>
    <xf numFmtId="0" fontId="5" fillId="0" borderId="74" xfId="33" applyFont="1" applyFill="1" applyBorder="1" applyAlignment="1">
      <alignment vertical="center" wrapText="1"/>
    </xf>
    <xf numFmtId="0" fontId="6" fillId="0" borderId="78" xfId="28" applyFont="1" applyFill="1" applyBorder="1">
      <alignment horizontal="right" vertical="center" wrapText="1" indent="1" readingOrder="2"/>
    </xf>
    <xf numFmtId="1" fontId="22" fillId="0" borderId="79" xfId="32" applyNumberFormat="1" applyBorder="1">
      <alignment horizontal="right" vertical="center" indent="1"/>
    </xf>
    <xf numFmtId="167" fontId="22" fillId="0" borderId="79" xfId="32" applyNumberFormat="1" applyBorder="1">
      <alignment horizontal="right" vertical="center" indent="1"/>
    </xf>
    <xf numFmtId="0" fontId="5" fillId="0" borderId="80" xfId="33" applyFont="1" applyFill="1" applyBorder="1" applyAlignment="1">
      <alignment vertical="center" wrapText="1"/>
    </xf>
    <xf numFmtId="0" fontId="22" fillId="6" borderId="0" xfId="35" applyFill="1" applyBorder="1" applyAlignment="1">
      <alignment vertical="center"/>
    </xf>
    <xf numFmtId="0" fontId="23" fillId="6" borderId="0" xfId="0" applyFont="1" applyFill="1"/>
    <xf numFmtId="0" fontId="22" fillId="6" borderId="0" xfId="0" applyFont="1" applyFill="1"/>
    <xf numFmtId="0" fontId="22" fillId="6" borderId="0" xfId="0" applyFont="1" applyFill="1" applyAlignment="1">
      <alignment horizontal="right" readingOrder="2"/>
    </xf>
    <xf numFmtId="0" fontId="23" fillId="6" borderId="0" xfId="0" applyFont="1" applyFill="1" applyAlignment="1">
      <alignment horizontal="left"/>
    </xf>
    <xf numFmtId="0" fontId="22" fillId="6" borderId="0" xfId="0" applyFont="1" applyFill="1" applyAlignment="1">
      <alignment horizontal="left"/>
    </xf>
    <xf numFmtId="0" fontId="7" fillId="6" borderId="0" xfId="0" applyFont="1" applyFill="1" applyAlignment="1">
      <alignment readingOrder="2"/>
    </xf>
    <xf numFmtId="0" fontId="56" fillId="6" borderId="0" xfId="0" applyFont="1" applyFill="1" applyAlignment="1">
      <alignment readingOrder="2"/>
    </xf>
    <xf numFmtId="0" fontId="57" fillId="6" borderId="0" xfId="0" applyFont="1" applyFill="1"/>
    <xf numFmtId="0" fontId="58" fillId="6" borderId="0" xfId="0" applyFont="1" applyFill="1"/>
    <xf numFmtId="0" fontId="59" fillId="6" borderId="0" xfId="0" applyFont="1" applyFill="1" applyAlignment="1">
      <alignment readingOrder="2"/>
    </xf>
    <xf numFmtId="49" fontId="59" fillId="6" borderId="0" xfId="0" applyNumberFormat="1" applyFont="1" applyFill="1" applyAlignment="1">
      <alignment readingOrder="1"/>
    </xf>
    <xf numFmtId="167" fontId="5" fillId="0" borderId="61" xfId="32" applyNumberFormat="1" applyFont="1" applyBorder="1">
      <alignment horizontal="right" vertical="center" indent="1"/>
    </xf>
    <xf numFmtId="167" fontId="5" fillId="0" borderId="61" xfId="33" applyNumberFormat="1" applyFont="1" applyFill="1" applyBorder="1" applyAlignment="1">
      <alignment horizontal="right" vertical="center" indent="1"/>
    </xf>
    <xf numFmtId="167" fontId="5" fillId="7" borderId="73" xfId="32" applyNumberFormat="1" applyFont="1" applyFill="1" applyBorder="1">
      <alignment horizontal="right" vertical="center" indent="1"/>
    </xf>
    <xf numFmtId="167" fontId="5" fillId="7" borderId="73" xfId="33" applyNumberFormat="1" applyFont="1" applyFill="1" applyBorder="1" applyAlignment="1">
      <alignment horizontal="right" vertical="center" indent="1"/>
    </xf>
    <xf numFmtId="167" fontId="5" fillId="0" borderId="73" xfId="32" applyNumberFormat="1" applyFont="1" applyBorder="1">
      <alignment horizontal="right" vertical="center" indent="1"/>
    </xf>
    <xf numFmtId="167" fontId="5" fillId="0" borderId="73" xfId="33" applyNumberFormat="1" applyFont="1" applyFill="1" applyBorder="1" applyAlignment="1">
      <alignment horizontal="right" vertical="center" indent="1"/>
    </xf>
    <xf numFmtId="167" fontId="5" fillId="7" borderId="73" xfId="33" quotePrefix="1" applyNumberFormat="1" applyFont="1" applyFill="1" applyBorder="1" applyAlignment="1">
      <alignment horizontal="right" vertical="center" indent="1"/>
    </xf>
    <xf numFmtId="167" fontId="5" fillId="0" borderId="73" xfId="33" quotePrefix="1" applyNumberFormat="1" applyFont="1" applyFill="1" applyBorder="1" applyAlignment="1">
      <alignment horizontal="right" vertical="center" indent="1"/>
    </xf>
    <xf numFmtId="2" fontId="5" fillId="0" borderId="79" xfId="32" applyNumberFormat="1" applyFont="1" applyBorder="1">
      <alignment horizontal="right" vertical="center" indent="1"/>
    </xf>
    <xf numFmtId="167" fontId="5" fillId="0" borderId="79" xfId="32" applyNumberFormat="1" applyFont="1" applyBorder="1">
      <alignment horizontal="right" vertical="center" indent="1"/>
    </xf>
    <xf numFmtId="167" fontId="5" fillId="0" borderId="79" xfId="33" applyNumberFormat="1" applyFont="1" applyFill="1" applyBorder="1" applyAlignment="1">
      <alignment horizontal="right" vertical="center" indent="1"/>
    </xf>
    <xf numFmtId="0" fontId="5" fillId="0" borderId="80" xfId="33" applyFont="1" applyFill="1" applyBorder="1">
      <alignment horizontal="left" vertical="center" wrapText="1" indent="1"/>
    </xf>
    <xf numFmtId="0" fontId="5" fillId="0" borderId="84" xfId="0" applyFont="1" applyBorder="1"/>
    <xf numFmtId="0" fontId="5" fillId="0" borderId="85" xfId="0" applyFont="1" applyBorder="1"/>
    <xf numFmtId="4" fontId="22" fillId="0" borderId="61" xfId="32" applyNumberFormat="1" applyBorder="1">
      <alignment horizontal="right" vertical="center" indent="1"/>
    </xf>
    <xf numFmtId="4" fontId="22" fillId="7" borderId="73" xfId="32" applyNumberFormat="1" applyFill="1" applyBorder="1">
      <alignment horizontal="right" vertical="center" indent="1"/>
    </xf>
    <xf numFmtId="4" fontId="22" fillId="0" borderId="73" xfId="32" applyNumberFormat="1" applyBorder="1">
      <alignment horizontal="right" vertical="center" indent="1"/>
    </xf>
    <xf numFmtId="4" fontId="22" fillId="0" borderId="73" xfId="32" quotePrefix="1" applyNumberFormat="1" applyBorder="1">
      <alignment horizontal="right" vertical="center" indent="1"/>
    </xf>
    <xf numFmtId="4" fontId="22" fillId="7" borderId="73" xfId="32" quotePrefix="1" applyNumberFormat="1" applyFill="1" applyBorder="1">
      <alignment horizontal="right" vertical="center" indent="1"/>
    </xf>
    <xf numFmtId="4" fontId="22" fillId="0" borderId="79" xfId="32" applyNumberFormat="1" applyBorder="1">
      <alignment horizontal="right" vertical="center" indent="1"/>
    </xf>
    <xf numFmtId="4" fontId="22" fillId="0" borderId="79" xfId="32" quotePrefix="1" applyNumberFormat="1" applyBorder="1">
      <alignment horizontal="right" vertical="center" indent="1"/>
    </xf>
    <xf numFmtId="4" fontId="5" fillId="0" borderId="0" xfId="0" applyNumberFormat="1" applyFont="1"/>
    <xf numFmtId="0" fontId="48" fillId="0" borderId="0" xfId="17"/>
    <xf numFmtId="0" fontId="3" fillId="0" borderId="8" xfId="0" applyFont="1" applyBorder="1" applyAlignment="1">
      <alignment horizontal="center" vertical="center" readingOrder="2"/>
    </xf>
    <xf numFmtId="3" fontId="22" fillId="4" borderId="18" xfId="26" applyNumberFormat="1" applyFont="1" applyFill="1" applyBorder="1" applyAlignment="1">
      <alignment horizontal="right" vertical="center" indent="1"/>
    </xf>
    <xf numFmtId="3" fontId="22" fillId="0" borderId="18" xfId="26" applyNumberFormat="1" applyFont="1" applyFill="1" applyBorder="1" applyAlignment="1">
      <alignment horizontal="right" vertical="center" indent="1"/>
    </xf>
    <xf numFmtId="3" fontId="5" fillId="4" borderId="18" xfId="26" applyNumberFormat="1" applyFont="1" applyFill="1" applyBorder="1" applyAlignment="1">
      <alignment horizontal="right" vertical="center" indent="1"/>
    </xf>
    <xf numFmtId="0" fontId="14" fillId="0" borderId="67" xfId="28" applyFill="1" applyBorder="1">
      <alignment horizontal="right" vertical="center" wrapText="1" indent="1" readingOrder="2"/>
    </xf>
    <xf numFmtId="3" fontId="5" fillId="0" borderId="38" xfId="32" applyNumberFormat="1" applyFont="1" applyBorder="1" applyAlignment="1">
      <alignment horizontal="center" vertical="center"/>
    </xf>
    <xf numFmtId="0" fontId="5" fillId="0" borderId="33" xfId="33" applyFont="1" applyFill="1" applyBorder="1">
      <alignment horizontal="left" vertical="center" wrapText="1" indent="1"/>
    </xf>
    <xf numFmtId="1" fontId="15" fillId="4" borderId="22" xfId="11" applyFill="1" applyBorder="1">
      <alignment horizontal="center" vertical="center"/>
    </xf>
    <xf numFmtId="0" fontId="29" fillId="4" borderId="25" xfId="12" applyFont="1" applyFill="1" applyBorder="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Alignment="1">
      <alignment wrapText="1"/>
    </xf>
    <xf numFmtId="0" fontId="5" fillId="5" borderId="0" xfId="0" applyFont="1" applyFill="1" applyAlignment="1">
      <alignment readingOrder="1"/>
    </xf>
    <xf numFmtId="0" fontId="5" fillId="5" borderId="0" xfId="0" applyFont="1" applyFill="1" applyAlignment="1">
      <alignment horizontal="right" wrapText="1" readingOrder="2"/>
    </xf>
    <xf numFmtId="0" fontId="5" fillId="5" borderId="0" xfId="0" applyFont="1" applyFill="1" applyAlignment="1">
      <alignment horizontal="right" readingOrder="2"/>
    </xf>
    <xf numFmtId="0" fontId="5" fillId="5" borderId="0" xfId="32" applyFont="1" applyFill="1" applyBorder="1" applyAlignment="1">
      <alignment horizontal="center" vertical="center"/>
    </xf>
    <xf numFmtId="3" fontId="5" fillId="5" borderId="0" xfId="32" applyNumberFormat="1" applyFont="1" applyFill="1" applyBorder="1">
      <alignment horizontal="right" vertical="center" indent="1"/>
    </xf>
    <xf numFmtId="0" fontId="5" fillId="5" borderId="11" xfId="0" applyFont="1" applyFill="1" applyBorder="1"/>
    <xf numFmtId="3" fontId="5" fillId="5" borderId="11" xfId="32" applyNumberFormat="1" applyFont="1" applyFill="1" applyBorder="1" applyAlignment="1">
      <alignment horizontal="center" vertical="center"/>
    </xf>
    <xf numFmtId="0" fontId="5" fillId="5" borderId="11" xfId="0" applyFont="1" applyFill="1" applyBorder="1" applyAlignment="1">
      <alignment readingOrder="1"/>
    </xf>
    <xf numFmtId="0" fontId="3" fillId="5" borderId="0" xfId="0" applyFont="1" applyFill="1" applyAlignment="1">
      <alignment horizontal="right" vertical="center" readingOrder="2"/>
    </xf>
    <xf numFmtId="0" fontId="3" fillId="5" borderId="0" xfId="0" applyFont="1" applyFill="1" applyAlignment="1">
      <alignment horizontal="center" vertical="center"/>
    </xf>
    <xf numFmtId="0" fontId="5" fillId="5" borderId="0" xfId="0" applyFont="1" applyFill="1" applyAlignment="1">
      <alignment horizontal="left" vertical="center"/>
    </xf>
    <xf numFmtId="0" fontId="3" fillId="5" borderId="0" xfId="0" applyFont="1" applyFill="1" applyAlignment="1">
      <alignment horizontal="left" vertical="center"/>
    </xf>
    <xf numFmtId="0" fontId="47"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70" xfId="28" applyFont="1" applyFill="1" applyBorder="1">
      <alignment horizontal="right" vertical="center" wrapText="1" indent="1" readingOrder="2"/>
    </xf>
    <xf numFmtId="164" fontId="22" fillId="5" borderId="81" xfId="4" applyNumberFormat="1" applyFont="1" applyFill="1" applyBorder="1" applyAlignment="1">
      <alignment horizontal="right" vertical="center" indent="1"/>
    </xf>
    <xf numFmtId="164" fontId="22" fillId="9" borderId="79" xfId="4" applyNumberFormat="1" applyFont="1" applyFill="1" applyBorder="1" applyAlignment="1">
      <alignment horizontal="right" vertical="center" indent="1"/>
    </xf>
    <xf numFmtId="164" fontId="23" fillId="5" borderId="71" xfId="4" applyNumberFormat="1" applyFont="1" applyFill="1" applyBorder="1" applyAlignment="1">
      <alignment horizontal="right" vertical="center" indent="1"/>
    </xf>
    <xf numFmtId="0" fontId="22" fillId="5" borderId="71" xfId="33" applyFill="1" applyBorder="1">
      <alignment horizontal="left" vertical="center" wrapText="1" indent="1"/>
    </xf>
    <xf numFmtId="0" fontId="6" fillId="4" borderId="57" xfId="26" applyFont="1" applyFill="1" applyBorder="1" applyAlignment="1">
      <alignment horizontal="center" vertical="center" wrapText="1" readingOrder="2"/>
    </xf>
    <xf numFmtId="164" fontId="3" fillId="4" borderId="58" xfId="4" applyNumberFormat="1" applyFont="1" applyFill="1" applyBorder="1" applyAlignment="1">
      <alignment horizontal="right" vertical="center" indent="1"/>
    </xf>
    <xf numFmtId="164" fontId="23" fillId="4" borderId="58" xfId="4" applyNumberFormat="1" applyFont="1" applyFill="1" applyBorder="1" applyAlignment="1">
      <alignment horizontal="right" vertical="center" indent="1"/>
    </xf>
    <xf numFmtId="0" fontId="25" fillId="4" borderId="13" xfId="26" applyFont="1" applyFill="1" applyBorder="1" applyAlignment="1">
      <alignment horizontal="center" vertical="center" wrapText="1" readingOrder="2"/>
    </xf>
    <xf numFmtId="0" fontId="29" fillId="4" borderId="33" xfId="12" applyFont="1" applyFill="1" applyBorder="1" applyAlignment="1">
      <alignment horizontal="center" vertical="top" wrapText="1"/>
    </xf>
    <xf numFmtId="3" fontId="5" fillId="0" borderId="41" xfId="32" applyNumberFormat="1" applyFont="1" applyBorder="1">
      <alignment horizontal="right" vertical="center" indent="1"/>
    </xf>
    <xf numFmtId="3" fontId="5" fillId="4" borderId="26" xfId="32" applyNumberFormat="1" applyFont="1" applyFill="1" applyBorder="1">
      <alignment horizontal="right" vertical="center" indent="1"/>
    </xf>
    <xf numFmtId="3" fontId="5" fillId="4" borderId="41" xfId="32" applyNumberFormat="1" applyFont="1" applyFill="1" applyBorder="1">
      <alignment horizontal="right" vertical="center" indent="1"/>
    </xf>
    <xf numFmtId="0" fontId="6" fillId="5" borderId="0" xfId="0" applyFont="1" applyFill="1" applyAlignment="1">
      <alignment vertical="center" readingOrder="2"/>
    </xf>
    <xf numFmtId="0" fontId="3" fillId="5" borderId="0" xfId="0" applyFont="1" applyFill="1" applyAlignment="1">
      <alignment horizontal="center" vertical="center" readingOrder="2"/>
    </xf>
    <xf numFmtId="0" fontId="3" fillId="5" borderId="0" xfId="0" applyFont="1" applyFill="1" applyAlignment="1">
      <alignment vertical="center" readingOrder="1"/>
    </xf>
    <xf numFmtId="1" fontId="5" fillId="5" borderId="0" xfId="0" applyNumberFormat="1" applyFont="1" applyFill="1"/>
    <xf numFmtId="0" fontId="5" fillId="0" borderId="86" xfId="18" applyFont="1" applyBorder="1" applyAlignment="1">
      <alignment horizontal="right" vertical="center" readingOrder="2"/>
    </xf>
    <xf numFmtId="0" fontId="5" fillId="0" borderId="87" xfId="19" applyFont="1" applyBorder="1">
      <alignment horizontal="left" vertical="center"/>
    </xf>
    <xf numFmtId="0" fontId="5" fillId="0" borderId="88" xfId="18" applyFont="1" applyBorder="1" applyAlignment="1">
      <alignment horizontal="right" vertical="center" readingOrder="2"/>
    </xf>
    <xf numFmtId="0" fontId="5" fillId="0" borderId="89" xfId="19" applyFont="1" applyBorder="1">
      <alignment horizontal="left" vertical="center"/>
    </xf>
    <xf numFmtId="0" fontId="6" fillId="5" borderId="0" xfId="0" applyFont="1" applyFill="1" applyAlignment="1">
      <alignment horizontal="right" vertical="center"/>
    </xf>
    <xf numFmtId="0" fontId="6" fillId="5" borderId="0" xfId="0" applyFont="1" applyFill="1" applyAlignment="1">
      <alignment vertical="center"/>
    </xf>
    <xf numFmtId="0" fontId="5" fillId="5" borderId="0" xfId="0" applyFont="1" applyFill="1" applyAlignment="1">
      <alignment horizontal="right"/>
    </xf>
    <xf numFmtId="0" fontId="6" fillId="5" borderId="9" xfId="0" applyFont="1" applyFill="1" applyBorder="1" applyAlignment="1">
      <alignment vertical="top" readingOrder="2"/>
    </xf>
    <xf numFmtId="0" fontId="15" fillId="0" borderId="19" xfId="28" applyFont="1" applyFill="1" applyBorder="1">
      <alignment horizontal="right" vertical="center" wrapText="1" indent="1" readingOrder="2"/>
    </xf>
    <xf numFmtId="3" fontId="22" fillId="0" borderId="31" xfId="26" applyNumberFormat="1" applyFont="1" applyFill="1" applyBorder="1" applyAlignment="1">
      <alignment horizontal="right" vertical="center" indent="1"/>
    </xf>
    <xf numFmtId="3" fontId="22" fillId="0" borderId="23" xfId="26" applyNumberFormat="1" applyFont="1" applyFill="1" applyBorder="1" applyAlignment="1">
      <alignment horizontal="right" vertical="center" indent="1"/>
    </xf>
    <xf numFmtId="1" fontId="23" fillId="4" borderId="30" xfId="11" applyFont="1" applyFill="1" applyBorder="1">
      <alignment horizontal="center" vertical="center"/>
    </xf>
    <xf numFmtId="1" fontId="23" fillId="4" borderId="25" xfId="11" applyFont="1" applyFill="1" applyBorder="1">
      <alignment horizontal="center" vertical="center"/>
    </xf>
    <xf numFmtId="0" fontId="15" fillId="5" borderId="0" xfId="0" applyFont="1" applyFill="1" applyAlignment="1">
      <alignment horizontal="right" vertical="center" readingOrder="2"/>
    </xf>
    <xf numFmtId="0" fontId="23" fillId="5" borderId="0" xfId="0" applyFont="1" applyFill="1" applyAlignment="1">
      <alignment horizontal="left" vertical="center"/>
    </xf>
    <xf numFmtId="0" fontId="8" fillId="5" borderId="0" xfId="0" applyFont="1" applyFill="1"/>
    <xf numFmtId="0" fontId="11" fillId="5" borderId="0" xfId="0" applyFont="1" applyFill="1" applyAlignment="1">
      <alignment horizontal="center" vertical="center" wrapText="1" readingOrder="1"/>
    </xf>
    <xf numFmtId="0" fontId="6" fillId="5" borderId="0" xfId="0" applyFont="1" applyFill="1" applyAlignment="1">
      <alignment horizontal="justify" vertical="top" wrapText="1" readingOrder="1"/>
    </xf>
    <xf numFmtId="0" fontId="6" fillId="3" borderId="0" xfId="0" applyFont="1" applyFill="1" applyAlignment="1">
      <alignment horizontal="center" vertical="center" readingOrder="1"/>
    </xf>
    <xf numFmtId="0" fontId="5" fillId="4" borderId="0" xfId="0" applyFont="1" applyFill="1"/>
    <xf numFmtId="0" fontId="3" fillId="5" borderId="12" xfId="0" applyFont="1" applyFill="1" applyBorder="1" applyAlignment="1">
      <alignment vertical="center" readingOrder="2"/>
    </xf>
    <xf numFmtId="0" fontId="6" fillId="0" borderId="12" xfId="0" applyFont="1" applyBorder="1" applyAlignment="1">
      <alignment vertical="center"/>
    </xf>
    <xf numFmtId="0" fontId="6" fillId="5" borderId="10" xfId="0" applyFont="1" applyFill="1" applyBorder="1" applyAlignment="1">
      <alignment vertical="center"/>
    </xf>
    <xf numFmtId="0" fontId="6" fillId="5" borderId="12" xfId="0" applyFont="1" applyFill="1" applyBorder="1" applyAlignment="1">
      <alignment vertical="center"/>
    </xf>
    <xf numFmtId="0" fontId="5" fillId="5" borderId="0" xfId="0" applyFont="1" applyFill="1" applyAlignment="1">
      <alignment horizontal="left"/>
    </xf>
    <xf numFmtId="0" fontId="52" fillId="5" borderId="0" xfId="17" applyFont="1" applyFill="1" applyAlignment="1">
      <alignment horizontal="center" vertical="center"/>
    </xf>
    <xf numFmtId="3" fontId="5" fillId="5" borderId="0" xfId="32" applyNumberFormat="1" applyFont="1" applyFill="1" applyBorder="1" applyAlignment="1">
      <alignment horizontal="center" vertical="center"/>
    </xf>
    <xf numFmtId="0" fontId="53" fillId="8" borderId="22" xfId="17" applyFont="1" applyFill="1" applyBorder="1" applyAlignment="1">
      <alignment horizontal="center" vertical="center" readingOrder="2"/>
    </xf>
    <xf numFmtId="0" fontId="62" fillId="8" borderId="25" xfId="17" applyFont="1" applyFill="1" applyBorder="1" applyAlignment="1">
      <alignment horizontal="center" vertical="center" wrapText="1"/>
    </xf>
    <xf numFmtId="0" fontId="6" fillId="5" borderId="22" xfId="17" applyFont="1" applyFill="1" applyBorder="1" applyAlignment="1">
      <alignment horizontal="center" vertical="center" wrapText="1" readingOrder="2"/>
    </xf>
    <xf numFmtId="0" fontId="51" fillId="8" borderId="30" xfId="17" applyFont="1" applyFill="1" applyBorder="1" applyAlignment="1">
      <alignment horizontal="center" vertical="center"/>
    </xf>
    <xf numFmtId="0" fontId="51" fillId="0" borderId="31" xfId="17" applyFont="1" applyBorder="1" applyAlignment="1">
      <alignment horizontal="right" vertical="center" indent="1"/>
    </xf>
    <xf numFmtId="0" fontId="51" fillId="8" borderId="32" xfId="17" applyFont="1" applyFill="1" applyBorder="1" applyAlignment="1">
      <alignment horizontal="right" vertical="center" indent="1"/>
    </xf>
    <xf numFmtId="0" fontId="51" fillId="0" borderId="32" xfId="17" applyFont="1" applyBorder="1" applyAlignment="1">
      <alignment horizontal="right" vertical="center" indent="1"/>
    </xf>
    <xf numFmtId="0" fontId="3" fillId="5" borderId="30" xfId="17" applyFont="1" applyFill="1" applyBorder="1" applyAlignment="1">
      <alignment horizontal="right" vertical="center" indent="1"/>
    </xf>
    <xf numFmtId="0" fontId="53" fillId="0" borderId="19" xfId="17" applyFont="1" applyBorder="1" applyAlignment="1">
      <alignment horizontal="right" vertical="center" wrapText="1" indent="1" readingOrder="2"/>
    </xf>
    <xf numFmtId="0" fontId="53" fillId="8" borderId="17" xfId="17" applyFont="1" applyFill="1" applyBorder="1" applyAlignment="1">
      <alignment horizontal="right" vertical="center" wrapText="1" indent="1" readingOrder="2"/>
    </xf>
    <xf numFmtId="0" fontId="53" fillId="0" borderId="17" xfId="17" applyFont="1" applyBorder="1" applyAlignment="1">
      <alignment horizontal="right" vertical="center" wrapText="1" indent="1" readingOrder="2"/>
    </xf>
    <xf numFmtId="0" fontId="50" fillId="0" borderId="23" xfId="17" applyFont="1" applyBorder="1" applyAlignment="1">
      <alignment horizontal="left" vertical="center" wrapText="1" indent="1"/>
    </xf>
    <xf numFmtId="0" fontId="50" fillId="8" borderId="18" xfId="17" applyFont="1" applyFill="1" applyBorder="1" applyAlignment="1">
      <alignment horizontal="left" vertical="center" wrapText="1" indent="1"/>
    </xf>
    <xf numFmtId="0" fontId="50" fillId="0" borderId="18" xfId="17" applyFont="1" applyBorder="1" applyAlignment="1">
      <alignment horizontal="left" vertical="center" wrapText="1" indent="1"/>
    </xf>
    <xf numFmtId="168" fontId="23" fillId="0" borderId="32" xfId="1" applyNumberFormat="1" applyFont="1" applyFill="1" applyBorder="1" applyAlignment="1">
      <alignment horizontal="right" vertical="center"/>
    </xf>
    <xf numFmtId="168" fontId="3" fillId="0" borderId="32" xfId="1" applyNumberFormat="1" applyFont="1" applyFill="1" applyBorder="1" applyAlignment="1">
      <alignment horizontal="right" vertical="center"/>
    </xf>
    <xf numFmtId="168" fontId="23" fillId="4" borderId="32" xfId="1" applyNumberFormat="1" applyFont="1" applyFill="1" applyBorder="1" applyAlignment="1">
      <alignment horizontal="right" vertical="center"/>
    </xf>
    <xf numFmtId="168" fontId="3" fillId="4" borderId="32" xfId="1" applyNumberFormat="1" applyFont="1" applyFill="1" applyBorder="1" applyAlignment="1">
      <alignment horizontal="right" vertical="center"/>
    </xf>
    <xf numFmtId="0" fontId="14" fillId="0" borderId="47" xfId="28" applyFill="1" applyBorder="1">
      <alignment horizontal="right" vertical="center" wrapText="1" indent="1" readingOrder="2"/>
    </xf>
    <xf numFmtId="168" fontId="22" fillId="0" borderId="51" xfId="1" applyNumberFormat="1" applyFont="1" applyFill="1" applyBorder="1" applyAlignment="1">
      <alignment horizontal="right" vertical="center"/>
    </xf>
    <xf numFmtId="168" fontId="23" fillId="0" borderId="51" xfId="1" applyNumberFormat="1" applyFont="1" applyFill="1" applyBorder="1" applyAlignment="1">
      <alignment horizontal="right" vertical="center"/>
    </xf>
    <xf numFmtId="168" fontId="5" fillId="0" borderId="51" xfId="1" applyNumberFormat="1" applyFont="1" applyFill="1" applyBorder="1" applyAlignment="1">
      <alignment horizontal="right" vertical="center"/>
    </xf>
    <xf numFmtId="168" fontId="3" fillId="0" borderId="51" xfId="1" applyNumberFormat="1" applyFont="1" applyFill="1" applyBorder="1" applyAlignment="1">
      <alignment horizontal="right" vertical="center"/>
    </xf>
    <xf numFmtId="0" fontId="22" fillId="0" borderId="41" xfId="33" applyFill="1" applyBorder="1">
      <alignment horizontal="left" vertical="center" wrapText="1" indent="1"/>
    </xf>
    <xf numFmtId="168" fontId="23" fillId="4" borderId="38" xfId="1" applyNumberFormat="1" applyFont="1" applyFill="1" applyBorder="1" applyAlignment="1">
      <alignment horizontal="right" vertical="center"/>
    </xf>
    <xf numFmtId="168" fontId="3" fillId="4" borderId="38" xfId="1" applyNumberFormat="1" applyFont="1" applyFill="1" applyBorder="1" applyAlignment="1">
      <alignment horizontal="right" vertical="center"/>
    </xf>
    <xf numFmtId="0" fontId="23" fillId="4" borderId="68" xfId="26" applyFont="1" applyFill="1" applyBorder="1" applyAlignment="1">
      <alignment horizontal="center" wrapText="1" readingOrder="2"/>
    </xf>
    <xf numFmtId="0" fontId="4" fillId="4" borderId="43" xfId="26"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20" xfId="12" applyFill="1" applyBorder="1" applyAlignment="1">
      <alignment horizontal="center" wrapText="1"/>
    </xf>
    <xf numFmtId="0" fontId="16" fillId="4" borderId="68" xfId="12" applyFill="1" applyBorder="1" applyAlignment="1">
      <alignment horizontal="center" wrapText="1"/>
    </xf>
    <xf numFmtId="0" fontId="64" fillId="5" borderId="0" xfId="0" applyFont="1" applyFill="1" applyAlignment="1">
      <alignment horizontal="left" vertical="center"/>
    </xf>
    <xf numFmtId="0" fontId="6" fillId="0" borderId="0" xfId="28" applyFont="1" applyFill="1" applyBorder="1">
      <alignment horizontal="right" vertical="center" wrapText="1" indent="1" readingOrder="2"/>
    </xf>
    <xf numFmtId="4" fontId="5" fillId="0" borderId="0" xfId="28" applyNumberFormat="1" applyFont="1" applyFill="1" applyBorder="1" applyAlignment="1">
      <alignment horizontal="right" vertical="center" indent="1"/>
    </xf>
    <xf numFmtId="2" fontId="5" fillId="0" borderId="0" xfId="28" applyNumberFormat="1" applyFont="1" applyFill="1" applyBorder="1" applyAlignment="1">
      <alignment horizontal="right" vertical="center" indent="1"/>
    </xf>
    <xf numFmtId="0" fontId="5" fillId="0" borderId="0" xfId="33" applyFont="1" applyFill="1" applyBorder="1">
      <alignment horizontal="left" vertical="center" wrapText="1" indent="1"/>
    </xf>
    <xf numFmtId="0" fontId="6" fillId="4" borderId="22" xfId="28" applyFont="1" applyFill="1" applyBorder="1">
      <alignment horizontal="right" vertical="center" wrapText="1" indent="1" readingOrder="2"/>
    </xf>
    <xf numFmtId="4" fontId="3" fillId="4" borderId="30" xfId="28" applyNumberFormat="1" applyFont="1" applyFill="1" applyBorder="1" applyAlignment="1">
      <alignment horizontal="right" vertical="center" indent="1"/>
    </xf>
    <xf numFmtId="0" fontId="3" fillId="4" borderId="25" xfId="33" applyFont="1" applyFill="1" applyBorder="1">
      <alignment horizontal="left" vertical="center" wrapText="1" indent="1"/>
    </xf>
    <xf numFmtId="0" fontId="65" fillId="5" borderId="0" xfId="0" applyFont="1" applyFill="1"/>
    <xf numFmtId="0" fontId="66" fillId="0" borderId="0" xfId="0" applyFont="1" applyAlignment="1">
      <alignment readingOrder="2"/>
    </xf>
    <xf numFmtId="0" fontId="67" fillId="5" borderId="0" xfId="0" applyFont="1" applyFill="1" applyAlignment="1">
      <alignment horizontal="center" vertical="center"/>
    </xf>
    <xf numFmtId="0" fontId="69" fillId="5" borderId="0" xfId="0" applyFont="1" applyFill="1" applyAlignment="1">
      <alignment horizontal="center" vertical="center" wrapText="1" readingOrder="2"/>
    </xf>
    <xf numFmtId="0" fontId="69" fillId="5" borderId="0" xfId="0" applyFont="1" applyFill="1" applyAlignment="1">
      <alignment horizontal="center" vertical="center"/>
    </xf>
    <xf numFmtId="0" fontId="68" fillId="5" borderId="0" xfId="0" applyFont="1" applyFill="1" applyAlignment="1">
      <alignment horizontal="right" vertical="top" wrapText="1" readingOrder="2"/>
    </xf>
    <xf numFmtId="0" fontId="68" fillId="5" borderId="0" xfId="0" applyFont="1" applyFill="1"/>
    <xf numFmtId="0" fontId="70" fillId="5" borderId="0" xfId="0" applyFont="1" applyFill="1"/>
    <xf numFmtId="0" fontId="70" fillId="0" borderId="0" xfId="0" applyFont="1"/>
    <xf numFmtId="0" fontId="68" fillId="0" borderId="0" xfId="0" applyFont="1"/>
    <xf numFmtId="0" fontId="65" fillId="0" borderId="0" xfId="0" applyFont="1"/>
    <xf numFmtId="0" fontId="7" fillId="5" borderId="0" xfId="0" applyFont="1" applyFill="1" applyAlignment="1">
      <alignment horizontal="center" vertical="center" wrapText="1" readingOrder="1"/>
    </xf>
    <xf numFmtId="0" fontId="3" fillId="5" borderId="0" xfId="0" applyFont="1" applyFill="1" applyAlignment="1">
      <alignment vertical="center"/>
    </xf>
    <xf numFmtId="0" fontId="3" fillId="5" borderId="25" xfId="17" applyFont="1" applyFill="1" applyBorder="1" applyAlignment="1">
      <alignment horizontal="center" vertical="center" wrapText="1" readingOrder="2"/>
    </xf>
    <xf numFmtId="0" fontId="73" fillId="5" borderId="0" xfId="0" applyFont="1" applyFill="1" applyAlignment="1">
      <alignment horizontal="center" vertical="center" wrapText="1" readingOrder="2"/>
    </xf>
    <xf numFmtId="0" fontId="71" fillId="5" borderId="0" xfId="0" applyFont="1" applyFill="1" applyAlignment="1">
      <alignment horizontal="right" vertical="top" wrapText="1" indent="1" readingOrder="2"/>
    </xf>
    <xf numFmtId="0" fontId="5" fillId="5" borderId="0" xfId="0" applyFont="1" applyFill="1" applyAlignment="1">
      <alignment horizontal="left" vertical="top" wrapText="1" indent="1" readingOrder="1"/>
    </xf>
    <xf numFmtId="0" fontId="6" fillId="8" borderId="34" xfId="17" applyFont="1" applyFill="1" applyBorder="1" applyAlignment="1">
      <alignment horizontal="right" vertical="center" indent="1"/>
    </xf>
    <xf numFmtId="0" fontId="3" fillId="8" borderId="38" xfId="17" applyFont="1" applyFill="1" applyBorder="1" applyAlignment="1">
      <alignment horizontal="right" vertical="center" indent="1"/>
    </xf>
    <xf numFmtId="0" fontId="24" fillId="8" borderId="24" xfId="17" applyFont="1" applyFill="1" applyBorder="1" applyAlignment="1">
      <alignment horizontal="left" vertical="center" indent="1"/>
    </xf>
    <xf numFmtId="0" fontId="5" fillId="5" borderId="0" xfId="28" applyFont="1" applyFill="1" applyBorder="1">
      <alignment horizontal="right" vertical="center" wrapText="1" indent="1" readingOrder="2"/>
    </xf>
    <xf numFmtId="2" fontId="5" fillId="5" borderId="0" xfId="32" applyNumberFormat="1" applyFont="1" applyFill="1" applyBorder="1">
      <alignment horizontal="right" vertical="center" indent="1"/>
    </xf>
    <xf numFmtId="2" fontId="5" fillId="5" borderId="0" xfId="32" applyNumberFormat="1" applyFont="1" applyFill="1" applyBorder="1" applyAlignment="1">
      <alignment horizontal="left" vertical="center" indent="1" readingOrder="1"/>
    </xf>
    <xf numFmtId="0" fontId="5" fillId="5" borderId="0" xfId="33" applyFont="1" applyFill="1" applyBorder="1">
      <alignment horizontal="left" vertical="center" wrapText="1" indent="1"/>
    </xf>
    <xf numFmtId="166" fontId="5" fillId="5" borderId="0" xfId="32" applyNumberFormat="1" applyFont="1" applyFill="1" applyBorder="1" applyAlignment="1">
      <alignment horizontal="left" vertical="center" wrapText="1" readingOrder="1"/>
    </xf>
    <xf numFmtId="0" fontId="22" fillId="5" borderId="0" xfId="35" applyFill="1" applyBorder="1">
      <alignment horizontal="left" vertical="center"/>
    </xf>
    <xf numFmtId="10" fontId="5" fillId="4" borderId="31" xfId="20" applyNumberFormat="1" applyFont="1" applyFill="1" applyBorder="1" applyAlignment="1">
      <alignment horizontal="right" vertical="center" indent="1"/>
    </xf>
    <xf numFmtId="10" fontId="5" fillId="5" borderId="31" xfId="20" applyNumberFormat="1" applyFont="1" applyFill="1" applyBorder="1" applyAlignment="1">
      <alignment horizontal="right" vertical="center" indent="1"/>
    </xf>
    <xf numFmtId="10" fontId="5" fillId="5" borderId="45" xfId="20" applyNumberFormat="1" applyFont="1" applyFill="1" applyBorder="1" applyAlignment="1">
      <alignment horizontal="right" vertical="center" indent="1"/>
    </xf>
    <xf numFmtId="10" fontId="3" fillId="4" borderId="30" xfId="20" applyNumberFormat="1" applyFont="1" applyFill="1" applyBorder="1" applyAlignment="1">
      <alignment horizontal="right" vertical="center" indent="1"/>
    </xf>
    <xf numFmtId="0" fontId="22" fillId="5" borderId="0" xfId="35" applyFill="1" applyBorder="1" applyAlignment="1">
      <alignment vertical="center"/>
    </xf>
    <xf numFmtId="0" fontId="5" fillId="0" borderId="0" xfId="0" applyFont="1" applyAlignment="1">
      <alignment horizontal="right" readingOrder="2"/>
    </xf>
    <xf numFmtId="0" fontId="61" fillId="7" borderId="58" xfId="11" applyNumberFormat="1" applyFont="1" applyFill="1" applyBorder="1">
      <alignment horizontal="center" vertical="center"/>
    </xf>
    <xf numFmtId="0" fontId="77" fillId="0" borderId="0" xfId="36" applyFont="1"/>
    <xf numFmtId="0" fontId="3" fillId="0" borderId="17" xfId="36" applyFont="1" applyBorder="1" applyAlignment="1">
      <alignment horizontal="right" vertical="center" indent="1"/>
    </xf>
    <xf numFmtId="0" fontId="3" fillId="0" borderId="39" xfId="36" applyFont="1" applyBorder="1" applyAlignment="1">
      <alignment horizontal="right" vertical="center" indent="1"/>
    </xf>
    <xf numFmtId="0" fontId="3" fillId="0" borderId="19" xfId="36" applyFont="1" applyBorder="1" applyAlignment="1">
      <alignment horizontal="right" vertical="center" indent="1"/>
    </xf>
    <xf numFmtId="0" fontId="3" fillId="4" borderId="17" xfId="36" applyFont="1" applyFill="1" applyBorder="1" applyAlignment="1">
      <alignment horizontal="right" vertical="center" indent="1"/>
    </xf>
    <xf numFmtId="0" fontId="76" fillId="4" borderId="20" xfId="36" applyFont="1" applyFill="1" applyBorder="1" applyAlignment="1">
      <alignment horizontal="center"/>
    </xf>
    <xf numFmtId="0" fontId="5" fillId="4" borderId="21" xfId="36" applyFont="1" applyFill="1" applyBorder="1" applyAlignment="1">
      <alignment horizontal="center" vertical="top" wrapText="1"/>
    </xf>
    <xf numFmtId="0" fontId="10" fillId="0" borderId="23" xfId="33" applyFont="1" applyFill="1" applyBorder="1" applyAlignment="1">
      <alignment horizontal="left" vertical="center" indent="1"/>
    </xf>
    <xf numFmtId="0" fontId="10" fillId="4" borderId="18" xfId="33" applyFont="1" applyFill="1" applyBorder="1" applyAlignment="1">
      <alignment horizontal="left" vertical="center" indent="1"/>
    </xf>
    <xf numFmtId="0" fontId="10" fillId="0" borderId="18" xfId="33" applyFont="1" applyFill="1" applyBorder="1" applyAlignment="1">
      <alignment horizontal="left" vertical="center" indent="1"/>
    </xf>
    <xf numFmtId="0" fontId="10" fillId="0" borderId="26" xfId="33" applyFont="1" applyFill="1" applyBorder="1" applyAlignment="1">
      <alignment horizontal="left" vertical="center" indent="1"/>
    </xf>
    <xf numFmtId="170" fontId="50" fillId="0" borderId="31" xfId="36" applyNumberFormat="1" applyFont="1" applyBorder="1" applyAlignment="1">
      <alignment horizontal="right" vertical="center" indent="1"/>
    </xf>
    <xf numFmtId="170" fontId="50" fillId="4" borderId="32" xfId="36" applyNumberFormat="1" applyFont="1" applyFill="1" applyBorder="1" applyAlignment="1">
      <alignment horizontal="right" vertical="center" indent="1"/>
    </xf>
    <xf numFmtId="170" fontId="50" fillId="0" borderId="32" xfId="36" applyNumberFormat="1" applyFont="1" applyBorder="1" applyAlignment="1">
      <alignment horizontal="right" vertical="center" indent="1"/>
    </xf>
    <xf numFmtId="170" fontId="50" fillId="0" borderId="40" xfId="36" applyNumberFormat="1" applyFont="1" applyBorder="1" applyAlignment="1">
      <alignment horizontal="right" vertical="center" indent="1"/>
    </xf>
    <xf numFmtId="0" fontId="3" fillId="5" borderId="0" xfId="0" applyFont="1" applyFill="1" applyAlignment="1">
      <alignment horizontal="right"/>
    </xf>
    <xf numFmtId="0" fontId="3" fillId="5" borderId="0" xfId="0" applyFont="1" applyFill="1" applyAlignment="1">
      <alignment horizontal="left"/>
    </xf>
    <xf numFmtId="0" fontId="22" fillId="7" borderId="80" xfId="33" applyFill="1" applyBorder="1">
      <alignment horizontal="left" vertical="center" wrapText="1" indent="1"/>
    </xf>
    <xf numFmtId="4" fontId="5" fillId="7" borderId="79" xfId="0" quotePrefix="1" applyNumberFormat="1" applyFont="1" applyFill="1" applyBorder="1" applyAlignment="1">
      <alignment horizontal="right" vertical="center" indent="1"/>
    </xf>
    <xf numFmtId="0" fontId="6" fillId="7" borderId="78" xfId="30" applyFill="1" applyBorder="1">
      <alignment horizontal="right" vertical="center" wrapText="1" indent="1" readingOrder="2"/>
    </xf>
    <xf numFmtId="0" fontId="22" fillId="0" borderId="74" xfId="33" applyFill="1" applyBorder="1">
      <alignment horizontal="left" vertical="center" wrapText="1" indent="1"/>
    </xf>
    <xf numFmtId="4" fontId="5" fillId="0" borderId="73" xfId="0" quotePrefix="1" applyNumberFormat="1" applyFont="1" applyBorder="1" applyAlignment="1">
      <alignment horizontal="right" vertical="center" indent="1"/>
    </xf>
    <xf numFmtId="0" fontId="6" fillId="0" borderId="72" xfId="30" applyFill="1" applyBorder="1">
      <alignment horizontal="right" vertical="center" wrapText="1" indent="1" readingOrder="2"/>
    </xf>
    <xf numFmtId="0" fontId="22" fillId="7" borderId="74" xfId="33" applyFill="1" applyBorder="1">
      <alignment horizontal="left" vertical="center" wrapText="1" indent="1"/>
    </xf>
    <xf numFmtId="4" fontId="5" fillId="7" borderId="73" xfId="0" quotePrefix="1" applyNumberFormat="1" applyFont="1" applyFill="1" applyBorder="1" applyAlignment="1">
      <alignment horizontal="right" vertical="center" indent="1"/>
    </xf>
    <xf numFmtId="0" fontId="6" fillId="7" borderId="72" xfId="30" applyFill="1" applyBorder="1">
      <alignment horizontal="right" vertical="center" wrapText="1" indent="1" readingOrder="2"/>
    </xf>
    <xf numFmtId="0" fontId="22" fillId="0" borderId="77" xfId="33" applyFill="1" applyBorder="1">
      <alignment horizontal="left" vertical="center" wrapText="1" indent="1"/>
    </xf>
    <xf numFmtId="4" fontId="5" fillId="0" borderId="76" xfId="0" quotePrefix="1" applyNumberFormat="1" applyFont="1" applyBorder="1" applyAlignment="1">
      <alignment horizontal="right" vertical="center" indent="1"/>
    </xf>
    <xf numFmtId="0" fontId="6" fillId="0" borderId="75" xfId="30" applyFill="1" applyBorder="1">
      <alignment horizontal="right" vertical="center" wrapText="1" indent="1" readingOrder="2"/>
    </xf>
    <xf numFmtId="0" fontId="3" fillId="6" borderId="71" xfId="0" applyFont="1" applyFill="1" applyBorder="1" applyAlignment="1">
      <alignment horizontal="left" vertical="center"/>
    </xf>
    <xf numFmtId="0" fontId="3" fillId="6" borderId="91" xfId="0" applyFont="1" applyFill="1" applyBorder="1" applyAlignment="1">
      <alignment vertical="center"/>
    </xf>
    <xf numFmtId="0" fontId="3" fillId="6" borderId="12" xfId="0" applyFont="1" applyFill="1" applyBorder="1" applyAlignment="1">
      <alignment vertical="center"/>
    </xf>
    <xf numFmtId="0" fontId="3" fillId="6" borderId="90" xfId="0" applyFont="1" applyFill="1" applyBorder="1" applyAlignment="1">
      <alignment vertical="center"/>
    </xf>
    <xf numFmtId="0" fontId="6" fillId="6" borderId="70" xfId="0" applyFont="1" applyFill="1" applyBorder="1" applyAlignment="1">
      <alignment horizontal="right" vertical="center"/>
    </xf>
    <xf numFmtId="0" fontId="79" fillId="6" borderId="0" xfId="0" applyFont="1" applyFill="1" applyAlignment="1">
      <alignment horizontal="center"/>
    </xf>
    <xf numFmtId="0" fontId="7" fillId="6" borderId="0" xfId="0" applyFont="1" applyFill="1" applyAlignment="1">
      <alignment horizontal="center"/>
    </xf>
    <xf numFmtId="0" fontId="7" fillId="6" borderId="0" xfId="0" applyFont="1" applyFill="1"/>
    <xf numFmtId="0" fontId="3" fillId="0" borderId="0" xfId="0" applyFont="1" applyAlignment="1">
      <alignment vertical="center"/>
    </xf>
    <xf numFmtId="0" fontId="7" fillId="0" borderId="0" xfId="0" applyFont="1"/>
    <xf numFmtId="0" fontId="5" fillId="9" borderId="80" xfId="33" applyFont="1" applyFill="1" applyBorder="1">
      <alignment horizontal="left" vertical="center" wrapText="1" indent="1"/>
    </xf>
    <xf numFmtId="166" fontId="5" fillId="9" borderId="79" xfId="32" applyNumberFormat="1" applyFont="1" applyFill="1" applyBorder="1" applyAlignment="1">
      <alignment horizontal="left" vertical="center" wrapText="1" readingOrder="1"/>
    </xf>
    <xf numFmtId="2" fontId="5" fillId="9" borderId="79" xfId="32" applyNumberFormat="1" applyFont="1" applyFill="1" applyBorder="1">
      <alignment horizontal="right" vertical="center" indent="1"/>
    </xf>
    <xf numFmtId="2" fontId="5" fillId="9" borderId="79" xfId="32" applyNumberFormat="1" applyFont="1" applyFill="1" applyBorder="1" applyAlignment="1">
      <alignment horizontal="left" vertical="center" indent="1" readingOrder="1"/>
    </xf>
    <xf numFmtId="0" fontId="5" fillId="9" borderId="78" xfId="30" applyFont="1" applyFill="1" applyBorder="1">
      <alignment horizontal="right" vertical="center" wrapText="1" indent="1" readingOrder="2"/>
    </xf>
    <xf numFmtId="166" fontId="5" fillId="7" borderId="73" xfId="32" applyNumberFormat="1" applyFont="1" applyFill="1" applyBorder="1" applyAlignment="1">
      <alignment horizontal="left" vertical="center" wrapText="1" readingOrder="1"/>
    </xf>
    <xf numFmtId="0" fontId="5" fillId="7" borderId="72" xfId="30" applyFont="1" applyFill="1" applyBorder="1">
      <alignment horizontal="right" vertical="center" wrapText="1" indent="1" readingOrder="2"/>
    </xf>
    <xf numFmtId="166" fontId="5" fillId="0" borderId="73" xfId="32" applyNumberFormat="1" applyFont="1" applyBorder="1" applyAlignment="1">
      <alignment horizontal="left" vertical="center" wrapText="1" readingOrder="1"/>
    </xf>
    <xf numFmtId="0" fontId="5" fillId="0" borderId="72" xfId="30" applyFont="1" applyFill="1" applyBorder="1">
      <alignment horizontal="right" vertical="center" wrapText="1" indent="1" readingOrder="2"/>
    </xf>
    <xf numFmtId="2" fontId="5" fillId="7" borderId="73" xfId="32" applyNumberFormat="1" applyFont="1" applyFill="1" applyBorder="1" applyAlignment="1">
      <alignment horizontal="left" vertical="center" readingOrder="1"/>
    </xf>
    <xf numFmtId="166" fontId="5" fillId="0" borderId="61" xfId="32" applyNumberFormat="1" applyFont="1" applyBorder="1" applyAlignment="1">
      <alignment horizontal="left" vertical="center" readingOrder="1"/>
    </xf>
    <xf numFmtId="0" fontId="5" fillId="0" borderId="60" xfId="30" applyFont="1" applyFill="1" applyBorder="1">
      <alignment horizontal="right" vertical="center" wrapText="1" indent="1" readingOrder="2"/>
    </xf>
    <xf numFmtId="1" fontId="3" fillId="7" borderId="111" xfId="10" applyFont="1" applyFill="1" applyBorder="1">
      <alignment horizontal="left" vertical="center" wrapText="1"/>
    </xf>
    <xf numFmtId="0" fontId="6" fillId="7" borderId="114" xfId="9" applyFill="1" applyBorder="1">
      <alignment horizontal="right" vertical="center" wrapText="1"/>
    </xf>
    <xf numFmtId="0" fontId="3" fillId="5" borderId="71" xfId="0" applyFont="1" applyFill="1" applyBorder="1" applyAlignment="1">
      <alignment horizontal="left"/>
    </xf>
    <xf numFmtId="0" fontId="3" fillId="5" borderId="96" xfId="0" applyFont="1" applyFill="1" applyBorder="1"/>
    <xf numFmtId="0" fontId="3" fillId="5" borderId="115" xfId="0" applyFont="1" applyFill="1" applyBorder="1"/>
    <xf numFmtId="0" fontId="3" fillId="5" borderId="116" xfId="0" applyFont="1" applyFill="1" applyBorder="1"/>
    <xf numFmtId="0" fontId="6" fillId="5" borderId="70" xfId="0" applyFont="1" applyFill="1" applyBorder="1"/>
    <xf numFmtId="0" fontId="3" fillId="6" borderId="0" xfId="0" applyFont="1" applyFill="1"/>
    <xf numFmtId="0" fontId="15" fillId="5" borderId="35" xfId="26" applyFont="1" applyFill="1" applyBorder="1" applyAlignment="1">
      <alignment horizontal="center" vertical="center" wrapText="1" readingOrder="2"/>
    </xf>
    <xf numFmtId="3" fontId="23" fillId="5" borderId="37" xfId="32" applyNumberFormat="1" applyFont="1" applyFill="1" applyBorder="1">
      <alignment horizontal="right" vertical="center" indent="1"/>
    </xf>
    <xf numFmtId="0" fontId="23" fillId="5" borderId="36" xfId="26" applyFont="1" applyFill="1" applyBorder="1" applyAlignment="1">
      <alignment horizontal="center" vertical="center" wrapText="1" readingOrder="2"/>
    </xf>
    <xf numFmtId="2" fontId="5" fillId="7" borderId="79" xfId="32" applyNumberFormat="1" applyFont="1" applyFill="1" applyBorder="1">
      <alignment horizontal="right" vertical="center" indent="1"/>
    </xf>
    <xf numFmtId="2" fontId="5" fillId="7" borderId="79" xfId="32" applyNumberFormat="1" applyFont="1" applyFill="1" applyBorder="1" applyAlignment="1">
      <alignment horizontal="left" vertical="center" readingOrder="1"/>
    </xf>
    <xf numFmtId="0" fontId="5" fillId="0" borderId="0" xfId="18" applyFont="1" applyAlignment="1">
      <alignment horizontal="right" vertical="center" readingOrder="2"/>
    </xf>
    <xf numFmtId="0" fontId="5" fillId="0" borderId="0" xfId="19" applyFont="1">
      <alignment horizontal="left" vertical="center"/>
    </xf>
    <xf numFmtId="166" fontId="5" fillId="0" borderId="61" xfId="32" applyNumberFormat="1" applyFont="1" applyBorder="1">
      <alignment horizontal="right" vertical="center" indent="1"/>
    </xf>
    <xf numFmtId="2" fontId="5" fillId="0" borderId="61" xfId="33" applyNumberFormat="1" applyFont="1" applyFill="1" applyBorder="1" applyAlignment="1">
      <alignment horizontal="right" vertical="center" indent="1"/>
    </xf>
    <xf numFmtId="2" fontId="5" fillId="7" borderId="73" xfId="33" applyNumberFormat="1" applyFont="1" applyFill="1" applyBorder="1" applyAlignment="1">
      <alignment horizontal="right" vertical="center" indent="1"/>
    </xf>
    <xf numFmtId="2" fontId="5" fillId="0" borderId="73" xfId="33" applyNumberFormat="1" applyFont="1" applyFill="1" applyBorder="1" applyAlignment="1">
      <alignment horizontal="right" vertical="center" indent="1"/>
    </xf>
    <xf numFmtId="2" fontId="5" fillId="7" borderId="73" xfId="33" quotePrefix="1" applyNumberFormat="1" applyFont="1" applyFill="1" applyBorder="1" applyAlignment="1">
      <alignment horizontal="right" vertical="center" indent="1"/>
    </xf>
    <xf numFmtId="2" fontId="5" fillId="0" borderId="73" xfId="33" quotePrefix="1" applyNumberFormat="1" applyFont="1" applyFill="1" applyBorder="1" applyAlignment="1">
      <alignment horizontal="right" vertical="center" indent="1"/>
    </xf>
    <xf numFmtId="2" fontId="5" fillId="0" borderId="79" xfId="33" applyNumberFormat="1" applyFont="1" applyFill="1" applyBorder="1" applyAlignment="1">
      <alignment horizontal="right" vertical="center" indent="1"/>
    </xf>
    <xf numFmtId="166" fontId="5" fillId="7" borderId="73" xfId="32" applyNumberFormat="1" applyFont="1" applyFill="1" applyBorder="1">
      <alignment horizontal="right" vertical="center" indent="1"/>
    </xf>
    <xf numFmtId="166" fontId="5" fillId="0" borderId="73" xfId="32" applyNumberFormat="1" applyFont="1" applyBorder="1">
      <alignment horizontal="right" vertical="center" indent="1"/>
    </xf>
    <xf numFmtId="166" fontId="5" fillId="7" borderId="73" xfId="33" quotePrefix="1" applyNumberFormat="1" applyFont="1" applyFill="1" applyBorder="1" applyAlignment="1">
      <alignment horizontal="right" vertical="center" indent="1"/>
    </xf>
    <xf numFmtId="166" fontId="5" fillId="0" borderId="73" xfId="33" quotePrefix="1" applyNumberFormat="1" applyFont="1" applyFill="1" applyBorder="1" applyAlignment="1">
      <alignment horizontal="right" vertical="center" indent="1"/>
    </xf>
    <xf numFmtId="166" fontId="5" fillId="0" borderId="79" xfId="32" applyNumberFormat="1" applyFont="1" applyBorder="1">
      <alignment horizontal="right" vertical="center" indent="1"/>
    </xf>
    <xf numFmtId="0" fontId="15" fillId="0" borderId="39" xfId="28" applyFont="1" applyFill="1" applyBorder="1">
      <alignment horizontal="right" vertical="center" wrapText="1" indent="1" readingOrder="2"/>
    </xf>
    <xf numFmtId="3" fontId="5" fillId="0" borderId="40" xfId="26" applyNumberFormat="1" applyFont="1" applyFill="1" applyBorder="1" applyAlignment="1">
      <alignment horizontal="right" vertical="center" indent="1"/>
    </xf>
    <xf numFmtId="3" fontId="5" fillId="0" borderId="26" xfId="26" applyNumberFormat="1" applyFont="1" applyFill="1" applyBorder="1" applyAlignment="1">
      <alignment horizontal="right" vertical="center" indent="1"/>
    </xf>
    <xf numFmtId="0" fontId="5" fillId="0" borderId="26" xfId="33" applyFont="1" applyFill="1" applyBorder="1">
      <alignment horizontal="left" vertical="center" wrapText="1" indent="1"/>
    </xf>
    <xf numFmtId="0" fontId="15" fillId="4" borderId="42" xfId="26" applyFont="1" applyFill="1" applyBorder="1" applyAlignment="1">
      <alignment horizontal="center" vertical="center" wrapText="1" readingOrder="2"/>
    </xf>
    <xf numFmtId="3" fontId="23" fillId="4" borderId="21" xfId="26" applyNumberFormat="1" applyFont="1" applyFill="1" applyBorder="1" applyAlignment="1">
      <alignment horizontal="right" vertical="center" indent="1"/>
    </xf>
    <xf numFmtId="0" fontId="16" fillId="4" borderId="43" xfId="26" applyFont="1" applyFill="1" applyBorder="1" applyAlignment="1">
      <alignment horizontal="center" vertical="center" wrapText="1" readingOrder="2"/>
    </xf>
    <xf numFmtId="166" fontId="5" fillId="0" borderId="61" xfId="33" applyNumberFormat="1" applyFont="1" applyFill="1" applyBorder="1" applyAlignment="1">
      <alignment horizontal="right" vertical="center" indent="1"/>
    </xf>
    <xf numFmtId="166" fontId="5" fillId="7" borderId="73" xfId="33" applyNumberFormat="1" applyFont="1" applyFill="1" applyBorder="1" applyAlignment="1">
      <alignment horizontal="right" vertical="center" indent="1"/>
    </xf>
    <xf numFmtId="166" fontId="5" fillId="0" borderId="73" xfId="33" applyNumberFormat="1" applyFont="1" applyFill="1" applyBorder="1" applyAlignment="1">
      <alignment horizontal="right" vertical="center" indent="1"/>
    </xf>
    <xf numFmtId="166" fontId="5" fillId="0" borderId="79" xfId="33" applyNumberFormat="1" applyFont="1" applyFill="1" applyBorder="1" applyAlignment="1">
      <alignment horizontal="right" vertical="center" indent="1"/>
    </xf>
    <xf numFmtId="0" fontId="6" fillId="5" borderId="67" xfId="28" applyFont="1" applyFill="1" applyBorder="1">
      <alignment horizontal="right" vertical="center" wrapText="1" indent="1" readingOrder="2"/>
    </xf>
    <xf numFmtId="168" fontId="22" fillId="5" borderId="38" xfId="1" applyNumberFormat="1" applyFont="1" applyFill="1" applyBorder="1" applyAlignment="1">
      <alignment horizontal="right" vertical="center"/>
    </xf>
    <xf numFmtId="168" fontId="23" fillId="5" borderId="38" xfId="1" applyNumberFormat="1" applyFont="1" applyFill="1" applyBorder="1" applyAlignment="1">
      <alignment horizontal="right" vertical="center"/>
    </xf>
    <xf numFmtId="168" fontId="22" fillId="5" borderId="45" xfId="1" applyNumberFormat="1" applyFont="1" applyFill="1" applyBorder="1" applyAlignment="1">
      <alignment horizontal="right" vertical="center"/>
    </xf>
    <xf numFmtId="168" fontId="23" fillId="5" borderId="45" xfId="1" applyNumberFormat="1" applyFont="1" applyFill="1" applyBorder="1" applyAlignment="1">
      <alignment horizontal="right" vertical="center"/>
    </xf>
    <xf numFmtId="168" fontId="3" fillId="5" borderId="38" xfId="1" applyNumberFormat="1" applyFont="1" applyFill="1" applyBorder="1" applyAlignment="1">
      <alignment horizontal="right" vertical="center"/>
    </xf>
    <xf numFmtId="0" fontId="22" fillId="5" borderId="33" xfId="33" applyFill="1" applyBorder="1">
      <alignment horizontal="left" vertical="center" wrapText="1" indent="1"/>
    </xf>
    <xf numFmtId="0" fontId="9" fillId="5" borderId="0" xfId="0" applyFont="1" applyFill="1" applyAlignment="1">
      <alignment horizontal="center" vertical="center"/>
    </xf>
    <xf numFmtId="168" fontId="22" fillId="4" borderId="30" xfId="1" applyNumberFormat="1" applyFont="1" applyFill="1" applyBorder="1" applyAlignment="1">
      <alignment horizontal="right" vertical="center"/>
    </xf>
    <xf numFmtId="168" fontId="23" fillId="4" borderId="30" xfId="1" applyNumberFormat="1" applyFont="1" applyFill="1" applyBorder="1" applyAlignment="1">
      <alignment horizontal="right" vertical="center"/>
    </xf>
    <xf numFmtId="168" fontId="5" fillId="4" borderId="30" xfId="1" applyNumberFormat="1" applyFont="1" applyFill="1" applyBorder="1" applyAlignment="1">
      <alignment horizontal="right" vertical="center"/>
    </xf>
    <xf numFmtId="0" fontId="22" fillId="4" borderId="25" xfId="33" applyFill="1" applyBorder="1">
      <alignment horizontal="left" vertical="center" wrapText="1" indent="1"/>
    </xf>
    <xf numFmtId="0" fontId="9" fillId="4" borderId="0" xfId="0" applyFont="1" applyFill="1" applyAlignment="1">
      <alignment horizontal="center" vertical="center"/>
    </xf>
    <xf numFmtId="0" fontId="5" fillId="4" borderId="0" xfId="0" applyFont="1" applyFill="1" applyAlignment="1">
      <alignment horizontal="center" vertical="center"/>
    </xf>
    <xf numFmtId="3" fontId="5" fillId="0" borderId="40" xfId="32" applyNumberFormat="1" applyFont="1" applyBorder="1">
      <alignment horizontal="right" vertical="center" indent="1"/>
    </xf>
    <xf numFmtId="0" fontId="5" fillId="0" borderId="40" xfId="32" applyFont="1" applyBorder="1" applyAlignment="1">
      <alignment horizontal="center" vertical="center"/>
    </xf>
    <xf numFmtId="0" fontId="50" fillId="5" borderId="0" xfId="36" applyFont="1" applyFill="1" applyAlignment="1">
      <alignment vertical="center"/>
    </xf>
    <xf numFmtId="0" fontId="77" fillId="5" borderId="0" xfId="36" applyFont="1" applyFill="1"/>
    <xf numFmtId="0" fontId="54" fillId="5" borderId="0" xfId="36" applyFont="1" applyFill="1" applyAlignment="1">
      <alignment vertical="center"/>
    </xf>
    <xf numFmtId="2" fontId="5" fillId="4" borderId="40" xfId="32" applyNumberFormat="1" applyFont="1" applyFill="1" applyBorder="1" applyAlignment="1">
      <alignment horizontal="center" vertical="center"/>
    </xf>
    <xf numFmtId="0" fontId="5" fillId="4" borderId="40" xfId="32" applyFont="1" applyFill="1" applyBorder="1" applyAlignment="1">
      <alignment horizontal="center" vertical="center"/>
    </xf>
    <xf numFmtId="0" fontId="6" fillId="0" borderId="34" xfId="28" applyFont="1" applyFill="1" applyBorder="1">
      <alignment horizontal="right" vertical="center" wrapText="1" indent="1" readingOrder="2"/>
    </xf>
    <xf numFmtId="0" fontId="5" fillId="0" borderId="38" xfId="32" applyFont="1" applyBorder="1" applyAlignment="1">
      <alignment horizontal="center" vertical="center"/>
    </xf>
    <xf numFmtId="2" fontId="5" fillId="4" borderId="51" xfId="32" applyNumberFormat="1" applyFont="1" applyFill="1" applyBorder="1" applyAlignment="1">
      <alignment horizontal="center" vertical="center"/>
    </xf>
    <xf numFmtId="3" fontId="5" fillId="4" borderId="51" xfId="32" applyNumberFormat="1" applyFont="1" applyFill="1" applyBorder="1">
      <alignment horizontal="right" vertical="center" indent="1"/>
    </xf>
    <xf numFmtId="0" fontId="5" fillId="4" borderId="51" xfId="32" applyFont="1" applyFill="1" applyBorder="1" applyAlignment="1">
      <alignment horizontal="center" vertical="center"/>
    </xf>
    <xf numFmtId="0" fontId="2" fillId="0" borderId="0" xfId="0" applyFont="1"/>
    <xf numFmtId="0" fontId="2" fillId="0" borderId="0" xfId="0" applyFont="1" applyAlignment="1">
      <alignment horizontal="right" readingOrder="2"/>
    </xf>
    <xf numFmtId="0" fontId="5" fillId="5" borderId="88" xfId="18" applyFont="1" applyFill="1" applyBorder="1" applyAlignment="1">
      <alignment horizontal="right" vertical="center" readingOrder="2"/>
    </xf>
    <xf numFmtId="0" fontId="5" fillId="5" borderId="85" xfId="0" applyFont="1" applyFill="1" applyBorder="1"/>
    <xf numFmtId="0" fontId="5" fillId="5" borderId="89" xfId="19" applyFont="1" applyFill="1" applyBorder="1">
      <alignment horizontal="left" vertical="center"/>
    </xf>
    <xf numFmtId="0" fontId="5" fillId="5" borderId="0" xfId="18" applyFont="1" applyFill="1" applyAlignment="1">
      <alignment horizontal="right" vertical="center" readingOrder="2"/>
    </xf>
    <xf numFmtId="0" fontId="5" fillId="5" borderId="0" xfId="19" applyFont="1" applyFill="1">
      <alignment horizontal="left" vertical="center"/>
    </xf>
    <xf numFmtId="3" fontId="2" fillId="0" borderId="31" xfId="32" applyNumberFormat="1" applyFont="1" applyBorder="1" applyAlignment="1">
      <alignment horizontal="center" vertical="center"/>
    </xf>
    <xf numFmtId="3" fontId="2" fillId="4" borderId="32" xfId="32" applyNumberFormat="1" applyFont="1" applyFill="1" applyBorder="1" applyAlignment="1">
      <alignment horizontal="center" vertical="center"/>
    </xf>
    <xf numFmtId="3" fontId="2" fillId="0" borderId="38" xfId="32" applyNumberFormat="1" applyFont="1" applyBorder="1" applyAlignment="1">
      <alignment horizontal="center" vertical="center"/>
    </xf>
    <xf numFmtId="3" fontId="2" fillId="4" borderId="38" xfId="32" applyNumberFormat="1" applyFont="1" applyFill="1" applyBorder="1" applyAlignment="1">
      <alignment horizontal="center" vertical="center"/>
    </xf>
    <xf numFmtId="3" fontId="5" fillId="4" borderId="38" xfId="32" applyNumberFormat="1" applyFont="1" applyFill="1" applyBorder="1" applyAlignment="1">
      <alignment horizontal="center" vertical="center"/>
    </xf>
    <xf numFmtId="0" fontId="6" fillId="5" borderId="13" xfId="28" applyFont="1" applyFill="1" applyBorder="1">
      <alignment horizontal="right" vertical="center" wrapText="1" indent="1" readingOrder="2"/>
    </xf>
    <xf numFmtId="3" fontId="5" fillId="5" borderId="13" xfId="32" applyNumberFormat="1" applyFont="1" applyFill="1" applyBorder="1" applyAlignment="1">
      <alignment horizontal="center" vertical="center"/>
    </xf>
    <xf numFmtId="0" fontId="5" fillId="5" borderId="13" xfId="33" applyFont="1" applyFill="1" applyBorder="1">
      <alignment horizontal="left" vertical="center" wrapText="1" indent="1"/>
    </xf>
    <xf numFmtId="0" fontId="2" fillId="4" borderId="24" xfId="33" applyFont="1" applyFill="1" applyBorder="1">
      <alignment horizontal="left" vertical="center" wrapText="1" indent="1"/>
    </xf>
    <xf numFmtId="0" fontId="6" fillId="5" borderId="70" xfId="0" applyFont="1" applyFill="1" applyBorder="1" applyAlignment="1">
      <alignment vertical="center" readingOrder="2"/>
    </xf>
    <xf numFmtId="0" fontId="3" fillId="5" borderId="81" xfId="0" applyFont="1" applyFill="1" applyBorder="1" applyAlignment="1">
      <alignment horizontal="center" vertical="center" readingOrder="1"/>
    </xf>
    <xf numFmtId="0" fontId="3" fillId="5" borderId="71" xfId="24" applyFont="1" applyFill="1" applyBorder="1">
      <alignment horizontal="left" vertical="center"/>
    </xf>
    <xf numFmtId="0" fontId="22" fillId="5" borderId="0" xfId="0" applyFont="1" applyFill="1" applyAlignment="1">
      <alignment horizontal="right" vertical="center"/>
    </xf>
    <xf numFmtId="0" fontId="2" fillId="5" borderId="0" xfId="0" applyFont="1" applyFill="1"/>
    <xf numFmtId="0" fontId="5" fillId="5" borderId="0" xfId="0" applyFont="1" applyFill="1" applyAlignment="1">
      <alignment horizontal="right" vertical="center" wrapText="1" readingOrder="2"/>
    </xf>
    <xf numFmtId="0" fontId="5" fillId="5" borderId="0" xfId="0" applyFont="1" applyFill="1" applyAlignment="1">
      <alignment horizontal="left" vertical="center" wrapText="1"/>
    </xf>
    <xf numFmtId="0" fontId="2" fillId="5" borderId="0" xfId="0" applyFont="1" applyFill="1" applyAlignment="1">
      <alignment horizontal="right" vertical="center" readingOrder="2"/>
    </xf>
    <xf numFmtId="0" fontId="2" fillId="5" borderId="0" xfId="0" applyFont="1" applyFill="1" applyAlignment="1">
      <alignment horizontal="left" vertical="center"/>
    </xf>
    <xf numFmtId="3" fontId="2" fillId="5" borderId="0" xfId="32" applyNumberFormat="1" applyFont="1" applyFill="1" applyBorder="1" applyAlignment="1">
      <alignment vertical="center"/>
    </xf>
    <xf numFmtId="4" fontId="5" fillId="0" borderId="51" xfId="32" applyNumberFormat="1" applyFont="1" applyBorder="1">
      <alignment horizontal="right" vertical="center" indent="1"/>
    </xf>
    <xf numFmtId="4" fontId="5" fillId="4" borderId="0" xfId="32" applyNumberFormat="1" applyFont="1" applyFill="1" applyBorder="1">
      <alignment horizontal="right" vertical="center" indent="1"/>
    </xf>
    <xf numFmtId="4" fontId="3" fillId="5" borderId="0" xfId="32" applyNumberFormat="1" applyFont="1" applyFill="1" applyBorder="1">
      <alignment horizontal="right" vertical="center" indent="1"/>
    </xf>
    <xf numFmtId="4" fontId="3" fillId="4" borderId="0" xfId="32" applyNumberFormat="1" applyFont="1" applyFill="1" applyBorder="1">
      <alignment horizontal="right" vertical="center" indent="1"/>
    </xf>
    <xf numFmtId="4" fontId="38" fillId="5" borderId="0" xfId="32" applyNumberFormat="1" applyFont="1" applyFill="1" applyBorder="1">
      <alignment horizontal="right" vertical="center" indent="1"/>
    </xf>
    <xf numFmtId="4" fontId="38" fillId="4" borderId="0" xfId="32" applyNumberFormat="1" applyFont="1" applyFill="1" applyBorder="1">
      <alignment horizontal="right" vertical="center" indent="1"/>
    </xf>
    <xf numFmtId="4" fontId="38" fillId="4" borderId="12" xfId="32" applyNumberFormat="1" applyFont="1" applyFill="1" applyBorder="1">
      <alignment horizontal="right" vertical="center" indent="1"/>
    </xf>
    <xf numFmtId="4" fontId="3" fillId="5" borderId="13" xfId="32" applyNumberFormat="1" applyFont="1" applyFill="1" applyBorder="1">
      <alignment horizontal="right" vertical="center" indent="1"/>
    </xf>
    <xf numFmtId="0" fontId="42" fillId="5" borderId="0" xfId="28" applyFont="1" applyFill="1" applyBorder="1">
      <alignment horizontal="right" vertical="center" wrapText="1" indent="1" readingOrder="2"/>
    </xf>
    <xf numFmtId="0" fontId="42" fillId="4" borderId="0" xfId="28" applyFont="1" applyFill="1" applyBorder="1">
      <alignment horizontal="right" vertical="center" wrapText="1" indent="1" readingOrder="2"/>
    </xf>
    <xf numFmtId="0" fontId="42" fillId="4" borderId="12" xfId="28" applyFont="1" applyFill="1" applyBorder="1">
      <alignment horizontal="right" vertical="center" wrapText="1" indent="1" readingOrder="2"/>
    </xf>
    <xf numFmtId="0" fontId="24" fillId="0" borderId="47" xfId="28" applyFont="1" applyFill="1" applyBorder="1">
      <alignment horizontal="right" vertical="center" wrapText="1" indent="1" readingOrder="2"/>
    </xf>
    <xf numFmtId="0" fontId="8" fillId="4" borderId="0" xfId="28" applyFont="1" applyFill="1" applyBorder="1">
      <alignment horizontal="right" vertical="center" wrapText="1" indent="1" readingOrder="2"/>
    </xf>
    <xf numFmtId="0" fontId="6" fillId="5" borderId="0" xfId="28" applyFont="1" applyFill="1" applyBorder="1">
      <alignment horizontal="right" vertical="center" wrapText="1" indent="1" readingOrder="2"/>
    </xf>
    <xf numFmtId="0" fontId="6" fillId="4" borderId="0" xfId="28" applyFont="1" applyFill="1" applyBorder="1">
      <alignment horizontal="right" vertical="center" wrapText="1" indent="1" readingOrder="2"/>
    </xf>
    <xf numFmtId="0" fontId="5" fillId="4" borderId="0" xfId="33" applyFont="1" applyFill="1" applyBorder="1">
      <alignment horizontal="left" vertical="center" wrapText="1" indent="1"/>
    </xf>
    <xf numFmtId="0" fontId="3" fillId="5" borderId="0" xfId="33" applyFont="1" applyFill="1" applyBorder="1">
      <alignment horizontal="left" vertical="center" wrapText="1" indent="1"/>
    </xf>
    <xf numFmtId="0" fontId="3" fillId="4" borderId="0" xfId="33" applyFont="1" applyFill="1" applyBorder="1">
      <alignment horizontal="left" vertical="center" wrapText="1" indent="1"/>
    </xf>
    <xf numFmtId="3" fontId="38" fillId="5" borderId="0" xfId="32" applyNumberFormat="1" applyFont="1" applyFill="1" applyBorder="1" applyAlignment="1">
      <alignment horizontal="left" vertical="center" wrapText="1" indent="1"/>
    </xf>
    <xf numFmtId="3" fontId="38" fillId="4" borderId="0" xfId="32" applyNumberFormat="1" applyFont="1" applyFill="1" applyBorder="1" applyAlignment="1">
      <alignment horizontal="left" vertical="center" wrapText="1" indent="1"/>
    </xf>
    <xf numFmtId="3" fontId="38" fillId="4" borderId="12" xfId="32" applyNumberFormat="1" applyFont="1" applyFill="1" applyBorder="1" applyAlignment="1">
      <alignment horizontal="left" vertical="center" wrapText="1" indent="1"/>
    </xf>
    <xf numFmtId="0" fontId="3" fillId="5" borderId="13" xfId="33" applyFont="1" applyFill="1" applyBorder="1">
      <alignment horizontal="left" vertical="center" wrapText="1" indent="1"/>
    </xf>
    <xf numFmtId="0" fontId="9" fillId="6" borderId="0" xfId="37" applyFont="1" applyFill="1"/>
    <xf numFmtId="0" fontId="2" fillId="6" borderId="0" xfId="37" applyFill="1"/>
    <xf numFmtId="0" fontId="6" fillId="5" borderId="0" xfId="37" applyFont="1" applyFill="1" applyAlignment="1">
      <alignment horizontal="right" vertical="center"/>
    </xf>
    <xf numFmtId="0" fontId="6" fillId="5" borderId="0" xfId="37" applyFont="1" applyFill="1" applyAlignment="1">
      <alignment vertical="center"/>
    </xf>
    <xf numFmtId="0" fontId="3" fillId="5" borderId="0" xfId="37" applyFont="1" applyFill="1" applyAlignment="1">
      <alignment horizontal="left" vertical="center"/>
    </xf>
    <xf numFmtId="0" fontId="2" fillId="5" borderId="0" xfId="37" applyFill="1" applyAlignment="1">
      <alignment vertical="center"/>
    </xf>
    <xf numFmtId="0" fontId="2" fillId="0" borderId="0" xfId="37"/>
    <xf numFmtId="0" fontId="6" fillId="0" borderId="60" xfId="30" applyFill="1" applyBorder="1">
      <alignment horizontal="right" vertical="center" wrapText="1" indent="1" readingOrder="2"/>
    </xf>
    <xf numFmtId="0" fontId="2" fillId="0" borderId="62" xfId="33" applyFont="1" applyFill="1" applyBorder="1" applyAlignment="1">
      <alignment vertical="center" wrapText="1"/>
    </xf>
    <xf numFmtId="0" fontId="2" fillId="7" borderId="74" xfId="33" applyFont="1" applyFill="1" applyBorder="1" applyAlignment="1">
      <alignment vertical="center" wrapText="1"/>
    </xf>
    <xf numFmtId="0" fontId="2" fillId="0" borderId="74" xfId="33" applyFont="1" applyFill="1" applyBorder="1" applyAlignment="1">
      <alignment vertical="center" wrapText="1"/>
    </xf>
    <xf numFmtId="0" fontId="6" fillId="0" borderId="78" xfId="30" applyFill="1" applyBorder="1">
      <alignment horizontal="right" vertical="center" wrapText="1" indent="1" readingOrder="2"/>
    </xf>
    <xf numFmtId="0" fontId="2" fillId="0" borderId="80" xfId="33" applyFont="1" applyFill="1" applyBorder="1" applyAlignment="1">
      <alignment vertical="center" wrapText="1"/>
    </xf>
    <xf numFmtId="0" fontId="23" fillId="6" borderId="0" xfId="37" applyFont="1" applyFill="1"/>
    <xf numFmtId="0" fontId="22" fillId="6" borderId="0" xfId="37" applyFont="1" applyFill="1"/>
    <xf numFmtId="0" fontId="22" fillId="6" borderId="0" xfId="37" applyFont="1" applyFill="1" applyAlignment="1">
      <alignment horizontal="right" readingOrder="2"/>
    </xf>
    <xf numFmtId="0" fontId="23" fillId="6" borderId="0" xfId="37" applyFont="1" applyFill="1" applyAlignment="1">
      <alignment horizontal="left"/>
    </xf>
    <xf numFmtId="0" fontId="22" fillId="6" borderId="0" xfId="37" applyFont="1" applyFill="1" applyAlignment="1">
      <alignment horizontal="left"/>
    </xf>
    <xf numFmtId="0" fontId="3" fillId="0" borderId="0" xfId="37" applyFont="1"/>
    <xf numFmtId="0" fontId="2" fillId="5" borderId="0" xfId="37" applyFill="1"/>
    <xf numFmtId="0" fontId="2" fillId="5" borderId="0" xfId="37" applyFill="1" applyAlignment="1">
      <alignment readingOrder="1"/>
    </xf>
    <xf numFmtId="1" fontId="2" fillId="5" borderId="0" xfId="37" applyNumberFormat="1" applyFill="1"/>
    <xf numFmtId="0" fontId="2" fillId="5" borderId="0" xfId="37" applyFill="1" applyAlignment="1">
      <alignment horizontal="center" vertical="center"/>
    </xf>
    <xf numFmtId="0" fontId="2" fillId="5" borderId="0" xfId="37" applyFill="1" applyAlignment="1">
      <alignment horizontal="left" vertical="center"/>
    </xf>
    <xf numFmtId="0" fontId="2" fillId="5" borderId="0" xfId="37" applyFill="1" applyAlignment="1">
      <alignment vertical="center" wrapText="1"/>
    </xf>
    <xf numFmtId="0" fontId="57" fillId="6" borderId="0" xfId="37" applyFont="1" applyFill="1"/>
    <xf numFmtId="0" fontId="58" fillId="6" borderId="0" xfId="37" applyFont="1" applyFill="1"/>
    <xf numFmtId="0" fontId="44" fillId="0" borderId="0" xfId="37" applyFont="1" applyAlignment="1">
      <alignment horizontal="right" vertical="center"/>
    </xf>
    <xf numFmtId="0" fontId="60" fillId="0" borderId="0" xfId="37" applyFont="1" applyAlignment="1">
      <alignment horizontal="center" vertical="center"/>
    </xf>
    <xf numFmtId="0" fontId="61" fillId="0" borderId="0" xfId="37" applyFont="1" applyAlignment="1">
      <alignment horizontal="left" vertical="center"/>
    </xf>
    <xf numFmtId="0" fontId="58" fillId="0" borderId="0" xfId="37" applyFont="1" applyAlignment="1">
      <alignment vertical="center"/>
    </xf>
    <xf numFmtId="0" fontId="2" fillId="0" borderId="62" xfId="33" applyFont="1" applyFill="1" applyBorder="1">
      <alignment horizontal="left" vertical="center" wrapText="1" indent="1"/>
    </xf>
    <xf numFmtId="0" fontId="2" fillId="7" borderId="74" xfId="33" applyFont="1" applyFill="1" applyBorder="1">
      <alignment horizontal="left" vertical="center" wrapText="1" indent="1"/>
    </xf>
    <xf numFmtId="0" fontId="2" fillId="0" borderId="74" xfId="33" applyFont="1" applyFill="1" applyBorder="1">
      <alignment horizontal="left" vertical="center" wrapText="1" indent="1"/>
    </xf>
    <xf numFmtId="0" fontId="2" fillId="0" borderId="80" xfId="33" applyFont="1" applyFill="1" applyBorder="1">
      <alignment horizontal="left" vertical="center" wrapText="1" indent="1"/>
    </xf>
    <xf numFmtId="0" fontId="2" fillId="9" borderId="0" xfId="37" applyFill="1" applyAlignment="1">
      <alignment horizontal="right" vertical="center" readingOrder="2"/>
    </xf>
    <xf numFmtId="0" fontId="2" fillId="9" borderId="0" xfId="37" applyFill="1" applyAlignment="1">
      <alignment vertical="center"/>
    </xf>
    <xf numFmtId="3" fontId="5" fillId="0" borderId="48" xfId="2" applyNumberFormat="1" applyFont="1" applyFill="1" applyBorder="1" applyAlignment="1">
      <alignment vertical="center"/>
    </xf>
    <xf numFmtId="3" fontId="50" fillId="0" borderId="48" xfId="2" applyNumberFormat="1" applyFont="1" applyFill="1" applyBorder="1" applyAlignment="1">
      <alignment vertical="center"/>
    </xf>
    <xf numFmtId="3" fontId="5" fillId="0" borderId="49" xfId="2" applyNumberFormat="1" applyFont="1" applyFill="1" applyBorder="1" applyAlignment="1">
      <alignment vertical="center"/>
    </xf>
    <xf numFmtId="3" fontId="50" fillId="0" borderId="49" xfId="2" applyNumberFormat="1" applyFont="1" applyFill="1" applyBorder="1" applyAlignment="1">
      <alignment vertical="center"/>
    </xf>
    <xf numFmtId="3" fontId="5" fillId="0" borderId="50" xfId="2" applyNumberFormat="1" applyFont="1" applyFill="1" applyBorder="1" applyAlignment="1">
      <alignment vertical="center"/>
    </xf>
    <xf numFmtId="3" fontId="50" fillId="0" borderId="50" xfId="2" applyNumberFormat="1" applyFont="1" applyFill="1" applyBorder="1" applyAlignment="1">
      <alignment vertical="center"/>
    </xf>
    <xf numFmtId="3" fontId="3" fillId="0" borderId="46" xfId="2" applyNumberFormat="1" applyFont="1" applyFill="1" applyBorder="1" applyAlignment="1">
      <alignment vertical="center"/>
    </xf>
    <xf numFmtId="3" fontId="5" fillId="4" borderId="48" xfId="2" applyNumberFormat="1" applyFont="1" applyFill="1" applyBorder="1" applyAlignment="1">
      <alignment vertical="center"/>
    </xf>
    <xf numFmtId="3" fontId="50" fillId="4" borderId="48" xfId="2" applyNumberFormat="1" applyFont="1" applyFill="1" applyBorder="1" applyAlignment="1">
      <alignment vertical="center"/>
    </xf>
    <xf numFmtId="3" fontId="5" fillId="4" borderId="49" xfId="2" applyNumberFormat="1" applyFont="1" applyFill="1" applyBorder="1" applyAlignment="1">
      <alignment vertical="center"/>
    </xf>
    <xf numFmtId="3" fontId="50" fillId="4" borderId="49" xfId="2" applyNumberFormat="1" applyFont="1" applyFill="1" applyBorder="1" applyAlignment="1">
      <alignment vertical="center"/>
    </xf>
    <xf numFmtId="3" fontId="5" fillId="4" borderId="50" xfId="2" applyNumberFormat="1" applyFont="1" applyFill="1" applyBorder="1" applyAlignment="1">
      <alignment vertical="center"/>
    </xf>
    <xf numFmtId="3" fontId="50" fillId="4" borderId="50" xfId="2" applyNumberFormat="1" applyFont="1" applyFill="1" applyBorder="1" applyAlignment="1">
      <alignment vertical="center"/>
    </xf>
    <xf numFmtId="3" fontId="3" fillId="4" borderId="46" xfId="2" applyNumberFormat="1" applyFont="1" applyFill="1" applyBorder="1" applyAlignment="1">
      <alignment vertical="center"/>
    </xf>
    <xf numFmtId="3" fontId="51" fillId="4" borderId="46" xfId="2" applyNumberFormat="1" applyFont="1" applyFill="1" applyBorder="1" applyAlignment="1">
      <alignment vertical="center"/>
    </xf>
    <xf numFmtId="3" fontId="5" fillId="0" borderId="48" xfId="33" applyNumberFormat="1" applyFont="1" applyFill="1" applyBorder="1" applyAlignment="1">
      <alignment vertical="center"/>
    </xf>
    <xf numFmtId="3" fontId="5" fillId="0" borderId="49" xfId="33" applyNumberFormat="1" applyFont="1" applyFill="1" applyBorder="1" applyAlignment="1">
      <alignment vertical="center"/>
    </xf>
    <xf numFmtId="3" fontId="5" fillId="0" borderId="50" xfId="33" applyNumberFormat="1" applyFont="1" applyFill="1" applyBorder="1" applyAlignment="1">
      <alignment vertical="center"/>
    </xf>
    <xf numFmtId="3" fontId="3" fillId="0" borderId="46" xfId="33" applyNumberFormat="1" applyFont="1" applyFill="1" applyBorder="1" applyAlignment="1">
      <alignment vertical="center"/>
    </xf>
    <xf numFmtId="3" fontId="5" fillId="4" borderId="48" xfId="33" applyNumberFormat="1" applyFont="1" applyFill="1" applyBorder="1" applyAlignment="1">
      <alignment vertical="center"/>
    </xf>
    <xf numFmtId="3" fontId="5" fillId="4" borderId="49" xfId="33" applyNumberFormat="1" applyFont="1" applyFill="1" applyBorder="1" applyAlignment="1">
      <alignment vertical="center"/>
    </xf>
    <xf numFmtId="3" fontId="5" fillId="4" borderId="50" xfId="33" applyNumberFormat="1" applyFont="1" applyFill="1" applyBorder="1" applyAlignment="1">
      <alignment vertical="center"/>
    </xf>
    <xf numFmtId="3" fontId="3" fillId="4" borderId="46" xfId="33" applyNumberFormat="1" applyFont="1" applyFill="1" applyBorder="1" applyAlignment="1">
      <alignment vertical="center"/>
    </xf>
    <xf numFmtId="3" fontId="5" fillId="4" borderId="46" xfId="33" applyNumberFormat="1" applyFont="1" applyFill="1" applyBorder="1" applyAlignment="1">
      <alignment vertical="center"/>
    </xf>
    <xf numFmtId="4" fontId="2" fillId="0" borderId="41" xfId="33" applyNumberFormat="1" applyFont="1" applyFill="1" applyBorder="1" applyAlignment="1">
      <alignment horizontal="right" vertical="center" indent="1"/>
    </xf>
    <xf numFmtId="4" fontId="5" fillId="0" borderId="41" xfId="33" applyNumberFormat="1" applyFont="1" applyFill="1" applyBorder="1" applyAlignment="1">
      <alignment horizontal="right" vertical="center" indent="1"/>
    </xf>
    <xf numFmtId="4" fontId="5" fillId="4" borderId="18" xfId="33" applyNumberFormat="1" applyFont="1" applyFill="1" applyBorder="1" applyAlignment="1">
      <alignment horizontal="right" vertical="center" indent="1"/>
    </xf>
    <xf numFmtId="4" fontId="2" fillId="0" borderId="23" xfId="33" applyNumberFormat="1" applyFont="1" applyFill="1" applyBorder="1" applyAlignment="1">
      <alignment horizontal="right" vertical="center" indent="1"/>
    </xf>
    <xf numFmtId="4" fontId="5" fillId="0" borderId="23" xfId="33" applyNumberFormat="1" applyFont="1" applyFill="1" applyBorder="1" applyAlignment="1">
      <alignment horizontal="right" vertical="center" indent="1"/>
    </xf>
    <xf numFmtId="4" fontId="5" fillId="4" borderId="26" xfId="33" applyNumberFormat="1" applyFont="1" applyFill="1" applyBorder="1" applyAlignment="1">
      <alignment horizontal="right" vertical="center" indent="1"/>
    </xf>
    <xf numFmtId="4" fontId="2" fillId="4" borderId="18" xfId="33" applyNumberFormat="1" applyFont="1" applyFill="1" applyBorder="1" applyAlignment="1">
      <alignment horizontal="right" vertical="center" indent="1"/>
    </xf>
    <xf numFmtId="4" fontId="5" fillId="0" borderId="43" xfId="33" applyNumberFormat="1" applyFont="1" applyFill="1" applyBorder="1" applyAlignment="1">
      <alignment horizontal="right" vertical="center" indent="1"/>
    </xf>
    <xf numFmtId="1" fontId="2" fillId="0" borderId="30" xfId="28" applyNumberFormat="1" applyFont="1" applyFill="1" applyBorder="1" applyAlignment="1">
      <alignment horizontal="right" vertical="center"/>
    </xf>
    <xf numFmtId="4" fontId="2" fillId="0" borderId="30" xfId="28" applyNumberFormat="1" applyFont="1" applyFill="1" applyBorder="1" applyAlignment="1">
      <alignment horizontal="right" vertical="center"/>
    </xf>
    <xf numFmtId="1" fontId="15" fillId="4" borderId="22" xfId="11" applyFill="1" applyBorder="1">
      <alignment horizontal="center" vertical="center"/>
    </xf>
    <xf numFmtId="0" fontId="16" fillId="4" borderId="20" xfId="0" applyFont="1" applyFill="1" applyBorder="1" applyAlignment="1">
      <alignment horizontal="center" vertical="center" wrapText="1"/>
    </xf>
    <xf numFmtId="0" fontId="28" fillId="3" borderId="0" xfId="0" applyFont="1" applyFill="1" applyAlignment="1">
      <alignment horizontal="center" vertical="center" wrapText="1"/>
    </xf>
    <xf numFmtId="0" fontId="15" fillId="3" borderId="0" xfId="0" applyFont="1" applyFill="1" applyAlignment="1">
      <alignment horizontal="center" vertical="center" wrapText="1" readingOrder="2"/>
    </xf>
    <xf numFmtId="0" fontId="15" fillId="3" borderId="0" xfId="0" applyFont="1" applyFill="1" applyAlignment="1">
      <alignment horizontal="center" vertical="center" readingOrder="2"/>
    </xf>
    <xf numFmtId="0" fontId="34" fillId="3" borderId="0" xfId="0" applyFont="1" applyFill="1" applyAlignment="1">
      <alignment horizontal="center" vertical="center" wrapText="1"/>
    </xf>
    <xf numFmtId="0" fontId="22" fillId="5" borderId="0" xfId="0" applyFont="1" applyFill="1" applyAlignment="1">
      <alignment horizontal="center" vertical="center"/>
    </xf>
    <xf numFmtId="0" fontId="16" fillId="4" borderId="20" xfId="12" applyFill="1" applyBorder="1">
      <alignment horizontal="center" vertical="center" wrapText="1"/>
    </xf>
    <xf numFmtId="0" fontId="29" fillId="4" borderId="25" xfId="12" applyFont="1" applyFill="1" applyBorder="1">
      <alignment horizontal="center" vertical="center" wrapText="1"/>
    </xf>
    <xf numFmtId="1" fontId="15" fillId="4" borderId="20" xfId="11" applyFill="1" applyBorder="1" applyAlignment="1">
      <alignment horizontal="center" wrapText="1"/>
    </xf>
    <xf numFmtId="1" fontId="15" fillId="4" borderId="45" xfId="11" applyFill="1" applyBorder="1" applyAlignment="1">
      <alignment horizontal="center" wrapText="1"/>
    </xf>
    <xf numFmtId="1" fontId="22" fillId="4" borderId="45" xfId="11" applyFont="1" applyFill="1" applyBorder="1" applyAlignment="1">
      <alignment horizontal="center" vertical="top" wrapText="1"/>
    </xf>
    <xf numFmtId="1" fontId="22" fillId="4" borderId="21" xfId="11" applyFont="1" applyFill="1" applyBorder="1" applyAlignment="1">
      <alignment horizontal="center" vertical="top" wrapText="1"/>
    </xf>
    <xf numFmtId="0" fontId="30" fillId="4" borderId="21" xfId="12" applyFont="1" applyFill="1" applyBorder="1">
      <alignment horizontal="center" vertical="center" wrapText="1"/>
    </xf>
    <xf numFmtId="0" fontId="2" fillId="5" borderId="11"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5" fillId="5" borderId="14" xfId="0" applyFont="1" applyFill="1" applyBorder="1" applyAlignment="1">
      <alignment horizontal="right" vertical="center" wrapText="1" readingOrder="2"/>
    </xf>
    <xf numFmtId="0" fontId="5" fillId="5" borderId="11" xfId="0" applyFont="1" applyFill="1" applyBorder="1" applyAlignment="1">
      <alignment horizontal="right" vertical="center" wrapText="1" readingOrder="2"/>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41" xfId="12" applyFont="1" applyFill="1" applyBorder="1" applyAlignment="1">
      <alignment horizontal="center" vertical="center"/>
    </xf>
    <xf numFmtId="0" fontId="3" fillId="4" borderId="33" xfId="12" applyFont="1" applyFill="1" applyBorder="1" applyAlignment="1">
      <alignment horizontal="center" vertical="center"/>
    </xf>
    <xf numFmtId="0" fontId="3" fillId="4" borderId="26" xfId="12" applyFont="1" applyFill="1" applyBorder="1" applyAlignment="1">
      <alignment horizontal="center" vertical="center"/>
    </xf>
    <xf numFmtId="0" fontId="51" fillId="4" borderId="68" xfId="0" applyFont="1" applyFill="1" applyBorder="1" applyAlignment="1">
      <alignment horizontal="center" wrapText="1" readingOrder="2"/>
    </xf>
    <xf numFmtId="0" fontId="51" fillId="4" borderId="11" xfId="0" applyFont="1" applyFill="1" applyBorder="1" applyAlignment="1">
      <alignment horizontal="center" wrapText="1" readingOrder="2"/>
    </xf>
    <xf numFmtId="0" fontId="6" fillId="4" borderId="47" xfId="0" applyFont="1" applyFill="1" applyBorder="1" applyAlignment="1">
      <alignment horizontal="center" vertical="center"/>
    </xf>
    <xf numFmtId="0" fontId="6" fillId="4" borderId="67" xfId="0" applyFont="1" applyFill="1" applyBorder="1" applyAlignment="1">
      <alignment horizontal="center" vertical="center"/>
    </xf>
    <xf numFmtId="0" fontId="6" fillId="4" borderId="39" xfId="0" applyFont="1" applyFill="1" applyBorder="1" applyAlignment="1">
      <alignment horizontal="center" vertical="center"/>
    </xf>
    <xf numFmtId="0" fontId="51" fillId="4" borderId="21" xfId="0" applyFont="1" applyFill="1" applyBorder="1" applyAlignment="1">
      <alignment horizontal="center" vertical="top" wrapText="1" readingOrder="1"/>
    </xf>
    <xf numFmtId="0" fontId="51" fillId="4" borderId="12" xfId="0" applyFont="1" applyFill="1" applyBorder="1" applyAlignment="1">
      <alignment horizontal="center" vertical="top" wrapText="1" readingOrder="1"/>
    </xf>
    <xf numFmtId="0" fontId="7" fillId="9" borderId="0" xfId="0" applyFont="1" applyFill="1" applyAlignment="1">
      <alignment horizontal="center" vertical="center" readingOrder="1"/>
    </xf>
    <xf numFmtId="0" fontId="7" fillId="9" borderId="0" xfId="0" applyFont="1" applyFill="1" applyAlignment="1">
      <alignment horizontal="center" vertical="center" readingOrder="2"/>
    </xf>
    <xf numFmtId="0" fontId="6" fillId="9" borderId="0" xfId="0" applyFont="1" applyFill="1" applyAlignment="1">
      <alignment horizontal="center" vertical="center" readingOrder="1"/>
    </xf>
    <xf numFmtId="0" fontId="25" fillId="7" borderId="113" xfId="12" applyFont="1" applyFill="1" applyBorder="1">
      <alignment horizontal="center" vertical="center" wrapText="1"/>
    </xf>
    <xf numFmtId="0" fontId="25" fillId="7" borderId="112" xfId="12" applyFont="1" applyFill="1" applyBorder="1">
      <alignment horizontal="center" vertical="center" wrapText="1"/>
    </xf>
    <xf numFmtId="0" fontId="7" fillId="6" borderId="0" xfId="0" applyFont="1" applyFill="1" applyAlignment="1">
      <alignment horizontal="center"/>
    </xf>
    <xf numFmtId="0" fontId="79" fillId="6" borderId="0" xfId="0" applyFont="1" applyFill="1" applyAlignment="1">
      <alignment horizontal="center"/>
    </xf>
    <xf numFmtId="0" fontId="7" fillId="6" borderId="0" xfId="0" applyFont="1" applyFill="1" applyAlignment="1">
      <alignment horizontal="center" readingOrder="2"/>
    </xf>
    <xf numFmtId="0" fontId="6" fillId="6" borderId="0" xfId="0" applyFont="1" applyFill="1" applyAlignment="1">
      <alignment horizontal="center"/>
    </xf>
    <xf numFmtId="0" fontId="3" fillId="7" borderId="90" xfId="33" applyFont="1" applyFill="1" applyBorder="1" applyAlignment="1">
      <alignment horizontal="center" vertical="top" wrapText="1"/>
    </xf>
    <xf numFmtId="0" fontId="3" fillId="7" borderId="91" xfId="33" applyFont="1" applyFill="1" applyBorder="1" applyAlignment="1">
      <alignment horizontal="center" vertical="top" wrapText="1"/>
    </xf>
    <xf numFmtId="0" fontId="15" fillId="7" borderId="82" xfId="33" applyFont="1" applyFill="1" applyBorder="1" applyAlignment="1">
      <alignment horizontal="center" vertical="center" wrapText="1"/>
    </xf>
    <xf numFmtId="0" fontId="15" fillId="7" borderId="83" xfId="33" applyFont="1" applyFill="1" applyBorder="1" applyAlignment="1">
      <alignment horizontal="center" vertical="center" wrapText="1"/>
    </xf>
    <xf numFmtId="0" fontId="3" fillId="7" borderId="66" xfId="33" applyFont="1" applyFill="1" applyBorder="1" applyAlignment="1">
      <alignment horizontal="center" wrapText="1"/>
    </xf>
    <xf numFmtId="0" fontId="3" fillId="7" borderId="110" xfId="33" applyFont="1" applyFill="1" applyBorder="1" applyAlignment="1">
      <alignment horizontal="center" wrapText="1"/>
    </xf>
    <xf numFmtId="0" fontId="23" fillId="7" borderId="66" xfId="33" applyFont="1" applyFill="1" applyBorder="1" applyAlignment="1">
      <alignment horizontal="center" vertical="center" wrapText="1"/>
    </xf>
    <xf numFmtId="0" fontId="23" fillId="7" borderId="90" xfId="33" applyFont="1" applyFill="1" applyBorder="1" applyAlignment="1">
      <alignment horizontal="center" vertical="center" wrapText="1"/>
    </xf>
    <xf numFmtId="0" fontId="6" fillId="5" borderId="0" xfId="0" applyFont="1" applyFill="1" applyAlignment="1">
      <alignment horizontal="center"/>
    </xf>
    <xf numFmtId="0" fontId="52" fillId="5" borderId="0" xfId="36" applyFont="1" applyFill="1" applyAlignment="1">
      <alignment horizontal="center"/>
    </xf>
    <xf numFmtId="0" fontId="53" fillId="5" borderId="0" xfId="36" applyFont="1" applyFill="1" applyAlignment="1">
      <alignment horizontal="center"/>
    </xf>
    <xf numFmtId="0" fontId="76" fillId="4" borderId="108" xfId="36" applyFont="1" applyFill="1" applyBorder="1" applyAlignment="1">
      <alignment horizontal="right" vertical="center" wrapText="1" indent="1"/>
    </xf>
    <xf numFmtId="0" fontId="76" fillId="4" borderId="109" xfId="36" applyFont="1" applyFill="1" applyBorder="1" applyAlignment="1">
      <alignment horizontal="right" vertical="center" wrapText="1" indent="1"/>
    </xf>
    <xf numFmtId="0" fontId="51" fillId="4" borderId="106" xfId="36" applyFont="1" applyFill="1" applyBorder="1" applyAlignment="1">
      <alignment horizontal="left" vertical="center" wrapText="1" indent="1"/>
    </xf>
    <xf numFmtId="0" fontId="51" fillId="4" borderId="107" xfId="36" applyFont="1" applyFill="1" applyBorder="1" applyAlignment="1">
      <alignment horizontal="left" vertical="center" wrapText="1" indent="1"/>
    </xf>
    <xf numFmtId="0" fontId="52" fillId="5" borderId="0" xfId="36" applyFont="1" applyFill="1" applyAlignment="1">
      <alignment horizontal="center" readingOrder="2"/>
    </xf>
    <xf numFmtId="0" fontId="7" fillId="3" borderId="15" xfId="0" applyFont="1" applyFill="1" applyBorder="1" applyAlignment="1">
      <alignment horizontal="center" vertical="center" readingOrder="2"/>
    </xf>
    <xf numFmtId="0" fontId="7" fillId="3" borderId="0" xfId="0" applyFont="1" applyFill="1" applyAlignment="1">
      <alignment horizontal="center" vertical="center" readingOrder="2"/>
    </xf>
    <xf numFmtId="0" fontId="7" fillId="3" borderId="16" xfId="0" applyFont="1" applyFill="1" applyBorder="1" applyAlignment="1">
      <alignment horizontal="center" vertical="center" readingOrder="2"/>
    </xf>
    <xf numFmtId="0" fontId="6" fillId="3" borderId="15" xfId="0" applyFont="1" applyFill="1" applyBorder="1" applyAlignment="1">
      <alignment horizontal="center" vertical="center" readingOrder="2"/>
    </xf>
    <xf numFmtId="0" fontId="6" fillId="3" borderId="0" xfId="0" applyFont="1" applyFill="1" applyAlignment="1">
      <alignment horizontal="center" vertical="center" readingOrder="2"/>
    </xf>
    <xf numFmtId="0" fontId="6" fillId="3" borderId="16" xfId="0" applyFont="1" applyFill="1" applyBorder="1" applyAlignment="1">
      <alignment horizontal="center" vertical="center" readingOrder="2"/>
    </xf>
    <xf numFmtId="0" fontId="6" fillId="3" borderId="15" xfId="0" applyFont="1" applyFill="1" applyBorder="1" applyAlignment="1">
      <alignment horizontal="center" vertical="center" readingOrder="1"/>
    </xf>
    <xf numFmtId="0" fontId="6" fillId="3" borderId="0" xfId="0" applyFont="1" applyFill="1" applyAlignment="1">
      <alignment horizontal="center" vertical="center" readingOrder="1"/>
    </xf>
    <xf numFmtId="0" fontId="6" fillId="3" borderId="16" xfId="0" applyFont="1" applyFill="1" applyBorder="1" applyAlignment="1">
      <alignment horizontal="center" vertical="center" readingOrder="1"/>
    </xf>
    <xf numFmtId="1" fontId="23" fillId="4" borderId="20" xfId="11" applyFont="1" applyFill="1" applyBorder="1">
      <alignment horizontal="center" vertical="center"/>
    </xf>
    <xf numFmtId="1" fontId="23" fillId="4" borderId="45" xfId="11" applyFont="1" applyFill="1" applyBorder="1">
      <alignment horizontal="center" vertical="center"/>
    </xf>
    <xf numFmtId="1" fontId="23" fillId="4" borderId="21" xfId="11" applyFont="1" applyFill="1" applyBorder="1">
      <alignment horizontal="center" vertical="center"/>
    </xf>
    <xf numFmtId="0" fontId="3" fillId="4" borderId="68" xfId="33" applyFont="1" applyFill="1" applyBorder="1" applyAlignment="1">
      <alignment horizontal="center" vertical="center" wrapText="1"/>
    </xf>
    <xf numFmtId="0" fontId="3" fillId="4" borderId="43" xfId="33" applyFont="1" applyFill="1" applyBorder="1" applyAlignment="1">
      <alignment horizontal="center" vertical="center" wrapText="1"/>
    </xf>
    <xf numFmtId="0" fontId="6" fillId="4" borderId="69" xfId="28" applyFont="1" applyFill="1" applyBorder="1" applyAlignment="1">
      <alignment horizontal="center" vertical="center" wrapText="1" readingOrder="2"/>
    </xf>
    <xf numFmtId="0" fontId="6" fillId="4" borderId="42" xfId="28" applyFont="1" applyFill="1" applyBorder="1" applyAlignment="1">
      <alignment horizontal="center" vertical="center" wrapText="1" readingOrder="2"/>
    </xf>
    <xf numFmtId="0" fontId="52" fillId="3" borderId="0" xfId="0" applyFont="1" applyFill="1" applyAlignment="1">
      <alignment horizontal="center" wrapText="1" readingOrder="2"/>
    </xf>
    <xf numFmtId="0" fontId="52" fillId="3" borderId="0" xfId="0" applyFont="1" applyFill="1" applyAlignment="1">
      <alignment horizontal="center" readingOrder="2"/>
    </xf>
    <xf numFmtId="0" fontId="53" fillId="3" borderId="0" xfId="0" applyFont="1" applyFill="1" applyAlignment="1">
      <alignment horizontal="center" wrapText="1" readingOrder="2"/>
    </xf>
    <xf numFmtId="0" fontId="53" fillId="3" borderId="0" xfId="0" applyFont="1" applyFill="1" applyAlignment="1">
      <alignment horizontal="center" readingOrder="1"/>
    </xf>
    <xf numFmtId="0" fontId="23" fillId="4" borderId="68" xfId="12" applyFont="1" applyFill="1" applyBorder="1">
      <alignment horizontal="center" vertical="center" wrapText="1"/>
    </xf>
    <xf numFmtId="0" fontId="23" fillId="4" borderId="33" xfId="12" applyFont="1" applyFill="1" applyBorder="1">
      <alignment horizontal="center" vertical="center" wrapText="1"/>
    </xf>
    <xf numFmtId="0" fontId="23" fillId="4" borderId="43" xfId="12" applyFont="1" applyFill="1" applyBorder="1">
      <alignment horizontal="center" vertical="center" wrapText="1"/>
    </xf>
    <xf numFmtId="0" fontId="23" fillId="4" borderId="20" xfId="12" applyFont="1" applyFill="1" applyBorder="1">
      <alignment horizontal="center" vertical="center" wrapText="1"/>
    </xf>
    <xf numFmtId="0" fontId="23" fillId="4" borderId="45" xfId="12" applyFont="1" applyFill="1" applyBorder="1">
      <alignment horizontal="center" vertical="center" wrapText="1"/>
    </xf>
    <xf numFmtId="0" fontId="23" fillId="4" borderId="21" xfId="12" applyFont="1" applyFill="1" applyBorder="1">
      <alignment horizontal="center" vertical="center" wrapText="1"/>
    </xf>
    <xf numFmtId="0" fontId="16" fillId="4" borderId="45" xfId="12" applyFill="1" applyBorder="1">
      <alignment horizontal="center" vertical="center" wrapText="1"/>
    </xf>
    <xf numFmtId="0" fontId="16" fillId="4" borderId="21" xfId="12" applyFill="1" applyBorder="1">
      <alignment horizontal="center" vertical="center" wrapText="1"/>
    </xf>
    <xf numFmtId="1" fontId="16" fillId="4" borderId="69" xfId="11" applyFont="1" applyFill="1" applyBorder="1">
      <alignment horizontal="center" vertical="center"/>
    </xf>
    <xf numFmtId="1" fontId="16" fillId="4" borderId="67" xfId="11" applyFont="1" applyFill="1" applyBorder="1">
      <alignment horizontal="center" vertical="center"/>
    </xf>
    <xf numFmtId="1" fontId="16" fillId="4" borderId="42" xfId="11" applyFont="1" applyFill="1" applyBorder="1">
      <alignment horizontal="center" vertical="center"/>
    </xf>
    <xf numFmtId="0" fontId="53" fillId="3" borderId="0" xfId="0" applyFont="1" applyFill="1" applyAlignment="1">
      <alignment horizontal="center" vertical="center" wrapText="1" readingOrder="2"/>
    </xf>
    <xf numFmtId="0" fontId="7" fillId="4" borderId="69" xfId="28" applyFont="1" applyFill="1" applyBorder="1" applyAlignment="1">
      <alignment horizontal="center" vertical="center" wrapText="1" readingOrder="2"/>
    </xf>
    <xf numFmtId="0" fontId="7" fillId="4" borderId="42" xfId="28" applyFont="1" applyFill="1" applyBorder="1" applyAlignment="1">
      <alignment horizontal="center" vertical="center" wrapText="1" readingOrder="2"/>
    </xf>
    <xf numFmtId="3" fontId="5" fillId="5" borderId="0" xfId="32" applyNumberFormat="1" applyFont="1" applyFill="1" applyBorder="1" applyAlignment="1">
      <alignment horizontal="left" vertical="center"/>
    </xf>
    <xf numFmtId="0" fontId="6" fillId="5" borderId="0" xfId="0" applyFont="1" applyFill="1" applyAlignment="1">
      <alignment horizontal="center" wrapText="1" readingOrder="2"/>
    </xf>
    <xf numFmtId="0" fontId="7" fillId="5" borderId="0" xfId="0" applyFont="1" applyFill="1" applyAlignment="1">
      <alignment horizontal="center" wrapText="1" readingOrder="2"/>
    </xf>
    <xf numFmtId="0" fontId="6" fillId="5" borderId="0" xfId="0" applyFont="1" applyFill="1" applyAlignment="1">
      <alignment horizontal="center" readingOrder="1"/>
    </xf>
    <xf numFmtId="0" fontId="52" fillId="10" borderId="0" xfId="17" applyFont="1" applyFill="1" applyAlignment="1">
      <alignment horizontal="center" vertical="center" readingOrder="2"/>
    </xf>
    <xf numFmtId="0" fontId="53" fillId="10" borderId="0" xfId="17" applyFont="1" applyFill="1" applyAlignment="1">
      <alignment horizontal="center" vertical="center" wrapText="1" readingOrder="2"/>
    </xf>
    <xf numFmtId="0" fontId="53" fillId="10" borderId="0" xfId="17" applyFont="1" applyFill="1" applyAlignment="1">
      <alignment horizontal="center" vertical="center"/>
    </xf>
    <xf numFmtId="0" fontId="7" fillId="6" borderId="0" xfId="0" applyFont="1" applyFill="1" applyAlignment="1">
      <alignment horizontal="center" vertical="center" readingOrder="2"/>
    </xf>
    <xf numFmtId="0" fontId="6" fillId="6" borderId="0" xfId="0" applyFont="1" applyFill="1" applyAlignment="1">
      <alignment horizontal="center" vertical="center" readingOrder="1"/>
    </xf>
    <xf numFmtId="0" fontId="6" fillId="0" borderId="93" xfId="0" applyFont="1" applyBorder="1" applyAlignment="1">
      <alignment horizontal="right" vertical="center" indent="1"/>
    </xf>
    <xf numFmtId="0" fontId="8" fillId="0" borderId="94" xfId="0" applyFont="1" applyBorder="1" applyAlignment="1">
      <alignment horizontal="right" vertical="center" indent="1"/>
    </xf>
    <xf numFmtId="0" fontId="61" fillId="0" borderId="95" xfId="0" applyFont="1" applyBorder="1" applyAlignment="1">
      <alignment horizontal="left" vertical="center" indent="1"/>
    </xf>
    <xf numFmtId="0" fontId="5" fillId="0" borderId="93" xfId="0" applyFont="1" applyBorder="1" applyAlignment="1">
      <alignment horizontal="left" vertical="center" indent="1"/>
    </xf>
    <xf numFmtId="0" fontId="61" fillId="7" borderId="76" xfId="0" applyFont="1" applyFill="1" applyBorder="1" applyAlignment="1">
      <alignment horizontal="center" vertical="center"/>
    </xf>
    <xf numFmtId="0" fontId="61" fillId="7" borderId="77" xfId="0" applyFont="1" applyFill="1" applyBorder="1" applyAlignment="1">
      <alignment horizontal="center" vertical="center"/>
    </xf>
    <xf numFmtId="0" fontId="61" fillId="7" borderId="64" xfId="0" applyFont="1" applyFill="1" applyBorder="1" applyAlignment="1">
      <alignment horizontal="center" vertical="center"/>
    </xf>
    <xf numFmtId="0" fontId="61" fillId="7" borderId="65" xfId="0" applyFont="1" applyFill="1" applyBorder="1" applyAlignment="1">
      <alignment horizontal="center" vertical="center"/>
    </xf>
    <xf numFmtId="0" fontId="63" fillId="7" borderId="75" xfId="0" applyFont="1" applyFill="1" applyBorder="1" applyAlignment="1">
      <alignment horizontal="center" vertical="center" wrapText="1"/>
    </xf>
    <xf numFmtId="0" fontId="63" fillId="7" borderId="76" xfId="0" applyFont="1" applyFill="1" applyBorder="1" applyAlignment="1">
      <alignment horizontal="center" vertical="center" wrapText="1"/>
    </xf>
    <xf numFmtId="0" fontId="63" fillId="7" borderId="63" xfId="0" applyFont="1" applyFill="1" applyBorder="1" applyAlignment="1">
      <alignment horizontal="center" vertical="center" wrapText="1"/>
    </xf>
    <xf numFmtId="0" fontId="63" fillId="7" borderId="64" xfId="0" applyFont="1" applyFill="1" applyBorder="1" applyAlignment="1">
      <alignment horizontal="center" vertical="center" wrapText="1"/>
    </xf>
    <xf numFmtId="0" fontId="6" fillId="0" borderId="63" xfId="0" applyFont="1" applyBorder="1" applyAlignment="1">
      <alignment horizontal="center" vertical="center"/>
    </xf>
    <xf numFmtId="0" fontId="5" fillId="0" borderId="70" xfId="0" applyFont="1" applyBorder="1"/>
    <xf numFmtId="0" fontId="5" fillId="0" borderId="96" xfId="0" applyFont="1" applyBorder="1"/>
    <xf numFmtId="0" fontId="3" fillId="0" borderId="65" xfId="0" applyFont="1" applyBorder="1" applyAlignment="1">
      <alignment horizontal="center" vertical="center"/>
    </xf>
    <xf numFmtId="0" fontId="3" fillId="0" borderId="71" xfId="0" applyFont="1" applyBorder="1" applyAlignment="1">
      <alignment horizontal="center" vertical="center"/>
    </xf>
    <xf numFmtId="0" fontId="61" fillId="0" borderId="77" xfId="0" applyFont="1" applyBorder="1" applyAlignment="1">
      <alignment horizontal="left" vertical="center" indent="1"/>
    </xf>
    <xf numFmtId="0" fontId="61" fillId="0" borderId="92" xfId="0" applyFont="1" applyBorder="1" applyAlignment="1">
      <alignment horizontal="left" vertical="center" indent="1"/>
    </xf>
    <xf numFmtId="0" fontId="6" fillId="0" borderId="92" xfId="0" applyFont="1" applyBorder="1" applyAlignment="1">
      <alignment horizontal="right" vertical="center" indent="1"/>
    </xf>
    <xf numFmtId="0" fontId="6" fillId="0" borderId="75" xfId="0" applyFont="1" applyBorder="1" applyAlignment="1">
      <alignment horizontal="right" vertical="center" indent="1"/>
    </xf>
    <xf numFmtId="0" fontId="6" fillId="0" borderId="70" xfId="0" applyFont="1" applyBorder="1" applyAlignment="1">
      <alignment horizontal="center" vertical="center"/>
    </xf>
    <xf numFmtId="0" fontId="6" fillId="0" borderId="91" xfId="0" applyFont="1" applyBorder="1" applyAlignment="1">
      <alignment horizontal="center" vertical="center"/>
    </xf>
    <xf numFmtId="0" fontId="3" fillId="0" borderId="90" xfId="0" applyFont="1" applyBorder="1" applyAlignment="1">
      <alignment horizontal="center" vertical="center"/>
    </xf>
    <xf numFmtId="0" fontId="6" fillId="0" borderId="13" xfId="0" applyFont="1" applyBorder="1" applyAlignment="1">
      <alignment horizontal="center" vertical="center"/>
    </xf>
    <xf numFmtId="0" fontId="6" fillId="0" borderId="57" xfId="0" applyFont="1" applyBorder="1" applyAlignment="1">
      <alignment horizontal="center" vertical="center"/>
    </xf>
    <xf numFmtId="0" fontId="61" fillId="0" borderId="59" xfId="0" applyFont="1" applyBorder="1" applyAlignment="1">
      <alignment horizontal="left" vertical="center"/>
    </xf>
    <xf numFmtId="0" fontId="61" fillId="0" borderId="13" xfId="0" applyFont="1" applyBorder="1" applyAlignment="1">
      <alignment horizontal="left" vertical="center"/>
    </xf>
    <xf numFmtId="0" fontId="22" fillId="5" borderId="0" xfId="35" applyFill="1" applyBorder="1" applyAlignment="1">
      <alignment horizontal="right" vertical="center" readingOrder="2"/>
    </xf>
    <xf numFmtId="0" fontId="22" fillId="5" borderId="0" xfId="35" applyFill="1" applyBorder="1">
      <alignment horizontal="left" vertical="center"/>
    </xf>
    <xf numFmtId="0" fontId="7" fillId="5" borderId="0" xfId="5" applyFont="1" applyFill="1" applyAlignment="1">
      <alignment horizontal="center" vertical="center" readingOrder="2"/>
    </xf>
    <xf numFmtId="0" fontId="6" fillId="5" borderId="0" xfId="7" applyFont="1" applyFill="1" applyAlignment="1">
      <alignment horizontal="center" vertical="center" wrapText="1"/>
    </xf>
    <xf numFmtId="0" fontId="29" fillId="4" borderId="41" xfId="12" applyFont="1" applyFill="1" applyBorder="1">
      <alignment horizontal="center" vertical="center" wrapText="1"/>
    </xf>
    <xf numFmtId="0" fontId="29" fillId="4" borderId="18" xfId="12" applyFont="1" applyFill="1" applyBorder="1">
      <alignment horizontal="center" vertical="center" wrapText="1"/>
    </xf>
    <xf numFmtId="0" fontId="29" fillId="4" borderId="26" xfId="12" applyFont="1" applyFill="1" applyBorder="1">
      <alignment horizontal="center" vertical="center" wrapText="1"/>
    </xf>
    <xf numFmtId="1" fontId="15" fillId="4" borderId="47" xfId="11" applyFill="1" applyBorder="1">
      <alignment horizontal="center" vertical="center"/>
    </xf>
    <xf numFmtId="1" fontId="15" fillId="4" borderId="52" xfId="11" applyFill="1" applyBorder="1">
      <alignment horizontal="center" vertical="center"/>
    </xf>
    <xf numFmtId="1" fontId="15" fillId="4" borderId="53" xfId="11" applyFill="1" applyBorder="1">
      <alignment horizontal="center" vertical="center"/>
    </xf>
    <xf numFmtId="0" fontId="3" fillId="0" borderId="0" xfId="0" applyFont="1" applyAlignment="1">
      <alignment horizontal="center"/>
    </xf>
    <xf numFmtId="0" fontId="3" fillId="5" borderId="0" xfId="0" applyFont="1" applyFill="1" applyAlignment="1">
      <alignment horizontal="center"/>
    </xf>
    <xf numFmtId="0" fontId="29" fillId="4" borderId="24" xfId="12" applyFont="1" applyFill="1" applyBorder="1">
      <alignment horizontal="center" vertical="center" wrapText="1"/>
    </xf>
    <xf numFmtId="1" fontId="15" fillId="4" borderId="34" xfId="11" applyFill="1" applyBorder="1">
      <alignment horizontal="center" vertical="center"/>
    </xf>
    <xf numFmtId="0" fontId="6" fillId="3" borderId="0" xfId="0" applyFont="1" applyFill="1" applyAlignment="1">
      <alignment horizontal="center" vertical="center" wrapText="1" readingOrder="2"/>
    </xf>
    <xf numFmtId="0" fontId="3" fillId="0" borderId="55" xfId="0" applyFont="1" applyBorder="1" applyAlignment="1">
      <alignment horizontal="left" vertical="center"/>
    </xf>
    <xf numFmtId="0" fontId="3" fillId="0" borderId="97" xfId="0" applyFont="1" applyBorder="1" applyAlignment="1">
      <alignment horizontal="left" vertical="center"/>
    </xf>
    <xf numFmtId="0" fontId="3" fillId="0" borderId="98" xfId="0" applyFont="1" applyBorder="1" applyAlignment="1">
      <alignment horizontal="left" vertical="center"/>
    </xf>
    <xf numFmtId="0" fontId="6" fillId="6" borderId="0" xfId="0" applyFont="1" applyFill="1" applyAlignment="1">
      <alignment horizontal="center" wrapText="1" readingOrder="2"/>
    </xf>
    <xf numFmtId="0" fontId="6" fillId="6" borderId="0" xfId="0" applyFont="1" applyFill="1" applyAlignment="1">
      <alignment horizontal="center" readingOrder="1"/>
    </xf>
    <xf numFmtId="0" fontId="3" fillId="0" borderId="56" xfId="0" applyFont="1" applyBorder="1" applyAlignment="1">
      <alignment horizontal="center" vertical="center" readingOrder="1"/>
    </xf>
    <xf numFmtId="0" fontId="7" fillId="6" borderId="0" xfId="0" applyFont="1" applyFill="1" applyAlignment="1">
      <alignment horizontal="center" wrapText="1" readingOrder="2"/>
    </xf>
    <xf numFmtId="0" fontId="56" fillId="6" borderId="0" xfId="0" applyFont="1" applyFill="1" applyAlignment="1">
      <alignment horizontal="center" wrapText="1" readingOrder="2"/>
    </xf>
    <xf numFmtId="0" fontId="60" fillId="6" borderId="0" xfId="0" applyFont="1" applyFill="1" applyAlignment="1">
      <alignment horizontal="center" wrapText="1" readingOrder="2"/>
    </xf>
    <xf numFmtId="49" fontId="60" fillId="6" borderId="0" xfId="0" applyNumberFormat="1" applyFont="1" applyFill="1" applyAlignment="1">
      <alignment horizontal="center" readingOrder="1"/>
    </xf>
    <xf numFmtId="0" fontId="5" fillId="5" borderId="0" xfId="0" applyFont="1" applyFill="1" applyAlignment="1">
      <alignment horizontal="right" vertical="center" readingOrder="2"/>
    </xf>
    <xf numFmtId="0" fontId="7" fillId="6" borderId="0" xfId="37" applyFont="1" applyFill="1" applyAlignment="1">
      <alignment horizontal="center" wrapText="1" readingOrder="2"/>
    </xf>
    <xf numFmtId="0" fontId="6" fillId="6" borderId="0" xfId="37" applyFont="1" applyFill="1" applyAlignment="1">
      <alignment horizontal="center" wrapText="1" readingOrder="2"/>
    </xf>
    <xf numFmtId="0" fontId="6" fillId="6" borderId="0" xfId="37" applyFont="1" applyFill="1" applyAlignment="1">
      <alignment horizontal="center" readingOrder="1"/>
    </xf>
    <xf numFmtId="0" fontId="2" fillId="5" borderId="0" xfId="37" applyFill="1" applyAlignment="1">
      <alignment horizontal="right" vertical="center" readingOrder="2"/>
    </xf>
    <xf numFmtId="0" fontId="7" fillId="6" borderId="0" xfId="37" applyFont="1" applyFill="1" applyAlignment="1">
      <alignment horizontal="center" readingOrder="2"/>
    </xf>
    <xf numFmtId="0" fontId="56" fillId="6" borderId="0" xfId="37" applyFont="1" applyFill="1" applyAlignment="1">
      <alignment horizontal="center" wrapText="1" readingOrder="2"/>
    </xf>
    <xf numFmtId="0" fontId="56" fillId="6" borderId="0" xfId="37" applyFont="1" applyFill="1" applyAlignment="1">
      <alignment horizontal="center" readingOrder="2"/>
    </xf>
    <xf numFmtId="0" fontId="60" fillId="6" borderId="0" xfId="37" applyFont="1" applyFill="1" applyAlignment="1">
      <alignment horizontal="center" wrapText="1" readingOrder="1"/>
    </xf>
    <xf numFmtId="0" fontId="59" fillId="6" borderId="0" xfId="37" applyFont="1" applyFill="1" applyAlignment="1">
      <alignment horizontal="center" readingOrder="1"/>
    </xf>
    <xf numFmtId="49" fontId="60" fillId="6" borderId="0" xfId="37" applyNumberFormat="1" applyFont="1" applyFill="1" applyAlignment="1">
      <alignment horizontal="center" readingOrder="1"/>
    </xf>
    <xf numFmtId="49" fontId="59" fillId="6" borderId="0" xfId="37" applyNumberFormat="1" applyFont="1" applyFill="1" applyAlignment="1">
      <alignment horizontal="center" readingOrder="1"/>
    </xf>
    <xf numFmtId="0" fontId="7" fillId="5" borderId="0" xfId="0" applyFont="1" applyFill="1" applyAlignment="1">
      <alignment horizontal="center" vertical="center" wrapText="1" readingOrder="2"/>
    </xf>
    <xf numFmtId="0" fontId="7" fillId="3" borderId="0" xfId="0" applyFont="1" applyFill="1" applyAlignment="1">
      <alignment horizontal="center" wrapText="1" readingOrder="2"/>
    </xf>
    <xf numFmtId="0" fontId="51" fillId="4" borderId="46" xfId="28" applyFont="1" applyFill="1" applyBorder="1" applyAlignment="1">
      <alignment horizontal="center" vertical="center" wrapText="1" readingOrder="2"/>
    </xf>
    <xf numFmtId="0" fontId="51" fillId="4" borderId="44" xfId="28" applyFont="1" applyFill="1" applyBorder="1" applyAlignment="1">
      <alignment horizontal="center" vertical="center" wrapText="1" readingOrder="2"/>
    </xf>
    <xf numFmtId="0" fontId="6" fillId="4" borderId="99" xfId="28" applyFont="1" applyFill="1" applyBorder="1" applyAlignment="1">
      <alignment horizontal="center" vertical="center" wrapText="1" readingOrder="2"/>
    </xf>
    <xf numFmtId="0" fontId="6" fillId="4" borderId="46" xfId="28" applyFont="1" applyFill="1" applyBorder="1" applyAlignment="1">
      <alignment horizontal="center" vertical="center" wrapText="1" readingOrder="2"/>
    </xf>
    <xf numFmtId="3" fontId="51" fillId="4" borderId="100" xfId="2" applyNumberFormat="1" applyFont="1" applyFill="1" applyBorder="1" applyAlignment="1">
      <alignment horizontal="center" vertical="center"/>
    </xf>
    <xf numFmtId="0" fontId="51" fillId="0" borderId="100" xfId="0" applyFont="1" applyBorder="1" applyAlignment="1">
      <alignment horizontal="center" vertical="center" wrapText="1"/>
    </xf>
    <xf numFmtId="0" fontId="51" fillId="0" borderId="101" xfId="0" applyFont="1" applyBorder="1" applyAlignment="1">
      <alignment horizontal="center" vertical="center" wrapText="1"/>
    </xf>
    <xf numFmtId="0" fontId="6" fillId="0" borderId="102" xfId="0" applyFont="1" applyBorder="1" applyAlignment="1">
      <alignment horizontal="center" vertical="center"/>
    </xf>
    <xf numFmtId="0" fontId="6" fillId="0" borderId="103" xfId="0" applyFont="1" applyBorder="1" applyAlignment="1">
      <alignment horizontal="center" vertical="center"/>
    </xf>
    <xf numFmtId="3" fontId="53" fillId="4" borderId="103" xfId="2" applyNumberFormat="1" applyFont="1" applyFill="1" applyBorder="1" applyAlignment="1">
      <alignment horizontal="center" vertical="center"/>
    </xf>
    <xf numFmtId="0" fontId="6" fillId="0" borderId="104" xfId="0" applyFont="1" applyBorder="1" applyAlignment="1">
      <alignment horizontal="center" vertical="center"/>
    </xf>
    <xf numFmtId="0" fontId="51" fillId="0" borderId="105" xfId="0" applyFont="1" applyBorder="1" applyAlignment="1">
      <alignment horizontal="center" vertical="center" wrapText="1"/>
    </xf>
    <xf numFmtId="0" fontId="41" fillId="5" borderId="0" xfId="0" applyFont="1" applyFill="1" applyAlignment="1">
      <alignment horizontal="center" wrapText="1" readingOrder="2"/>
    </xf>
    <xf numFmtId="1" fontId="3" fillId="4" borderId="20" xfId="11" applyFont="1" applyFill="1" applyBorder="1" applyAlignment="1">
      <alignment horizontal="center" vertical="center" wrapText="1" readingOrder="1"/>
    </xf>
    <xf numFmtId="1" fontId="3" fillId="4" borderId="20" xfId="11" applyFont="1" applyFill="1" applyBorder="1" applyAlignment="1">
      <alignment horizontal="center" vertical="center" readingOrder="1"/>
    </xf>
    <xf numFmtId="0" fontId="3" fillId="4" borderId="47" xfId="33" applyFont="1" applyFill="1" applyBorder="1" applyAlignment="1">
      <alignment horizontal="center" vertical="center" wrapText="1"/>
    </xf>
    <xf numFmtId="0" fontId="3" fillId="4" borderId="39" xfId="33" applyFont="1" applyFill="1" applyBorder="1" applyAlignment="1">
      <alignment horizontal="center" vertical="center" wrapText="1"/>
    </xf>
    <xf numFmtId="0" fontId="3" fillId="4" borderId="68" xfId="12" applyFont="1" applyFill="1" applyBorder="1">
      <alignment horizontal="center" vertical="center" wrapText="1"/>
    </xf>
    <xf numFmtId="0" fontId="3" fillId="4" borderId="43" xfId="12" applyFont="1" applyFill="1" applyBorder="1">
      <alignment horizontal="center" vertical="center" wrapText="1"/>
    </xf>
    <xf numFmtId="0" fontId="7" fillId="5" borderId="0" xfId="0" applyFont="1" applyFill="1" applyAlignment="1">
      <alignment horizontal="center" readingOrder="2"/>
    </xf>
    <xf numFmtId="0" fontId="6" fillId="5" borderId="0" xfId="0" applyFont="1" applyFill="1" applyAlignment="1">
      <alignment horizontal="center" wrapText="1" readingOrder="1"/>
    </xf>
    <xf numFmtId="49" fontId="6" fillId="5" borderId="0" xfId="0" applyNumberFormat="1" applyFont="1" applyFill="1" applyAlignment="1">
      <alignment horizontal="center" readingOrder="1"/>
    </xf>
  </cellXfs>
  <cellStyles count="38">
    <cellStyle name="Comma" xfId="1" builtinId="3"/>
    <cellStyle name="Comma [0]" xfId="2" builtinId="6"/>
    <cellStyle name="Comma [0] 2" xfId="3" xr:uid="{00000000-0005-0000-0000-000002000000}"/>
    <cellStyle name="Comma 2" xfId="4" xr:uid="{00000000-0005-0000-0000-000003000000}"/>
    <cellStyle name="H1" xfId="5" xr:uid="{00000000-0005-0000-0000-000004000000}"/>
    <cellStyle name="H1 2" xfId="6" xr:uid="{00000000-0005-0000-0000-000005000000}"/>
    <cellStyle name="H2" xfId="7" xr:uid="{00000000-0005-0000-0000-000006000000}"/>
    <cellStyle name="had" xfId="8" xr:uid="{00000000-0005-0000-0000-000007000000}"/>
    <cellStyle name="had 2" xfId="9" xr:uid="{00000000-0005-0000-0000-000008000000}"/>
    <cellStyle name="had0" xfId="10" xr:uid="{00000000-0005-0000-0000-000009000000}"/>
    <cellStyle name="Had1" xfId="11" xr:uid="{00000000-0005-0000-0000-00000A000000}"/>
    <cellStyle name="Had2" xfId="12" xr:uid="{00000000-0005-0000-0000-00000B000000}"/>
    <cellStyle name="Had3" xfId="13" xr:uid="{00000000-0005-0000-0000-00000C000000}"/>
    <cellStyle name="inxa" xfId="14" xr:uid="{00000000-0005-0000-0000-00000D000000}"/>
    <cellStyle name="inxa 2" xfId="15" xr:uid="{00000000-0005-0000-0000-00000E000000}"/>
    <cellStyle name="inxe" xfId="16" xr:uid="{00000000-0005-0000-0000-00000F000000}"/>
    <cellStyle name="Normal" xfId="0" builtinId="0"/>
    <cellStyle name="Normal 2" xfId="17" xr:uid="{00000000-0005-0000-0000-000011000000}"/>
    <cellStyle name="Normal 3" xfId="36" xr:uid="{00000000-0005-0000-0000-000012000000}"/>
    <cellStyle name="Normal 4" xfId="37" xr:uid="{00000000-0005-0000-0000-000013000000}"/>
    <cellStyle name="NotA" xfId="18" xr:uid="{00000000-0005-0000-0000-000014000000}"/>
    <cellStyle name="Note" xfId="19" builtinId="10"/>
    <cellStyle name="Per cent" xfId="20" builtinId="5"/>
    <cellStyle name="Percent 2" xfId="21" xr:uid="{00000000-0005-0000-0000-000017000000}"/>
    <cellStyle name="T1" xfId="22" xr:uid="{00000000-0005-0000-0000-000018000000}"/>
    <cellStyle name="T1 2" xfId="23" xr:uid="{00000000-0005-0000-0000-000019000000}"/>
    <cellStyle name="T2" xfId="24" xr:uid="{00000000-0005-0000-0000-00001A000000}"/>
    <cellStyle name="T2 2" xfId="25" xr:uid="{00000000-0005-0000-0000-00001B000000}"/>
    <cellStyle name="Total" xfId="26" builtinId="25"/>
    <cellStyle name="Total1" xfId="27" xr:uid="{00000000-0005-0000-0000-00001D000000}"/>
    <cellStyle name="TXT1" xfId="28" xr:uid="{00000000-0005-0000-0000-00001E000000}"/>
    <cellStyle name="TXT1 2" xfId="29" xr:uid="{00000000-0005-0000-0000-00001F000000}"/>
    <cellStyle name="TXT1 2 2" xfId="30" xr:uid="{00000000-0005-0000-0000-000020000000}"/>
    <cellStyle name="TXT1 3" xfId="31" xr:uid="{00000000-0005-0000-0000-000021000000}"/>
    <cellStyle name="TXT2" xfId="32" xr:uid="{00000000-0005-0000-0000-000022000000}"/>
    <cellStyle name="TXT3" xfId="33" xr:uid="{00000000-0005-0000-0000-000023000000}"/>
    <cellStyle name="TXT4" xfId="34" xr:uid="{00000000-0005-0000-0000-000024000000}"/>
    <cellStyle name="TXT5" xfId="35" xr:uid="{00000000-0005-0000-0000-00002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9" Type="http://schemas.openxmlformats.org/officeDocument/2006/relationships/customXml" Target="../customXml/item1.xml"/><Relationship Id="rId21" Type="http://schemas.openxmlformats.org/officeDocument/2006/relationships/worksheet" Target="worksheets/sheet20.xml"/><Relationship Id="rId34" Type="http://schemas.openxmlformats.org/officeDocument/2006/relationships/worksheet" Target="worksheets/sheet32.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7.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worksheet" Target="worksheets/sheet30.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2.xml"/><Relationship Id="rId28" Type="http://schemas.openxmlformats.org/officeDocument/2006/relationships/worksheet" Target="worksheets/sheet26.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worksheet" Target="worksheets/sheet31.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a:defRPr sz="925" b="0" i="0" u="none" strike="noStrike" baseline="0">
                <a:solidFill>
                  <a:srgbClr val="000000"/>
                </a:solidFill>
                <a:latin typeface="Arial"/>
                <a:ea typeface="Arial"/>
                <a:cs typeface="Arial"/>
              </a:defRPr>
            </a:pPr>
            <a:r>
              <a:rPr lang="en-US" sz="1200" b="1" i="0" baseline="0">
                <a:effectLst/>
              </a:rPr>
              <a:t>CONSUMPTION OF OZONE DEPLETING SUBSTANCES  (metric ODP tons) </a:t>
            </a:r>
            <a:endParaRPr lang="en-US" sz="1200">
              <a:effectLst/>
            </a:endParaRPr>
          </a:p>
          <a:p>
            <a:pPr algn="ctr">
              <a:defRPr sz="925" b="0" i="0" u="none" strike="noStrike" baseline="0">
                <a:solidFill>
                  <a:srgbClr val="000000"/>
                </a:solidFill>
                <a:latin typeface="Arial"/>
                <a:ea typeface="Arial"/>
                <a:cs typeface="Arial"/>
              </a:defRPr>
            </a:pPr>
            <a:r>
              <a:rPr lang="en-US" sz="1200" b="1" i="0" baseline="0">
                <a:effectLst/>
              </a:rPr>
              <a:t>2008 - 2014</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1"/>
          <c:order val="0"/>
          <c:marker>
            <c:symbol val="none"/>
          </c:marker>
          <c:dLbls>
            <c:dLbl>
              <c:idx val="1"/>
              <c:layout>
                <c:manualLayout>
                  <c:x val="-4.695956936610067E-2"/>
                  <c:y val="-3.6648419432588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0C-44BC-BEFF-180C594230E8}"/>
                </c:ext>
              </c:extLst>
            </c:dLbl>
            <c:dLbl>
              <c:idx val="2"/>
              <c:layout>
                <c:manualLayout>
                  <c:x val="-4.0089678552331941E-2"/>
                  <c:y val="-3.46214689265537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0C-44BC-BEFF-180C594230E8}"/>
                </c:ext>
              </c:extLst>
            </c:dLbl>
            <c:dLbl>
              <c:idx val="3"/>
              <c:layout>
                <c:manualLayout>
                  <c:x val="-4.4168906901607886E-2"/>
                  <c:y val="-3.4686790391514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0C-44BC-BEFF-180C594230E8}"/>
                </c:ext>
              </c:extLst>
            </c:dLbl>
            <c:dLbl>
              <c:idx val="7"/>
              <c:layout>
                <c:manualLayout>
                  <c:x val="-1.664948551544821E-2"/>
                  <c:y val="-3.43883277216610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0C-44BC-BEFF-180C594230E8}"/>
                </c:ext>
              </c:extLst>
            </c:dLbl>
            <c:spPr>
              <a:noFill/>
              <a:ln>
                <a:noFill/>
              </a:ln>
              <a:effectLst/>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'224'!$I$8:$O$8</c:f>
              <c:numCache>
                <c:formatCode>General</c:formatCode>
                <c:ptCount val="7"/>
                <c:pt idx="0">
                  <c:v>2008</c:v>
                </c:pt>
                <c:pt idx="1">
                  <c:v>2009</c:v>
                </c:pt>
                <c:pt idx="2">
                  <c:v>2010</c:v>
                </c:pt>
                <c:pt idx="3">
                  <c:v>2011</c:v>
                </c:pt>
                <c:pt idx="4">
                  <c:v>2012</c:v>
                </c:pt>
                <c:pt idx="5">
                  <c:v>2013</c:v>
                </c:pt>
                <c:pt idx="6">
                  <c:v>2014</c:v>
                </c:pt>
              </c:numCache>
            </c:numRef>
          </c:cat>
          <c:val>
            <c:numRef>
              <c:f>'224'!$I$13:$O$13</c:f>
              <c:numCache>
                <c:formatCode>#,##0.00</c:formatCode>
                <c:ptCount val="7"/>
                <c:pt idx="0">
                  <c:v>38.269999999999996</c:v>
                </c:pt>
                <c:pt idx="1">
                  <c:v>67.375</c:v>
                </c:pt>
                <c:pt idx="2">
                  <c:v>79.53</c:v>
                </c:pt>
                <c:pt idx="3">
                  <c:v>81.570499999999996</c:v>
                </c:pt>
                <c:pt idx="4">
                  <c:v>82.356999999999999</c:v>
                </c:pt>
                <c:pt idx="5">
                  <c:v>86.84</c:v>
                </c:pt>
                <c:pt idx="6">
                  <c:v>56.06</c:v>
                </c:pt>
              </c:numCache>
            </c:numRef>
          </c:val>
          <c:smooth val="0"/>
          <c:extLst>
            <c:ext xmlns:c16="http://schemas.microsoft.com/office/drawing/2014/chart" uri="{C3380CC4-5D6E-409C-BE32-E72D297353CC}">
              <c16:uniqueId val="{00000004-520C-44BC-BEFF-180C594230E8}"/>
            </c:ext>
          </c:extLst>
        </c:ser>
        <c:dLbls>
          <c:showLegendKey val="0"/>
          <c:showVal val="0"/>
          <c:showCatName val="0"/>
          <c:showSerName val="0"/>
          <c:showPercent val="0"/>
          <c:showBubbleSize val="0"/>
        </c:dLbls>
        <c:smooth val="0"/>
        <c:axId val="72843264"/>
        <c:axId val="72844800"/>
      </c:lineChart>
      <c:catAx>
        <c:axId val="7284326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72844800"/>
        <c:crosses val="autoZero"/>
        <c:auto val="1"/>
        <c:lblAlgn val="ctr"/>
        <c:lblOffset val="100"/>
        <c:tickLblSkip val="1"/>
        <c:tickMarkSkip val="1"/>
        <c:noMultiLvlLbl val="0"/>
      </c:catAx>
      <c:valAx>
        <c:axId val="72844800"/>
        <c:scaling>
          <c:orientation val="minMax"/>
        </c:scaling>
        <c:delete val="0"/>
        <c:axPos val="l"/>
        <c:majorGridlines>
          <c:spPr>
            <a:ln w="3175">
              <a:solidFill>
                <a:schemeClr val="bg1">
                  <a:lumMod val="85000"/>
                </a:schemeClr>
              </a:solidFill>
              <a:prstDash val="solid"/>
            </a:ln>
          </c:spPr>
        </c:majorGridlines>
        <c:title>
          <c:tx>
            <c:rich>
              <a:bodyPr rot="0" vert="horz"/>
              <a:lstStyle/>
              <a:p>
                <a:pPr>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72843264"/>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 </a:t>
            </a:r>
            <a:endParaRPr lang="en-US" sz="14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2002 - 2015</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1"/>
          <c:order val="0"/>
          <c:tx>
            <c:strRef>
              <c:f>'239'!$B$7:$B$8</c:f>
              <c:strCache>
                <c:ptCount val="2"/>
                <c:pt idx="0">
                  <c:v>    كمية المصيد     (طن متري)</c:v>
                </c:pt>
                <c:pt idx="1">
                  <c:v>Local catch (metric tons)</c:v>
                </c:pt>
              </c:strCache>
            </c:strRef>
          </c:tx>
          <c:marker>
            <c:symbol val="square"/>
            <c:size val="5"/>
          </c:marker>
          <c:dLbls>
            <c:dLbl>
              <c:idx val="0"/>
              <c:layout>
                <c:manualLayout>
                  <c:x val="-1.3816888406190605E-2"/>
                  <c:y val="-2.4570291073166415E-2"/>
                </c:manualLayout>
              </c:layout>
              <c:spPr/>
              <c:txPr>
                <a:bodyPr/>
                <a:lstStyle/>
                <a:p>
                  <a:pPr>
                    <a:defRPr sz="1000" b="1"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12-478C-B7E8-DBD30E7E0D82}"/>
                </c:ext>
              </c:extLst>
            </c:dLbl>
            <c:dLbl>
              <c:idx val="1"/>
              <c:layout>
                <c:manualLayout>
                  <c:x val="-4.6896551724137932E-2"/>
                  <c:y val="-2.247191011235955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12-478C-B7E8-DBD30E7E0D82}"/>
                </c:ext>
              </c:extLst>
            </c:dLbl>
            <c:dLbl>
              <c:idx val="2"/>
              <c:layout>
                <c:manualLayout>
                  <c:x val="-6.8869942981265274E-3"/>
                  <c:y val="1.3506679642572768E-2"/>
                </c:manualLayout>
              </c:layout>
              <c:spPr/>
              <c:txPr>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12-478C-B7E8-DBD30E7E0D82}"/>
                </c:ext>
              </c:extLst>
            </c:dLbl>
            <c:dLbl>
              <c:idx val="3"/>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12-478C-B7E8-DBD30E7E0D82}"/>
                </c:ext>
              </c:extLst>
            </c:dLbl>
            <c:dLbl>
              <c:idx val="4"/>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12-478C-B7E8-DBD30E7E0D82}"/>
                </c:ext>
              </c:extLst>
            </c:dLbl>
            <c:dLbl>
              <c:idx val="5"/>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12-478C-B7E8-DBD30E7E0D82}"/>
                </c:ext>
              </c:extLst>
            </c:dLbl>
            <c:dLbl>
              <c:idx val="6"/>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12-478C-B7E8-DBD30E7E0D82}"/>
                </c:ext>
              </c:extLst>
            </c:dLbl>
            <c:dLbl>
              <c:idx val="7"/>
              <c:layout>
                <c:manualLayout>
                  <c:x val="-1.1034482758620689E-2"/>
                  <c:y val="-2.247191011235955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12-478C-B7E8-DBD30E7E0D82}"/>
                </c:ext>
              </c:extLst>
            </c:dLbl>
            <c:dLbl>
              <c:idx val="8"/>
              <c:layout>
                <c:manualLayout>
                  <c:x val="-1.1029378224273689E-2"/>
                  <c:y val="-2.2448376537202514E-2"/>
                </c:manualLayout>
              </c:layout>
              <c:spPr/>
              <c:txPr>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12-478C-B7E8-DBD30E7E0D82}"/>
                </c:ext>
              </c:extLst>
            </c:dLbl>
            <c:dLbl>
              <c:idx val="9"/>
              <c:layout>
                <c:manualLayout>
                  <c:x val="-1.0110177689860079E-16"/>
                  <c:y val="-1.7964072915040367E-2"/>
                </c:manualLayout>
              </c:layout>
              <c:spPr/>
              <c:txPr>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12-478C-B7E8-DBD30E7E0D82}"/>
                </c:ext>
              </c:extLst>
            </c:dLbl>
            <c:dLbl>
              <c:idx val="10"/>
              <c:layout>
                <c:manualLayout>
                  <c:x val="-2.7586206896551724E-2"/>
                  <c:y val="2.247191011235955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12-478C-B7E8-DBD30E7E0D82}"/>
                </c:ext>
              </c:extLst>
            </c:dLbl>
            <c:dLbl>
              <c:idx val="11"/>
              <c:layout>
                <c:manualLayout>
                  <c:x val="-2.2068965517241277E-2"/>
                  <c:y val="3.3707865168539325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12-478C-B7E8-DBD30E7E0D82}"/>
                </c:ext>
              </c:extLst>
            </c:dLbl>
            <c:dLbl>
              <c:idx val="12"/>
              <c:layout>
                <c:manualLayout>
                  <c:x val="-1.2413793103448378E-2"/>
                  <c:y val="-1.3483146067415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12-478C-B7E8-DBD30E7E0D82}"/>
                </c:ext>
              </c:extLst>
            </c:dLbl>
            <c:dLbl>
              <c:idx val="13"/>
              <c:spPr/>
              <c:txPr>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712-478C-B7E8-DBD30E7E0D8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'239'!$A$9:$A$22</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'239'!$B$9:$B$22</c:f>
              <c:numCache>
                <c:formatCode>#,##0.0</c:formatCode>
                <c:ptCount val="14"/>
                <c:pt idx="0">
                  <c:v>7154.7</c:v>
                </c:pt>
                <c:pt idx="1">
                  <c:v>11295</c:v>
                </c:pt>
                <c:pt idx="2">
                  <c:v>11134</c:v>
                </c:pt>
                <c:pt idx="3">
                  <c:v>13957.7</c:v>
                </c:pt>
                <c:pt idx="4">
                  <c:v>16945.599999999999</c:v>
                </c:pt>
                <c:pt idx="5">
                  <c:v>15182.9</c:v>
                </c:pt>
                <c:pt idx="6">
                  <c:v>17688.400000000001</c:v>
                </c:pt>
                <c:pt idx="7">
                  <c:v>14065.7</c:v>
                </c:pt>
                <c:pt idx="8">
                  <c:v>13760.4</c:v>
                </c:pt>
                <c:pt idx="9">
                  <c:v>12995</c:v>
                </c:pt>
                <c:pt idx="10">
                  <c:v>11273.542126000008</c:v>
                </c:pt>
                <c:pt idx="11">
                  <c:v>12005.9</c:v>
                </c:pt>
                <c:pt idx="12">
                  <c:v>16213</c:v>
                </c:pt>
                <c:pt idx="13">
                  <c:v>15202</c:v>
                </c:pt>
              </c:numCache>
            </c:numRef>
          </c:val>
          <c:smooth val="0"/>
          <c:extLst>
            <c:ext xmlns:c16="http://schemas.microsoft.com/office/drawing/2014/chart" uri="{C3380CC4-5D6E-409C-BE32-E72D297353CC}">
              <c16:uniqueId val="{0000000E-9712-478C-B7E8-DBD30E7E0D82}"/>
            </c:ext>
          </c:extLst>
        </c:ser>
        <c:dLbls>
          <c:showLegendKey val="0"/>
          <c:showVal val="0"/>
          <c:showCatName val="0"/>
          <c:showSerName val="0"/>
          <c:showPercent val="0"/>
          <c:showBubbleSize val="0"/>
        </c:dLbls>
        <c:marker val="1"/>
        <c:smooth val="0"/>
        <c:axId val="76265728"/>
        <c:axId val="73474048"/>
      </c:lineChart>
      <c:catAx>
        <c:axId val="762657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73474048"/>
        <c:crosses val="autoZero"/>
        <c:auto val="1"/>
        <c:lblAlgn val="ctr"/>
        <c:lblOffset val="100"/>
        <c:noMultiLvlLbl val="0"/>
      </c:catAx>
      <c:valAx>
        <c:axId val="73474048"/>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76265728"/>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18"/>
  <sheetViews>
    <sheetView tabSelected="1"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a:extLst>
            <a:ext uri="{FF2B5EF4-FFF2-40B4-BE49-F238E27FC236}">
              <a16:creationId xmlns:a16="http://schemas.microsoft.com/office/drawing/2014/main" id="{00000000-0008-0000-0000-0000E156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103717</xdr:colOff>
      <xdr:row>1</xdr:row>
      <xdr:rowOff>105834</xdr:rowOff>
    </xdr:from>
    <xdr:ext cx="847725" cy="746125"/>
    <xdr:pic>
      <xdr:nvPicPr>
        <xdr:cNvPr id="2" name="Picture 3" descr="Ministry of Development Planning and Statistics.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29358" y="267759"/>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171450</xdr:colOff>
      <xdr:row>0</xdr:row>
      <xdr:rowOff>82551</xdr:rowOff>
    </xdr:from>
    <xdr:to>
      <xdr:col>22</xdr:col>
      <xdr:colOff>209550</xdr:colOff>
      <xdr:row>43</xdr:row>
      <xdr:rowOff>65237</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22016350" y="82551"/>
          <a:ext cx="8248650" cy="7355036"/>
        </a:xfrm>
        <a:prstGeom prst="rect">
          <a:avLst/>
        </a:prstGeom>
      </xdr:spPr>
    </xdr:pic>
    <xdr:clientData/>
  </xdr:twoCellAnchor>
  <xdr:twoCellAnchor editAs="oneCell">
    <xdr:from>
      <xdr:col>0</xdr:col>
      <xdr:colOff>209551</xdr:colOff>
      <xdr:row>87</xdr:row>
      <xdr:rowOff>95250</xdr:rowOff>
    </xdr:from>
    <xdr:to>
      <xdr:col>22</xdr:col>
      <xdr:colOff>190822</xdr:colOff>
      <xdr:row>130</xdr:row>
      <xdr:rowOff>57150</xdr:rowOff>
    </xdr:to>
    <xdr:pic>
      <xdr:nvPicPr>
        <xdr:cNvPr id="10" name="Picture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22035078" y="15011400"/>
          <a:ext cx="8191821" cy="7334250"/>
        </a:xfrm>
        <a:prstGeom prst="rect">
          <a:avLst/>
        </a:prstGeom>
      </xdr:spPr>
    </xdr:pic>
    <xdr:clientData/>
  </xdr:twoCellAnchor>
  <xdr:twoCellAnchor editAs="oneCell">
    <xdr:from>
      <xdr:col>1</xdr:col>
      <xdr:colOff>209550</xdr:colOff>
      <xdr:row>46</xdr:row>
      <xdr:rowOff>70754</xdr:rowOff>
    </xdr:from>
    <xdr:to>
      <xdr:col>23</xdr:col>
      <xdr:colOff>73116</xdr:colOff>
      <xdr:row>86</xdr:row>
      <xdr:rowOff>133349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598"/>
        <a:stretch/>
      </xdr:blipFill>
      <xdr:spPr>
        <a:xfrm>
          <a:off x="5921790834" y="8814704"/>
          <a:ext cx="8074116" cy="69205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1000125</xdr:colOff>
      <xdr:row>0</xdr:row>
      <xdr:rowOff>133350</xdr:rowOff>
    </xdr:from>
    <xdr:to>
      <xdr:col>7</xdr:col>
      <xdr:colOff>1847850</xdr:colOff>
      <xdr:row>3</xdr:row>
      <xdr:rowOff>180975</xdr:rowOff>
    </xdr:to>
    <xdr:pic>
      <xdr:nvPicPr>
        <xdr:cNvPr id="2" name="Picture 3" descr="Ministry of Development Planning and Statistics.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704850</xdr:colOff>
      <xdr:row>0</xdr:row>
      <xdr:rowOff>66675</xdr:rowOff>
    </xdr:from>
    <xdr:to>
      <xdr:col>6</xdr:col>
      <xdr:colOff>1552575</xdr:colOff>
      <xdr:row>3</xdr:row>
      <xdr:rowOff>133350</xdr:rowOff>
    </xdr:to>
    <xdr:pic>
      <xdr:nvPicPr>
        <xdr:cNvPr id="3446" name="Picture 3" descr="Ministry of Development Planning and Statistics.jpg">
          <a:extLst>
            <a:ext uri="{FF2B5EF4-FFF2-40B4-BE49-F238E27FC236}">
              <a16:creationId xmlns:a16="http://schemas.microsoft.com/office/drawing/2014/main" id="{00000000-0008-0000-0D00-000076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113625"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552450</xdr:colOff>
      <xdr:row>0</xdr:row>
      <xdr:rowOff>66675</xdr:rowOff>
    </xdr:from>
    <xdr:to>
      <xdr:col>8</xdr:col>
      <xdr:colOff>1400175</xdr:colOff>
      <xdr:row>2</xdr:row>
      <xdr:rowOff>104775</xdr:rowOff>
    </xdr:to>
    <xdr:pic>
      <xdr:nvPicPr>
        <xdr:cNvPr id="4468" name="Picture 3" descr="Ministry of Development Planning and Statistics.jpg">
          <a:extLst>
            <a:ext uri="{FF2B5EF4-FFF2-40B4-BE49-F238E27FC236}">
              <a16:creationId xmlns:a16="http://schemas.microsoft.com/office/drawing/2014/main" id="{00000000-0008-0000-0E00-0000741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552450</xdr:colOff>
      <xdr:row>0</xdr:row>
      <xdr:rowOff>76200</xdr:rowOff>
    </xdr:from>
    <xdr:to>
      <xdr:col>9</xdr:col>
      <xdr:colOff>1400175</xdr:colOff>
      <xdr:row>3</xdr:row>
      <xdr:rowOff>114300</xdr:rowOff>
    </xdr:to>
    <xdr:pic>
      <xdr:nvPicPr>
        <xdr:cNvPr id="23923" name="Picture 3" descr="Ministry of Development Planning and Statistics.jpg">
          <a:extLst>
            <a:ext uri="{FF2B5EF4-FFF2-40B4-BE49-F238E27FC236}">
              <a16:creationId xmlns:a16="http://schemas.microsoft.com/office/drawing/2014/main" id="{00000000-0008-0000-0F00-0000735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1095375</xdr:colOff>
      <xdr:row>0</xdr:row>
      <xdr:rowOff>104775</xdr:rowOff>
    </xdr:from>
    <xdr:to>
      <xdr:col>9</xdr:col>
      <xdr:colOff>1943100</xdr:colOff>
      <xdr:row>3</xdr:row>
      <xdr:rowOff>180975</xdr:rowOff>
    </xdr:to>
    <xdr:pic>
      <xdr:nvPicPr>
        <xdr:cNvPr id="11636" name="Picture 3" descr="Ministry of Development Planning and Statistics.jpg">
          <a:extLst>
            <a:ext uri="{FF2B5EF4-FFF2-40B4-BE49-F238E27FC236}">
              <a16:creationId xmlns:a16="http://schemas.microsoft.com/office/drawing/2014/main" id="{00000000-0008-0000-1000-0000742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325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1009650</xdr:colOff>
      <xdr:row>0</xdr:row>
      <xdr:rowOff>104775</xdr:rowOff>
    </xdr:from>
    <xdr:to>
      <xdr:col>8</xdr:col>
      <xdr:colOff>1847850</xdr:colOff>
      <xdr:row>4</xdr:row>
      <xdr:rowOff>0</xdr:rowOff>
    </xdr:to>
    <xdr:pic>
      <xdr:nvPicPr>
        <xdr:cNvPr id="103500" name="Picture 3" descr="Ministry of Development Planning and Statistics.jpg">
          <a:extLst>
            <a:ext uri="{FF2B5EF4-FFF2-40B4-BE49-F238E27FC236}">
              <a16:creationId xmlns:a16="http://schemas.microsoft.com/office/drawing/2014/main" id="{00000000-0008-0000-1100-00004C94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314300" y="104775"/>
          <a:ext cx="8382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2609850</xdr:colOff>
      <xdr:row>0</xdr:row>
      <xdr:rowOff>152400</xdr:rowOff>
    </xdr:from>
    <xdr:to>
      <xdr:col>2</xdr:col>
      <xdr:colOff>238125</xdr:colOff>
      <xdr:row>3</xdr:row>
      <xdr:rowOff>38100</xdr:rowOff>
    </xdr:to>
    <xdr:pic>
      <xdr:nvPicPr>
        <xdr:cNvPr id="86386" name="Picture 3" descr="Ministry of Development Planning and Statistics.jpg">
          <a:extLst>
            <a:ext uri="{FF2B5EF4-FFF2-40B4-BE49-F238E27FC236}">
              <a16:creationId xmlns:a16="http://schemas.microsoft.com/office/drawing/2014/main" id="{00000000-0008-0000-0100-00007251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8457925" y="1524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447675</xdr:colOff>
      <xdr:row>0</xdr:row>
      <xdr:rowOff>76200</xdr:rowOff>
    </xdr:from>
    <xdr:to>
      <xdr:col>11</xdr:col>
      <xdr:colOff>409575</xdr:colOff>
      <xdr:row>3</xdr:row>
      <xdr:rowOff>114300</xdr:rowOff>
    </xdr:to>
    <xdr:pic>
      <xdr:nvPicPr>
        <xdr:cNvPr id="5632" name="Picture 3" descr="Ministry of Development Planning and Statistics.jpg">
          <a:extLst>
            <a:ext uri="{FF2B5EF4-FFF2-40B4-BE49-F238E27FC236}">
              <a16:creationId xmlns:a16="http://schemas.microsoft.com/office/drawing/2014/main" id="{00000000-0008-0000-1200-00000016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3323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447675</xdr:colOff>
      <xdr:row>0</xdr:row>
      <xdr:rowOff>76200</xdr:rowOff>
    </xdr:from>
    <xdr:to>
      <xdr:col>11</xdr:col>
      <xdr:colOff>409575</xdr:colOff>
      <xdr:row>3</xdr:row>
      <xdr:rowOff>114300</xdr:rowOff>
    </xdr:to>
    <xdr:pic>
      <xdr:nvPicPr>
        <xdr:cNvPr id="5633" name="Picture 3" descr="Ministry of Development Planning and Statistics.jpg">
          <a:extLst>
            <a:ext uri="{FF2B5EF4-FFF2-40B4-BE49-F238E27FC236}">
              <a16:creationId xmlns:a16="http://schemas.microsoft.com/office/drawing/2014/main" id="{00000000-0008-0000-1200-00000116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3323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409575</xdr:colOff>
      <xdr:row>0</xdr:row>
      <xdr:rowOff>104775</xdr:rowOff>
    </xdr:from>
    <xdr:to>
      <xdr:col>19</xdr:col>
      <xdr:colOff>1257300</xdr:colOff>
      <xdr:row>3</xdr:row>
      <xdr:rowOff>180975</xdr:rowOff>
    </xdr:to>
    <xdr:pic>
      <xdr:nvPicPr>
        <xdr:cNvPr id="6518" name="Picture 3" descr="Ministry of Development Planning and Statistics.jpg">
          <a:extLst>
            <a:ext uri="{FF2B5EF4-FFF2-40B4-BE49-F238E27FC236}">
              <a16:creationId xmlns:a16="http://schemas.microsoft.com/office/drawing/2014/main" id="{00000000-0008-0000-1300-0000761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064750"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351040</xdr:colOff>
      <xdr:row>62</xdr:row>
      <xdr:rowOff>105833</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9942126" y="0"/>
          <a:ext cx="7103207" cy="994833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114300</xdr:colOff>
      <xdr:row>0</xdr:row>
      <xdr:rowOff>104775</xdr:rowOff>
    </xdr:from>
    <xdr:to>
      <xdr:col>6</xdr:col>
      <xdr:colOff>962025</xdr:colOff>
      <xdr:row>2</xdr:row>
      <xdr:rowOff>371475</xdr:rowOff>
    </xdr:to>
    <xdr:pic>
      <xdr:nvPicPr>
        <xdr:cNvPr id="8563" name="Picture 3" descr="Ministry of Development Planning and Statistics.jpg">
          <a:extLst>
            <a:ext uri="{FF2B5EF4-FFF2-40B4-BE49-F238E27FC236}">
              <a16:creationId xmlns:a16="http://schemas.microsoft.com/office/drawing/2014/main" id="{00000000-0008-0000-1500-0000732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1136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207500" cy="5651500"/>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0.00992</cdr:x>
      <cdr:y>0.01937</cdr:y>
    </cdr:from>
    <cdr:to>
      <cdr:x>0.10115</cdr:x>
      <cdr:y>0.14535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51A0D04-19DF-F848-E763-9C6E65620A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8900" y="1143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12</xdr:col>
      <xdr:colOff>180975</xdr:colOff>
      <xdr:row>0</xdr:row>
      <xdr:rowOff>95250</xdr:rowOff>
    </xdr:from>
    <xdr:to>
      <xdr:col>12</xdr:col>
      <xdr:colOff>1085850</xdr:colOff>
      <xdr:row>2</xdr:row>
      <xdr:rowOff>400050</xdr:rowOff>
    </xdr:to>
    <xdr:pic>
      <xdr:nvPicPr>
        <xdr:cNvPr id="102561" name="Picture 3" descr="Ministry of Development Planning and Statistics.jpg">
          <a:extLst>
            <a:ext uri="{FF2B5EF4-FFF2-40B4-BE49-F238E27FC236}">
              <a16:creationId xmlns:a16="http://schemas.microsoft.com/office/drawing/2014/main" id="{00000000-0008-0000-1700-0000A190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2719566" y="95250"/>
          <a:ext cx="904875" cy="770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5</xdr:col>
      <xdr:colOff>771525</xdr:colOff>
      <xdr:row>0</xdr:row>
      <xdr:rowOff>95250</xdr:rowOff>
    </xdr:from>
    <xdr:to>
      <xdr:col>5</xdr:col>
      <xdr:colOff>1619250</xdr:colOff>
      <xdr:row>3</xdr:row>
      <xdr:rowOff>171450</xdr:rowOff>
    </xdr:to>
    <xdr:pic>
      <xdr:nvPicPr>
        <xdr:cNvPr id="2" name="Picture 3" descr="Ministry of Development Planning and Statistics.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771525</xdr:colOff>
      <xdr:row>0</xdr:row>
      <xdr:rowOff>95250</xdr:rowOff>
    </xdr:from>
    <xdr:to>
      <xdr:col>5</xdr:col>
      <xdr:colOff>1619250</xdr:colOff>
      <xdr:row>3</xdr:row>
      <xdr:rowOff>171450</xdr:rowOff>
    </xdr:to>
    <xdr:pic>
      <xdr:nvPicPr>
        <xdr:cNvPr id="3" name="Picture 3" descr="Ministry of Development Planning and Statistics.jpg">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514350</xdr:colOff>
      <xdr:row>0</xdr:row>
      <xdr:rowOff>85725</xdr:rowOff>
    </xdr:from>
    <xdr:to>
      <xdr:col>8</xdr:col>
      <xdr:colOff>1362075</xdr:colOff>
      <xdr:row>2</xdr:row>
      <xdr:rowOff>333375</xdr:rowOff>
    </xdr:to>
    <xdr:pic>
      <xdr:nvPicPr>
        <xdr:cNvPr id="34163" name="Picture 3" descr="Ministry of Development Planning and Statistics.jpg">
          <a:extLst>
            <a:ext uri="{FF2B5EF4-FFF2-40B4-BE49-F238E27FC236}">
              <a16:creationId xmlns:a16="http://schemas.microsoft.com/office/drawing/2014/main" id="{00000000-0008-0000-0200-0000738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51575"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714375</xdr:colOff>
      <xdr:row>0</xdr:row>
      <xdr:rowOff>85725</xdr:rowOff>
    </xdr:from>
    <xdr:to>
      <xdr:col>3</xdr:col>
      <xdr:colOff>1562100</xdr:colOff>
      <xdr:row>2</xdr:row>
      <xdr:rowOff>361950</xdr:rowOff>
    </xdr:to>
    <xdr:pic>
      <xdr:nvPicPr>
        <xdr:cNvPr id="2" name="Picture 3" descr="Ministry of Development Planning and Statistics.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32661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714375</xdr:colOff>
      <xdr:row>0</xdr:row>
      <xdr:rowOff>85725</xdr:rowOff>
    </xdr:from>
    <xdr:to>
      <xdr:col>3</xdr:col>
      <xdr:colOff>1562100</xdr:colOff>
      <xdr:row>2</xdr:row>
      <xdr:rowOff>361950</xdr:rowOff>
    </xdr:to>
    <xdr:pic>
      <xdr:nvPicPr>
        <xdr:cNvPr id="3" name="Picture 3" descr="Ministry of Development Planning and Statistics.jpg">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32661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9</xdr:col>
      <xdr:colOff>552450</xdr:colOff>
      <xdr:row>0</xdr:row>
      <xdr:rowOff>85725</xdr:rowOff>
    </xdr:from>
    <xdr:to>
      <xdr:col>9</xdr:col>
      <xdr:colOff>1400175</xdr:colOff>
      <xdr:row>3</xdr:row>
      <xdr:rowOff>161925</xdr:rowOff>
    </xdr:to>
    <xdr:pic>
      <xdr:nvPicPr>
        <xdr:cNvPr id="96522" name="Picture 3" descr="Ministry of Development Planning and Statistics.jpg">
          <a:extLst>
            <a:ext uri="{FF2B5EF4-FFF2-40B4-BE49-F238E27FC236}">
              <a16:creationId xmlns:a16="http://schemas.microsoft.com/office/drawing/2014/main" id="{00000000-0008-0000-1C00-00000A79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705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1485900</xdr:colOff>
      <xdr:row>0</xdr:row>
      <xdr:rowOff>95250</xdr:rowOff>
    </xdr:from>
    <xdr:to>
      <xdr:col>11</xdr:col>
      <xdr:colOff>2333625</xdr:colOff>
      <xdr:row>3</xdr:row>
      <xdr:rowOff>123825</xdr:rowOff>
    </xdr:to>
    <xdr:pic>
      <xdr:nvPicPr>
        <xdr:cNvPr id="19832" name="Picture 3" descr="Ministry of Development Planning and Statistics.jpg">
          <a:extLst>
            <a:ext uri="{FF2B5EF4-FFF2-40B4-BE49-F238E27FC236}">
              <a16:creationId xmlns:a16="http://schemas.microsoft.com/office/drawing/2014/main" id="{00000000-0008-0000-1D00-0000784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60875" y="95250"/>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7</xdr:col>
      <xdr:colOff>2218765</xdr:colOff>
      <xdr:row>0</xdr:row>
      <xdr:rowOff>87406</xdr:rowOff>
    </xdr:from>
    <xdr:to>
      <xdr:col>7</xdr:col>
      <xdr:colOff>3066490</xdr:colOff>
      <xdr:row>3</xdr:row>
      <xdr:rowOff>135031</xdr:rowOff>
    </xdr:to>
    <xdr:pic>
      <xdr:nvPicPr>
        <xdr:cNvPr id="97535" name="Picture 3" descr="Ministry of Development Planning and Statistics.jpg">
          <a:extLst>
            <a:ext uri="{FF2B5EF4-FFF2-40B4-BE49-F238E27FC236}">
              <a16:creationId xmlns:a16="http://schemas.microsoft.com/office/drawing/2014/main" id="{00000000-0008-0000-1E00-0000FF7C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6149510" y="87406"/>
          <a:ext cx="847725" cy="731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657225</xdr:colOff>
      <xdr:row>0</xdr:row>
      <xdr:rowOff>66675</xdr:rowOff>
    </xdr:from>
    <xdr:to>
      <xdr:col>5</xdr:col>
      <xdr:colOff>1504950</xdr:colOff>
      <xdr:row>2</xdr:row>
      <xdr:rowOff>342900</xdr:rowOff>
    </xdr:to>
    <xdr:pic>
      <xdr:nvPicPr>
        <xdr:cNvPr id="25032" name="Picture 3" descr="Ministry of Development Planning and Statistics.jpg">
          <a:extLst>
            <a:ext uri="{FF2B5EF4-FFF2-40B4-BE49-F238E27FC236}">
              <a16:creationId xmlns:a16="http://schemas.microsoft.com/office/drawing/2014/main" id="{00000000-0008-0000-1F00-0000C86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75180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35662" name="Picture 1">
          <a:extLst>
            <a:ext uri="{FF2B5EF4-FFF2-40B4-BE49-F238E27FC236}">
              <a16:creationId xmlns:a16="http://schemas.microsoft.com/office/drawing/2014/main" id="{00000000-0008-0000-2000-00004E8B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07074164" y="313765"/>
          <a:ext cx="6681107" cy="933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198967</xdr:colOff>
      <xdr:row>0</xdr:row>
      <xdr:rowOff>85725</xdr:rowOff>
    </xdr:from>
    <xdr:to>
      <xdr:col>15</xdr:col>
      <xdr:colOff>1046692</xdr:colOff>
      <xdr:row>3</xdr:row>
      <xdr:rowOff>161925</xdr:rowOff>
    </xdr:to>
    <xdr:pic>
      <xdr:nvPicPr>
        <xdr:cNvPr id="2423" name="Picture 3" descr="Ministry of Development Planning and Statistics.jpg">
          <a:extLst>
            <a:ext uri="{FF2B5EF4-FFF2-40B4-BE49-F238E27FC236}">
              <a16:creationId xmlns:a16="http://schemas.microsoft.com/office/drawing/2014/main" id="{00000000-0008-0000-0300-000077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0007058" y="85725"/>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07500" cy="5630333"/>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0.0062</cdr:x>
      <cdr:y>0.01336</cdr:y>
    </cdr:from>
    <cdr:to>
      <cdr:x>0.09749</cdr:x>
      <cdr:y>0.14231</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4B4E4CC9-A389-272E-166E-4B24AED051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xml><?xml version="1.0" encoding="utf-8"?>
<xdr:wsDr xmlns:xdr="http://schemas.openxmlformats.org/drawingml/2006/spreadsheetDrawing" xmlns:a="http://schemas.openxmlformats.org/drawingml/2006/main">
  <xdr:oneCellAnchor>
    <xdr:from>
      <xdr:col>9</xdr:col>
      <xdr:colOff>1733550</xdr:colOff>
      <xdr:row>0</xdr:row>
      <xdr:rowOff>85725</xdr:rowOff>
    </xdr:from>
    <xdr:ext cx="847725" cy="685800"/>
    <xdr:pic>
      <xdr:nvPicPr>
        <xdr:cNvPr id="2" name="Picture 3" descr="Ministry of Development Planning and Statistics.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8817975" y="85725"/>
          <a:ext cx="8477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11</xdr:col>
      <xdr:colOff>124883</xdr:colOff>
      <xdr:row>1</xdr:row>
      <xdr:rowOff>95250</xdr:rowOff>
    </xdr:from>
    <xdr:ext cx="847725" cy="746125"/>
    <xdr:pic>
      <xdr:nvPicPr>
        <xdr:cNvPr id="2" name="Picture 3" descr="Ministry of Development Planning and Statistics.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5717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11</xdr:col>
      <xdr:colOff>124883</xdr:colOff>
      <xdr:row>1</xdr:row>
      <xdr:rowOff>63500</xdr:rowOff>
    </xdr:from>
    <xdr:ext cx="847725" cy="746125"/>
    <xdr:pic>
      <xdr:nvPicPr>
        <xdr:cNvPr id="2" name="Picture 3" descr="Ministry of Development Planning and Statistics.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2542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view="pageBreakPreview" zoomScaleNormal="100" zoomScaleSheetLayoutView="100" workbookViewId="0">
      <selection activeCell="L24" sqref="L24"/>
    </sheetView>
  </sheetViews>
  <sheetFormatPr defaultColWidth="9.1796875" defaultRowHeight="12.5" x14ac:dyDescent="0.25"/>
  <cols>
    <col min="1" max="6" width="9.1796875" style="116"/>
    <col min="7" max="7" width="13.26953125" style="116" customWidth="1"/>
    <col min="8" max="16384" width="9.1796875" style="116"/>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5"/>
  <sheetViews>
    <sheetView rightToLeft="1" view="pageBreakPreview" zoomScaleNormal="100" zoomScaleSheetLayoutView="100" workbookViewId="0">
      <selection activeCell="E19" sqref="E19"/>
    </sheetView>
  </sheetViews>
  <sheetFormatPr defaultColWidth="9.1796875" defaultRowHeight="14" x14ac:dyDescent="0.3"/>
  <cols>
    <col min="1" max="1" width="29.81640625" style="458" customWidth="1"/>
    <col min="2" max="2" width="9.7265625" style="458" bestFit="1" customWidth="1"/>
    <col min="3" max="3" width="9.26953125" style="458" bestFit="1" customWidth="1"/>
    <col min="4" max="4" width="14.453125" style="458" customWidth="1"/>
    <col min="5" max="5" width="10.1796875" style="458" customWidth="1"/>
    <col min="6" max="6" width="9.26953125" style="458" bestFit="1" customWidth="1"/>
    <col min="7" max="7" width="10.453125" style="458" customWidth="1"/>
    <col min="8" max="8" width="29.81640625" style="458" customWidth="1"/>
    <col min="9" max="16384" width="9.1796875" style="458"/>
  </cols>
  <sheetData>
    <row r="1" spans="1:8" ht="18" x14ac:dyDescent="0.4">
      <c r="A1" s="741" t="s">
        <v>553</v>
      </c>
      <c r="B1" s="741"/>
      <c r="C1" s="741"/>
      <c r="D1" s="741"/>
      <c r="E1" s="741"/>
      <c r="F1" s="741"/>
      <c r="G1" s="741"/>
      <c r="H1" s="741"/>
    </row>
    <row r="2" spans="1:8" ht="18" x14ac:dyDescent="0.4">
      <c r="A2" s="741" t="s">
        <v>556</v>
      </c>
      <c r="B2" s="741"/>
      <c r="C2" s="741"/>
      <c r="D2" s="741"/>
      <c r="E2" s="741"/>
      <c r="F2" s="741"/>
      <c r="G2" s="741"/>
      <c r="H2" s="741"/>
    </row>
    <row r="3" spans="1:8" ht="18" x14ac:dyDescent="0.4">
      <c r="A3" s="747">
        <v>2015</v>
      </c>
      <c r="B3" s="747"/>
      <c r="C3" s="747"/>
      <c r="D3" s="747"/>
      <c r="E3" s="747"/>
      <c r="F3" s="747"/>
      <c r="G3" s="747"/>
      <c r="H3" s="747"/>
    </row>
    <row r="4" spans="1:8" ht="15.5" x14ac:dyDescent="0.35">
      <c r="A4" s="742" t="s">
        <v>769</v>
      </c>
      <c r="B4" s="742"/>
      <c r="C4" s="742"/>
      <c r="D4" s="742"/>
      <c r="E4" s="742"/>
      <c r="F4" s="742"/>
      <c r="G4" s="742"/>
      <c r="H4" s="742"/>
    </row>
    <row r="5" spans="1:8" ht="15.5" x14ac:dyDescent="0.35">
      <c r="A5" s="742" t="s">
        <v>591</v>
      </c>
      <c r="B5" s="742"/>
      <c r="C5" s="742"/>
      <c r="D5" s="742"/>
      <c r="E5" s="742"/>
      <c r="F5" s="742"/>
      <c r="G5" s="742"/>
      <c r="H5" s="742"/>
    </row>
    <row r="6" spans="1:8" ht="15.5" x14ac:dyDescent="0.35">
      <c r="A6" s="742">
        <v>2015</v>
      </c>
      <c r="B6" s="742"/>
      <c r="C6" s="742"/>
      <c r="D6" s="742"/>
      <c r="E6" s="742"/>
      <c r="F6" s="742"/>
      <c r="G6" s="742"/>
      <c r="H6" s="742"/>
    </row>
    <row r="7" spans="1:8" ht="15.5" x14ac:dyDescent="0.35">
      <c r="A7" s="53" t="s">
        <v>728</v>
      </c>
      <c r="B7" s="54"/>
      <c r="C7" s="55"/>
      <c r="D7" s="55"/>
      <c r="E7" s="55"/>
      <c r="F7" s="55"/>
      <c r="G7" s="55"/>
      <c r="H7" s="56" t="s">
        <v>729</v>
      </c>
    </row>
    <row r="8" spans="1:8" ht="33.75" customHeight="1" x14ac:dyDescent="0.3">
      <c r="A8" s="743" t="s">
        <v>557</v>
      </c>
      <c r="B8" s="463" t="s">
        <v>460</v>
      </c>
      <c r="C8" s="463" t="s">
        <v>547</v>
      </c>
      <c r="D8" s="463" t="s">
        <v>548</v>
      </c>
      <c r="E8" s="463" t="s">
        <v>549</v>
      </c>
      <c r="F8" s="463" t="s">
        <v>550</v>
      </c>
      <c r="G8" s="463" t="s">
        <v>473</v>
      </c>
      <c r="H8" s="745" t="s">
        <v>558</v>
      </c>
    </row>
    <row r="9" spans="1:8" ht="31.5" customHeight="1" x14ac:dyDescent="0.3">
      <c r="A9" s="744"/>
      <c r="B9" s="464" t="s">
        <v>461</v>
      </c>
      <c r="C9" s="464" t="s">
        <v>463</v>
      </c>
      <c r="D9" s="464" t="s">
        <v>474</v>
      </c>
      <c r="E9" s="464" t="s">
        <v>481</v>
      </c>
      <c r="F9" s="464" t="s">
        <v>475</v>
      </c>
      <c r="G9" s="464" t="s">
        <v>476</v>
      </c>
      <c r="H9" s="746"/>
    </row>
    <row r="10" spans="1:8" ht="37.5" customHeight="1" thickBot="1" x14ac:dyDescent="0.35">
      <c r="A10" s="461" t="s">
        <v>361</v>
      </c>
      <c r="B10" s="469">
        <v>1</v>
      </c>
      <c r="C10" s="469">
        <v>0</v>
      </c>
      <c r="D10" s="469">
        <v>0</v>
      </c>
      <c r="E10" s="469">
        <v>0</v>
      </c>
      <c r="F10" s="469">
        <v>0</v>
      </c>
      <c r="G10" s="469">
        <v>0</v>
      </c>
      <c r="H10" s="465" t="s">
        <v>265</v>
      </c>
    </row>
    <row r="11" spans="1:8" ht="37.5" customHeight="1" thickBot="1" x14ac:dyDescent="0.35">
      <c r="A11" s="462" t="s">
        <v>365</v>
      </c>
      <c r="B11" s="470">
        <v>0.61699999999999999</v>
      </c>
      <c r="C11" s="470">
        <v>0.36399999999999999</v>
      </c>
      <c r="D11" s="470">
        <v>1.9E-2</v>
      </c>
      <c r="E11" s="470">
        <v>0</v>
      </c>
      <c r="F11" s="470">
        <v>0</v>
      </c>
      <c r="G11" s="470">
        <v>0</v>
      </c>
      <c r="H11" s="466" t="s">
        <v>266</v>
      </c>
    </row>
    <row r="12" spans="1:8" ht="37.5" customHeight="1" thickBot="1" x14ac:dyDescent="0.35">
      <c r="A12" s="459" t="s">
        <v>362</v>
      </c>
      <c r="B12" s="471">
        <v>1</v>
      </c>
      <c r="C12" s="471">
        <v>0</v>
      </c>
      <c r="D12" s="471">
        <v>0</v>
      </c>
      <c r="E12" s="471">
        <v>0</v>
      </c>
      <c r="F12" s="471">
        <v>0</v>
      </c>
      <c r="G12" s="471">
        <v>0</v>
      </c>
      <c r="H12" s="467" t="s">
        <v>554</v>
      </c>
    </row>
    <row r="13" spans="1:8" ht="37.5" customHeight="1" thickBot="1" x14ac:dyDescent="0.35">
      <c r="A13" s="462" t="s">
        <v>363</v>
      </c>
      <c r="B13" s="470">
        <v>0.995</v>
      </c>
      <c r="C13" s="470">
        <v>5.0000000000000001E-3</v>
      </c>
      <c r="D13" s="470">
        <v>0</v>
      </c>
      <c r="E13" s="470">
        <v>0</v>
      </c>
      <c r="F13" s="470">
        <v>0</v>
      </c>
      <c r="G13" s="470">
        <v>0</v>
      </c>
      <c r="H13" s="466" t="s">
        <v>267</v>
      </c>
    </row>
    <row r="14" spans="1:8" ht="37.5" customHeight="1" x14ac:dyDescent="0.3">
      <c r="A14" s="460" t="s">
        <v>364</v>
      </c>
      <c r="B14" s="472">
        <v>0.36399999999999999</v>
      </c>
      <c r="C14" s="472">
        <v>0.56699999999999995</v>
      </c>
      <c r="D14" s="472">
        <v>6.9000000000000006E-2</v>
      </c>
      <c r="E14" s="472">
        <v>0</v>
      </c>
      <c r="F14" s="472">
        <v>0</v>
      </c>
      <c r="G14" s="472">
        <v>0</v>
      </c>
      <c r="H14" s="468" t="s">
        <v>555</v>
      </c>
    </row>
    <row r="15" spans="1:8" s="564" customFormat="1" ht="15.75" customHeight="1" x14ac:dyDescent="0.3">
      <c r="A15" s="563" t="s">
        <v>639</v>
      </c>
      <c r="H15" s="565" t="s">
        <v>642</v>
      </c>
    </row>
  </sheetData>
  <mergeCells count="8">
    <mergeCell ref="A1:H1"/>
    <mergeCell ref="A2:H2"/>
    <mergeCell ref="A4:H4"/>
    <mergeCell ref="A5:H5"/>
    <mergeCell ref="A8:A9"/>
    <mergeCell ref="H8:H9"/>
    <mergeCell ref="A3:H3"/>
    <mergeCell ref="A6:H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5"/>
  <sheetViews>
    <sheetView rightToLeft="1" view="pageBreakPreview" zoomScaleNormal="100" zoomScaleSheetLayoutView="100" workbookViewId="0">
      <selection activeCell="A6" sqref="A6:H6"/>
    </sheetView>
  </sheetViews>
  <sheetFormatPr defaultColWidth="9.1796875" defaultRowHeight="14" x14ac:dyDescent="0.3"/>
  <cols>
    <col min="1" max="1" width="29.81640625" style="458" customWidth="1"/>
    <col min="2" max="2" width="9.7265625" style="458" bestFit="1" customWidth="1"/>
    <col min="3" max="3" width="9.26953125" style="458" bestFit="1" customWidth="1"/>
    <col min="4" max="4" width="14.453125" style="458" customWidth="1"/>
    <col min="5" max="5" width="10.1796875" style="458" customWidth="1"/>
    <col min="6" max="6" width="9.26953125" style="458" bestFit="1" customWidth="1"/>
    <col min="7" max="7" width="10.453125" style="458" customWidth="1"/>
    <col min="8" max="8" width="29.81640625" style="458" customWidth="1"/>
    <col min="9" max="16384" width="9.1796875" style="458"/>
  </cols>
  <sheetData>
    <row r="1" spans="1:8" ht="18" x14ac:dyDescent="0.4">
      <c r="A1" s="741" t="s">
        <v>553</v>
      </c>
      <c r="B1" s="741"/>
      <c r="C1" s="741"/>
      <c r="D1" s="741"/>
      <c r="E1" s="741"/>
      <c r="F1" s="741"/>
      <c r="G1" s="741"/>
      <c r="H1" s="741"/>
    </row>
    <row r="2" spans="1:8" ht="18" x14ac:dyDescent="0.4">
      <c r="A2" s="741" t="s">
        <v>559</v>
      </c>
      <c r="B2" s="741"/>
      <c r="C2" s="741"/>
      <c r="D2" s="741"/>
      <c r="E2" s="741"/>
      <c r="F2" s="741"/>
      <c r="G2" s="741"/>
      <c r="H2" s="741"/>
    </row>
    <row r="3" spans="1:8" ht="18" x14ac:dyDescent="0.4">
      <c r="A3" s="747">
        <v>2015</v>
      </c>
      <c r="B3" s="747"/>
      <c r="C3" s="747"/>
      <c r="D3" s="747"/>
      <c r="E3" s="747"/>
      <c r="F3" s="747"/>
      <c r="G3" s="747"/>
      <c r="H3" s="747"/>
    </row>
    <row r="4" spans="1:8" ht="15.5" x14ac:dyDescent="0.35">
      <c r="A4" s="742" t="s">
        <v>769</v>
      </c>
      <c r="B4" s="742"/>
      <c r="C4" s="742"/>
      <c r="D4" s="742"/>
      <c r="E4" s="742"/>
      <c r="F4" s="742"/>
      <c r="G4" s="742"/>
      <c r="H4" s="742"/>
    </row>
    <row r="5" spans="1:8" ht="15.5" x14ac:dyDescent="0.35">
      <c r="A5" s="742" t="s">
        <v>596</v>
      </c>
      <c r="B5" s="742"/>
      <c r="C5" s="742"/>
      <c r="D5" s="742"/>
      <c r="E5" s="742"/>
      <c r="F5" s="742"/>
      <c r="G5" s="742"/>
      <c r="H5" s="742"/>
    </row>
    <row r="6" spans="1:8" ht="15.5" x14ac:dyDescent="0.35">
      <c r="A6" s="742">
        <v>2015</v>
      </c>
      <c r="B6" s="742"/>
      <c r="C6" s="742"/>
      <c r="D6" s="742"/>
      <c r="E6" s="742"/>
      <c r="F6" s="742"/>
      <c r="G6" s="742"/>
      <c r="H6" s="742"/>
    </row>
    <row r="7" spans="1:8" ht="15.5" x14ac:dyDescent="0.35">
      <c r="A7" s="53" t="s">
        <v>730</v>
      </c>
      <c r="B7" s="54"/>
      <c r="C7" s="55"/>
      <c r="D7" s="55"/>
      <c r="E7" s="55"/>
      <c r="F7" s="55"/>
      <c r="G7" s="55"/>
      <c r="H7" s="56" t="s">
        <v>731</v>
      </c>
    </row>
    <row r="8" spans="1:8" ht="33.75" customHeight="1" x14ac:dyDescent="0.3">
      <c r="A8" s="743" t="s">
        <v>557</v>
      </c>
      <c r="B8" s="463" t="s">
        <v>460</v>
      </c>
      <c r="C8" s="463" t="s">
        <v>547</v>
      </c>
      <c r="D8" s="463" t="s">
        <v>548</v>
      </c>
      <c r="E8" s="463" t="s">
        <v>549</v>
      </c>
      <c r="F8" s="463" t="s">
        <v>550</v>
      </c>
      <c r="G8" s="463" t="s">
        <v>473</v>
      </c>
      <c r="H8" s="745" t="s">
        <v>558</v>
      </c>
    </row>
    <row r="9" spans="1:8" ht="31.5" customHeight="1" x14ac:dyDescent="0.3">
      <c r="A9" s="744"/>
      <c r="B9" s="464" t="s">
        <v>461</v>
      </c>
      <c r="C9" s="464" t="s">
        <v>463</v>
      </c>
      <c r="D9" s="464" t="s">
        <v>474</v>
      </c>
      <c r="E9" s="464" t="s">
        <v>481</v>
      </c>
      <c r="F9" s="464" t="s">
        <v>475</v>
      </c>
      <c r="G9" s="464" t="s">
        <v>476</v>
      </c>
      <c r="H9" s="746"/>
    </row>
    <row r="10" spans="1:8" ht="37.5" customHeight="1" thickBot="1" x14ac:dyDescent="0.35">
      <c r="A10" s="461" t="s">
        <v>361</v>
      </c>
      <c r="B10" s="469">
        <v>1</v>
      </c>
      <c r="C10" s="469">
        <v>0</v>
      </c>
      <c r="D10" s="469">
        <v>0</v>
      </c>
      <c r="E10" s="469">
        <v>0</v>
      </c>
      <c r="F10" s="469">
        <v>0</v>
      </c>
      <c r="G10" s="469">
        <v>0</v>
      </c>
      <c r="H10" s="465" t="s">
        <v>265</v>
      </c>
    </row>
    <row r="11" spans="1:8" ht="37.5" customHeight="1" thickBot="1" x14ac:dyDescent="0.35">
      <c r="A11" s="462" t="s">
        <v>365</v>
      </c>
      <c r="B11" s="470">
        <v>0.79200000000000004</v>
      </c>
      <c r="C11" s="470">
        <v>0.19700000000000001</v>
      </c>
      <c r="D11" s="470">
        <v>1.0999999999999999E-2</v>
      </c>
      <c r="E11" s="470">
        <v>0</v>
      </c>
      <c r="F11" s="470">
        <v>0</v>
      </c>
      <c r="G11" s="470">
        <v>0</v>
      </c>
      <c r="H11" s="466" t="s">
        <v>266</v>
      </c>
    </row>
    <row r="12" spans="1:8" ht="37.5" customHeight="1" thickBot="1" x14ac:dyDescent="0.35">
      <c r="A12" s="459" t="s">
        <v>362</v>
      </c>
      <c r="B12" s="471">
        <v>0.98099999999999998</v>
      </c>
      <c r="C12" s="471">
        <v>1.6E-2</v>
      </c>
      <c r="D12" s="471">
        <v>3.0000000000000001E-3</v>
      </c>
      <c r="E12" s="471">
        <v>0</v>
      </c>
      <c r="F12" s="471">
        <v>0</v>
      </c>
      <c r="G12" s="471">
        <v>0</v>
      </c>
      <c r="H12" s="467" t="s">
        <v>554</v>
      </c>
    </row>
    <row r="13" spans="1:8" ht="37.5" customHeight="1" thickBot="1" x14ac:dyDescent="0.35">
      <c r="A13" s="462" t="s">
        <v>363</v>
      </c>
      <c r="B13" s="470">
        <v>0.997</v>
      </c>
      <c r="C13" s="470">
        <v>3.0000000000000001E-3</v>
      </c>
      <c r="D13" s="470">
        <v>0</v>
      </c>
      <c r="E13" s="470">
        <v>0</v>
      </c>
      <c r="F13" s="470">
        <v>0</v>
      </c>
      <c r="G13" s="470">
        <v>0</v>
      </c>
      <c r="H13" s="466" t="s">
        <v>267</v>
      </c>
    </row>
    <row r="14" spans="1:8" ht="37.5" customHeight="1" x14ac:dyDescent="0.3">
      <c r="A14" s="460" t="s">
        <v>364</v>
      </c>
      <c r="B14" s="472">
        <v>0.36099999999999999</v>
      </c>
      <c r="C14" s="472">
        <v>0.46600000000000003</v>
      </c>
      <c r="D14" s="472">
        <v>0.17299999999999999</v>
      </c>
      <c r="E14" s="472">
        <v>0</v>
      </c>
      <c r="F14" s="472">
        <v>0</v>
      </c>
      <c r="G14" s="472">
        <v>0</v>
      </c>
      <c r="H14" s="468" t="s">
        <v>555</v>
      </c>
    </row>
    <row r="15" spans="1:8" s="564" customFormat="1" ht="15.75" customHeight="1" x14ac:dyDescent="0.3">
      <c r="A15" s="563" t="s">
        <v>639</v>
      </c>
      <c r="H15" s="565" t="s">
        <v>642</v>
      </c>
    </row>
  </sheetData>
  <mergeCells count="8">
    <mergeCell ref="A8:A9"/>
    <mergeCell ref="H8:H9"/>
    <mergeCell ref="A1:H1"/>
    <mergeCell ref="A2:H2"/>
    <mergeCell ref="A3:H3"/>
    <mergeCell ref="A4:H4"/>
    <mergeCell ref="A5:H5"/>
    <mergeCell ref="A6:H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5"/>
  <sheetViews>
    <sheetView rightToLeft="1" view="pageBreakPreview" zoomScaleNormal="100" zoomScaleSheetLayoutView="100" workbookViewId="0">
      <selection activeCell="F20" sqref="F20"/>
    </sheetView>
  </sheetViews>
  <sheetFormatPr defaultColWidth="9.1796875" defaultRowHeight="14" x14ac:dyDescent="0.3"/>
  <cols>
    <col min="1" max="1" width="29.81640625" style="458" customWidth="1"/>
    <col min="2" max="2" width="9.7265625" style="458" bestFit="1" customWidth="1"/>
    <col min="3" max="3" width="9.26953125" style="458" bestFit="1" customWidth="1"/>
    <col min="4" max="4" width="14.453125" style="458" customWidth="1"/>
    <col min="5" max="5" width="10.1796875" style="458" customWidth="1"/>
    <col min="6" max="6" width="9.26953125" style="458" bestFit="1" customWidth="1"/>
    <col min="7" max="7" width="10.453125" style="458" customWidth="1"/>
    <col min="8" max="8" width="29.81640625" style="458" customWidth="1"/>
    <col min="9" max="16384" width="9.1796875" style="458"/>
  </cols>
  <sheetData>
    <row r="1" spans="1:8" ht="18" x14ac:dyDescent="0.4">
      <c r="A1" s="741" t="s">
        <v>553</v>
      </c>
      <c r="B1" s="741"/>
      <c r="C1" s="741"/>
      <c r="D1" s="741"/>
      <c r="E1" s="741"/>
      <c r="F1" s="741"/>
      <c r="G1" s="741"/>
      <c r="H1" s="741"/>
    </row>
    <row r="2" spans="1:8" ht="18" x14ac:dyDescent="0.4">
      <c r="A2" s="741" t="s">
        <v>560</v>
      </c>
      <c r="B2" s="741"/>
      <c r="C2" s="741"/>
      <c r="D2" s="741"/>
      <c r="E2" s="741"/>
      <c r="F2" s="741"/>
      <c r="G2" s="741"/>
      <c r="H2" s="741"/>
    </row>
    <row r="3" spans="1:8" ht="18" x14ac:dyDescent="0.4">
      <c r="A3" s="747">
        <v>2015</v>
      </c>
      <c r="B3" s="747"/>
      <c r="C3" s="747"/>
      <c r="D3" s="747"/>
      <c r="E3" s="747"/>
      <c r="F3" s="747"/>
      <c r="G3" s="747"/>
      <c r="H3" s="747"/>
    </row>
    <row r="4" spans="1:8" ht="15.5" x14ac:dyDescent="0.35">
      <c r="A4" s="742" t="s">
        <v>769</v>
      </c>
      <c r="B4" s="742"/>
      <c r="C4" s="742"/>
      <c r="D4" s="742"/>
      <c r="E4" s="742"/>
      <c r="F4" s="742"/>
      <c r="G4" s="742"/>
      <c r="H4" s="742"/>
    </row>
    <row r="5" spans="1:8" ht="15.5" x14ac:dyDescent="0.35">
      <c r="A5" s="742" t="s">
        <v>605</v>
      </c>
      <c r="B5" s="742"/>
      <c r="C5" s="742"/>
      <c r="D5" s="742"/>
      <c r="E5" s="742"/>
      <c r="F5" s="742"/>
      <c r="G5" s="742"/>
      <c r="H5" s="742"/>
    </row>
    <row r="6" spans="1:8" ht="15.5" x14ac:dyDescent="0.35">
      <c r="A6" s="742">
        <v>2015</v>
      </c>
      <c r="B6" s="742"/>
      <c r="C6" s="742"/>
      <c r="D6" s="742"/>
      <c r="E6" s="742"/>
      <c r="F6" s="742"/>
      <c r="G6" s="742"/>
      <c r="H6" s="742"/>
    </row>
    <row r="7" spans="1:8" ht="15.5" x14ac:dyDescent="0.35">
      <c r="A7" s="53" t="s">
        <v>733</v>
      </c>
      <c r="B7" s="54"/>
      <c r="C7" s="55"/>
      <c r="D7" s="55"/>
      <c r="E7" s="55"/>
      <c r="F7" s="55"/>
      <c r="G7" s="55"/>
      <c r="H7" s="56" t="s">
        <v>732</v>
      </c>
    </row>
    <row r="8" spans="1:8" ht="33.75" customHeight="1" x14ac:dyDescent="0.3">
      <c r="A8" s="743" t="s">
        <v>557</v>
      </c>
      <c r="B8" s="463" t="s">
        <v>460</v>
      </c>
      <c r="C8" s="463" t="s">
        <v>547</v>
      </c>
      <c r="D8" s="463" t="s">
        <v>548</v>
      </c>
      <c r="E8" s="463" t="s">
        <v>549</v>
      </c>
      <c r="F8" s="463" t="s">
        <v>550</v>
      </c>
      <c r="G8" s="463" t="s">
        <v>473</v>
      </c>
      <c r="H8" s="745" t="s">
        <v>558</v>
      </c>
    </row>
    <row r="9" spans="1:8" ht="31.5" customHeight="1" x14ac:dyDescent="0.3">
      <c r="A9" s="744"/>
      <c r="B9" s="464" t="s">
        <v>461</v>
      </c>
      <c r="C9" s="464" t="s">
        <v>463</v>
      </c>
      <c r="D9" s="464" t="s">
        <v>474</v>
      </c>
      <c r="E9" s="464" t="s">
        <v>481</v>
      </c>
      <c r="F9" s="464" t="s">
        <v>475</v>
      </c>
      <c r="G9" s="464" t="s">
        <v>476</v>
      </c>
      <c r="H9" s="746"/>
    </row>
    <row r="10" spans="1:8" ht="37.5" customHeight="1" thickBot="1" x14ac:dyDescent="0.35">
      <c r="A10" s="461" t="s">
        <v>361</v>
      </c>
      <c r="B10" s="469">
        <v>1</v>
      </c>
      <c r="C10" s="469">
        <v>0</v>
      </c>
      <c r="D10" s="469">
        <v>0</v>
      </c>
      <c r="E10" s="469">
        <v>0</v>
      </c>
      <c r="F10" s="469">
        <v>0</v>
      </c>
      <c r="G10" s="469">
        <v>0</v>
      </c>
      <c r="H10" s="465" t="s">
        <v>265</v>
      </c>
    </row>
    <row r="11" spans="1:8" ht="37.5" customHeight="1" thickBot="1" x14ac:dyDescent="0.35">
      <c r="A11" s="462" t="s">
        <v>365</v>
      </c>
      <c r="B11" s="470">
        <v>0.81599999999999995</v>
      </c>
      <c r="C11" s="470">
        <v>0.184</v>
      </c>
      <c r="D11" s="470">
        <v>0</v>
      </c>
      <c r="E11" s="470">
        <v>0</v>
      </c>
      <c r="F11" s="470">
        <v>0</v>
      </c>
      <c r="G11" s="470">
        <v>0</v>
      </c>
      <c r="H11" s="466" t="s">
        <v>266</v>
      </c>
    </row>
    <row r="12" spans="1:8" ht="37.5" customHeight="1" thickBot="1" x14ac:dyDescent="0.35">
      <c r="A12" s="459" t="s">
        <v>362</v>
      </c>
      <c r="B12" s="471">
        <v>0.99199999999999999</v>
      </c>
      <c r="C12" s="471">
        <v>8.0000000000000002E-3</v>
      </c>
      <c r="D12" s="471">
        <v>0</v>
      </c>
      <c r="E12" s="471">
        <v>0</v>
      </c>
      <c r="F12" s="471">
        <v>0</v>
      </c>
      <c r="G12" s="471">
        <v>0</v>
      </c>
      <c r="H12" s="467" t="s">
        <v>554</v>
      </c>
    </row>
    <row r="13" spans="1:8" ht="37.5" customHeight="1" thickBot="1" x14ac:dyDescent="0.35">
      <c r="A13" s="462" t="s">
        <v>363</v>
      </c>
      <c r="B13" s="470">
        <v>0.997</v>
      </c>
      <c r="C13" s="470">
        <v>3.0000000000000001E-3</v>
      </c>
      <c r="D13" s="470">
        <v>0</v>
      </c>
      <c r="E13" s="470">
        <v>0</v>
      </c>
      <c r="F13" s="470">
        <v>0</v>
      </c>
      <c r="G13" s="470">
        <v>0</v>
      </c>
      <c r="H13" s="466" t="s">
        <v>267</v>
      </c>
    </row>
    <row r="14" spans="1:8" ht="37.5" customHeight="1" x14ac:dyDescent="0.3">
      <c r="A14" s="460" t="s">
        <v>364</v>
      </c>
      <c r="B14" s="472">
        <v>0.312</v>
      </c>
      <c r="C14" s="472">
        <v>0.60299999999999998</v>
      </c>
      <c r="D14" s="472">
        <v>8.5000000000000006E-2</v>
      </c>
      <c r="E14" s="472">
        <v>0</v>
      </c>
      <c r="F14" s="472">
        <v>0</v>
      </c>
      <c r="G14" s="472">
        <v>0</v>
      </c>
      <c r="H14" s="468" t="s">
        <v>555</v>
      </c>
    </row>
    <row r="15" spans="1:8" s="564" customFormat="1" ht="15.75" customHeight="1" x14ac:dyDescent="0.3">
      <c r="A15" s="563" t="s">
        <v>639</v>
      </c>
      <c r="H15" s="565" t="s">
        <v>642</v>
      </c>
    </row>
  </sheetData>
  <mergeCells count="8">
    <mergeCell ref="A8:A9"/>
    <mergeCell ref="H8:H9"/>
    <mergeCell ref="A1:H1"/>
    <mergeCell ref="A2:H2"/>
    <mergeCell ref="A3:H3"/>
    <mergeCell ref="A4:H4"/>
    <mergeCell ref="A5:H5"/>
    <mergeCell ref="A6:H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1:K24"/>
  <sheetViews>
    <sheetView rightToLeft="1" view="pageBreakPreview" zoomScaleNormal="100" zoomScaleSheetLayoutView="100" workbookViewId="0">
      <selection activeCell="G6" sqref="G6"/>
    </sheetView>
  </sheetViews>
  <sheetFormatPr defaultColWidth="8.81640625" defaultRowHeight="12.5" x14ac:dyDescent="0.25"/>
  <cols>
    <col min="1" max="1" width="27.1796875" style="1" customWidth="1"/>
    <col min="2" max="6" width="14.453125" style="1" customWidth="1"/>
    <col min="7" max="7" width="24.26953125" style="1" customWidth="1"/>
    <col min="8" max="16384" width="8.81640625" style="1"/>
  </cols>
  <sheetData>
    <row r="1" spans="1:11" s="14" customFormat="1" ht="19.899999999999999" customHeight="1" x14ac:dyDescent="0.4">
      <c r="A1" s="748" t="s">
        <v>163</v>
      </c>
      <c r="B1" s="749"/>
      <c r="C1" s="749"/>
      <c r="D1" s="749"/>
      <c r="E1" s="749"/>
      <c r="F1" s="749"/>
      <c r="G1" s="750"/>
      <c r="H1" s="15"/>
      <c r="I1" s="17"/>
      <c r="J1" s="17"/>
      <c r="K1" s="17"/>
    </row>
    <row r="2" spans="1:11" s="14" customFormat="1" ht="19.899999999999999" customHeight="1" x14ac:dyDescent="0.4">
      <c r="A2" s="748" t="s">
        <v>617</v>
      </c>
      <c r="B2" s="749"/>
      <c r="C2" s="749"/>
      <c r="D2" s="749"/>
      <c r="E2" s="749"/>
      <c r="F2" s="749"/>
      <c r="G2" s="750"/>
      <c r="H2" s="15"/>
      <c r="I2" s="17"/>
      <c r="J2" s="17"/>
      <c r="K2" s="17"/>
    </row>
    <row r="3" spans="1:11" s="14" customFormat="1" ht="13.5" customHeight="1" x14ac:dyDescent="0.3">
      <c r="A3" s="751" t="s">
        <v>403</v>
      </c>
      <c r="B3" s="752"/>
      <c r="C3" s="752"/>
      <c r="D3" s="752"/>
      <c r="E3" s="752"/>
      <c r="F3" s="752"/>
      <c r="G3" s="753"/>
      <c r="H3" s="16"/>
    </row>
    <row r="4" spans="1:11" s="14" customFormat="1" ht="15" customHeight="1" x14ac:dyDescent="0.3">
      <c r="A4" s="754" t="s">
        <v>617</v>
      </c>
      <c r="B4" s="755"/>
      <c r="C4" s="755"/>
      <c r="D4" s="755"/>
      <c r="E4" s="755"/>
      <c r="F4" s="755"/>
      <c r="G4" s="756"/>
      <c r="H4" s="16"/>
    </row>
    <row r="5" spans="1:11" s="5" customFormat="1" ht="16.899999999999999" customHeight="1" x14ac:dyDescent="0.3">
      <c r="A5" s="26" t="s">
        <v>734</v>
      </c>
      <c r="B5" s="24"/>
      <c r="C5" s="24"/>
      <c r="D5" s="24"/>
      <c r="E5" s="24"/>
      <c r="F5" s="315"/>
      <c r="G5" s="25" t="s">
        <v>735</v>
      </c>
    </row>
    <row r="6" spans="1:11" s="5" customFormat="1" ht="37.15" customHeight="1" x14ac:dyDescent="0.3">
      <c r="A6" s="322" t="s">
        <v>22</v>
      </c>
      <c r="B6" s="370">
        <v>2011</v>
      </c>
      <c r="C6" s="370">
        <v>2012</v>
      </c>
      <c r="D6" s="370">
        <v>2013</v>
      </c>
      <c r="E6" s="370">
        <v>2014</v>
      </c>
      <c r="F6" s="371">
        <v>2015</v>
      </c>
      <c r="G6" s="323" t="s">
        <v>51</v>
      </c>
    </row>
    <row r="7" spans="1:11" ht="32.25" customHeight="1" thickBot="1" x14ac:dyDescent="0.3">
      <c r="A7" s="367" t="s">
        <v>366</v>
      </c>
      <c r="B7" s="368">
        <v>39400</v>
      </c>
      <c r="C7" s="368">
        <v>0</v>
      </c>
      <c r="D7" s="368">
        <v>34173</v>
      </c>
      <c r="E7" s="368">
        <v>500</v>
      </c>
      <c r="F7" s="369">
        <v>0</v>
      </c>
      <c r="G7" s="41" t="s">
        <v>303</v>
      </c>
    </row>
    <row r="8" spans="1:11" ht="32.25" customHeight="1" thickBot="1" x14ac:dyDescent="0.3">
      <c r="A8" s="84" t="s">
        <v>92</v>
      </c>
      <c r="B8" s="119">
        <v>3400</v>
      </c>
      <c r="C8" s="119">
        <v>3150</v>
      </c>
      <c r="D8" s="119">
        <v>4920</v>
      </c>
      <c r="E8" s="119">
        <v>11680</v>
      </c>
      <c r="F8" s="316">
        <v>15477</v>
      </c>
      <c r="G8" s="43" t="s">
        <v>104</v>
      </c>
    </row>
    <row r="9" spans="1:11" ht="32.25" customHeight="1" thickBot="1" x14ac:dyDescent="0.3">
      <c r="A9" s="85" t="s">
        <v>632</v>
      </c>
      <c r="B9" s="120">
        <v>10900</v>
      </c>
      <c r="C9" s="120">
        <v>25423.5</v>
      </c>
      <c r="D9" s="120">
        <v>12788</v>
      </c>
      <c r="E9" s="120">
        <v>30055</v>
      </c>
      <c r="F9" s="317">
        <v>85141</v>
      </c>
      <c r="G9" s="29" t="s">
        <v>505</v>
      </c>
      <c r="J9" s="58"/>
    </row>
    <row r="10" spans="1:11" ht="32.25" customHeight="1" thickBot="1" x14ac:dyDescent="0.3">
      <c r="A10" s="84" t="s">
        <v>631</v>
      </c>
      <c r="B10" s="100">
        <v>0</v>
      </c>
      <c r="C10" s="100">
        <v>4000</v>
      </c>
      <c r="D10" s="100">
        <v>0</v>
      </c>
      <c r="E10" s="100">
        <v>500</v>
      </c>
      <c r="F10" s="318">
        <v>4682</v>
      </c>
      <c r="G10" s="45" t="s">
        <v>546</v>
      </c>
      <c r="J10" s="58"/>
    </row>
    <row r="11" spans="1:11" ht="32.25" customHeight="1" x14ac:dyDescent="0.25">
      <c r="A11" s="536" t="s">
        <v>504</v>
      </c>
      <c r="B11" s="537">
        <v>50900</v>
      </c>
      <c r="C11" s="537">
        <v>141889</v>
      </c>
      <c r="D11" s="537">
        <v>33120</v>
      </c>
      <c r="E11" s="537">
        <v>9435</v>
      </c>
      <c r="F11" s="538">
        <v>24700</v>
      </c>
      <c r="G11" s="539" t="s">
        <v>506</v>
      </c>
    </row>
    <row r="12" spans="1:11" ht="22.5" customHeight="1" x14ac:dyDescent="0.25">
      <c r="A12" s="540" t="s">
        <v>3</v>
      </c>
      <c r="B12" s="541">
        <f>SUM(B7:B11)</f>
        <v>104600</v>
      </c>
      <c r="C12" s="541">
        <f>SUM(C7:C11)</f>
        <v>174462.5</v>
      </c>
      <c r="D12" s="541">
        <f>SUM(D7:D11)</f>
        <v>85001</v>
      </c>
      <c r="E12" s="541">
        <f>SUM(E7:E11)</f>
        <v>52170</v>
      </c>
      <c r="F12" s="541">
        <f>SUM(F7:F11)</f>
        <v>130000</v>
      </c>
      <c r="G12" s="542" t="s">
        <v>4</v>
      </c>
    </row>
    <row r="13" spans="1:11" s="324" customFormat="1" ht="15" customHeight="1" x14ac:dyDescent="0.25">
      <c r="A13" s="324" t="s">
        <v>464</v>
      </c>
      <c r="G13" s="327" t="s">
        <v>465</v>
      </c>
    </row>
    <row r="18" spans="1:6" x14ac:dyDescent="0.25">
      <c r="B18" s="11">
        <f t="shared" ref="B18:E23" si="0">B6</f>
        <v>2011</v>
      </c>
      <c r="C18" s="11">
        <f t="shared" si="0"/>
        <v>2012</v>
      </c>
      <c r="D18" s="11">
        <f t="shared" si="0"/>
        <v>2013</v>
      </c>
      <c r="E18" s="11">
        <f t="shared" si="0"/>
        <v>2014</v>
      </c>
      <c r="F18" s="11"/>
    </row>
    <row r="19" spans="1:6" x14ac:dyDescent="0.25">
      <c r="A19" s="1" t="s">
        <v>105</v>
      </c>
      <c r="B19" s="58">
        <f t="shared" si="0"/>
        <v>39400</v>
      </c>
      <c r="C19" s="58">
        <f t="shared" si="0"/>
        <v>0</v>
      </c>
      <c r="D19" s="58">
        <f t="shared" si="0"/>
        <v>34173</v>
      </c>
      <c r="E19" s="58">
        <f t="shared" si="0"/>
        <v>500</v>
      </c>
      <c r="F19" s="58"/>
    </row>
    <row r="20" spans="1:6" x14ac:dyDescent="0.25">
      <c r="A20" s="1" t="s">
        <v>106</v>
      </c>
      <c r="B20" s="58">
        <f t="shared" si="0"/>
        <v>3400</v>
      </c>
      <c r="C20" s="58">
        <f t="shared" si="0"/>
        <v>3150</v>
      </c>
      <c r="D20" s="58">
        <f t="shared" si="0"/>
        <v>4920</v>
      </c>
      <c r="E20" s="58">
        <f t="shared" si="0"/>
        <v>11680</v>
      </c>
      <c r="F20" s="58"/>
    </row>
    <row r="21" spans="1:6" ht="25" x14ac:dyDescent="0.25">
      <c r="A21" s="91" t="s">
        <v>305</v>
      </c>
      <c r="B21" s="58">
        <f t="shared" si="0"/>
        <v>10900</v>
      </c>
      <c r="C21" s="58">
        <f t="shared" si="0"/>
        <v>25423.5</v>
      </c>
      <c r="D21" s="58">
        <f t="shared" si="0"/>
        <v>12788</v>
      </c>
      <c r="E21" s="58">
        <f t="shared" si="0"/>
        <v>30055</v>
      </c>
      <c r="F21" s="58"/>
    </row>
    <row r="22" spans="1:6" ht="25" x14ac:dyDescent="0.25">
      <c r="A22" s="10" t="s">
        <v>306</v>
      </c>
      <c r="B22" s="58">
        <f t="shared" si="0"/>
        <v>0</v>
      </c>
      <c r="C22" s="58">
        <f t="shared" si="0"/>
        <v>4000</v>
      </c>
      <c r="D22" s="58">
        <f t="shared" si="0"/>
        <v>0</v>
      </c>
      <c r="E22" s="58">
        <f t="shared" si="0"/>
        <v>500</v>
      </c>
      <c r="F22" s="58"/>
    </row>
    <row r="23" spans="1:6" ht="25" x14ac:dyDescent="0.25">
      <c r="A23" s="10" t="s">
        <v>304</v>
      </c>
      <c r="B23" s="58">
        <f t="shared" si="0"/>
        <v>50900</v>
      </c>
      <c r="C23" s="58">
        <f t="shared" si="0"/>
        <v>141889</v>
      </c>
      <c r="D23" s="58">
        <f t="shared" si="0"/>
        <v>33120</v>
      </c>
      <c r="E23" s="58">
        <f t="shared" si="0"/>
        <v>9435</v>
      </c>
      <c r="F23" s="58"/>
    </row>
    <row r="24" spans="1:6" ht="25" x14ac:dyDescent="0.25">
      <c r="A24" s="10" t="s">
        <v>262</v>
      </c>
      <c r="B24" s="58" t="e">
        <f>#REF!</f>
        <v>#REF!</v>
      </c>
      <c r="C24" s="58" t="e">
        <f>#REF!</f>
        <v>#REF!</v>
      </c>
      <c r="D24" s="58" t="e">
        <f>#REF!</f>
        <v>#REF!</v>
      </c>
      <c r="E24" s="58" t="e">
        <f>#REF!</f>
        <v>#REF!</v>
      </c>
      <c r="F24" s="58"/>
    </row>
  </sheetData>
  <mergeCells count="4">
    <mergeCell ref="A1:G1"/>
    <mergeCell ref="A3:G3"/>
    <mergeCell ref="A4:G4"/>
    <mergeCell ref="A2:G2"/>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O43"/>
  <sheetViews>
    <sheetView rightToLeft="1" view="pageBreakPreview" zoomScaleNormal="100" zoomScaleSheetLayoutView="100" workbookViewId="0">
      <selection activeCell="A6" sqref="A6:A8"/>
    </sheetView>
  </sheetViews>
  <sheetFormatPr defaultColWidth="8.81640625" defaultRowHeight="13" x14ac:dyDescent="0.3"/>
  <cols>
    <col min="1" max="1" width="21.453125" style="5" bestFit="1" customWidth="1"/>
    <col min="2" max="2" width="5.7265625" style="23" bestFit="1" customWidth="1"/>
    <col min="3" max="3" width="10.26953125" style="23" bestFit="1" customWidth="1"/>
    <col min="4" max="7" width="10.26953125" style="5" bestFit="1" customWidth="1"/>
    <col min="8" max="8" width="6.26953125" style="23" customWidth="1"/>
    <col min="9" max="9" width="21.81640625" style="5" bestFit="1" customWidth="1"/>
    <col min="10" max="16384" width="8.81640625" style="5"/>
  </cols>
  <sheetData>
    <row r="1" spans="1:11" s="118" customFormat="1" ht="36.75" customHeight="1" x14ac:dyDescent="0.4">
      <c r="A1" s="764" t="s">
        <v>544</v>
      </c>
      <c r="B1" s="765"/>
      <c r="C1" s="765"/>
      <c r="D1" s="765"/>
      <c r="E1" s="765"/>
      <c r="F1" s="765"/>
      <c r="G1" s="765"/>
      <c r="H1" s="765"/>
      <c r="I1" s="765"/>
      <c r="J1" s="117"/>
      <c r="K1" s="117"/>
    </row>
    <row r="2" spans="1:11" s="118" customFormat="1" ht="18" x14ac:dyDescent="0.4">
      <c r="A2" s="765" t="s">
        <v>696</v>
      </c>
      <c r="B2" s="765"/>
      <c r="C2" s="765"/>
      <c r="D2" s="765"/>
      <c r="E2" s="765"/>
      <c r="F2" s="765"/>
      <c r="G2" s="765"/>
      <c r="H2" s="765"/>
      <c r="I2" s="765"/>
      <c r="J2" s="117"/>
      <c r="K2" s="117"/>
    </row>
    <row r="3" spans="1:11" s="118" customFormat="1" ht="32.25" customHeight="1" x14ac:dyDescent="0.35">
      <c r="A3" s="766" t="s">
        <v>545</v>
      </c>
      <c r="B3" s="766"/>
      <c r="C3" s="766"/>
      <c r="D3" s="766"/>
      <c r="E3" s="766"/>
      <c r="F3" s="766"/>
      <c r="G3" s="766"/>
      <c r="H3" s="766"/>
      <c r="I3" s="766"/>
    </row>
    <row r="4" spans="1:11" s="118" customFormat="1" ht="14.5" customHeight="1" x14ac:dyDescent="0.35">
      <c r="A4" s="767" t="s">
        <v>696</v>
      </c>
      <c r="B4" s="767"/>
      <c r="C4" s="767"/>
      <c r="D4" s="767"/>
      <c r="E4" s="767"/>
      <c r="F4" s="767"/>
      <c r="G4" s="767"/>
      <c r="H4" s="767"/>
      <c r="I4" s="767"/>
    </row>
    <row r="5" spans="1:11" ht="18" customHeight="1" x14ac:dyDescent="0.35">
      <c r="A5" s="53" t="s">
        <v>737</v>
      </c>
      <c r="B5" s="54"/>
      <c r="C5" s="55"/>
      <c r="D5" s="55"/>
      <c r="E5" s="55"/>
      <c r="F5" s="55"/>
      <c r="G5" s="55"/>
      <c r="H5" s="54"/>
      <c r="I5" s="56" t="s">
        <v>736</v>
      </c>
    </row>
    <row r="6" spans="1:11" ht="10.5" customHeight="1" x14ac:dyDescent="0.3">
      <c r="A6" s="776" t="s">
        <v>45</v>
      </c>
      <c r="B6" s="699" t="s">
        <v>24</v>
      </c>
      <c r="C6" s="757">
        <v>2010</v>
      </c>
      <c r="D6" s="757">
        <v>2011</v>
      </c>
      <c r="E6" s="757">
        <v>2012</v>
      </c>
      <c r="F6" s="757">
        <v>2013</v>
      </c>
      <c r="G6" s="757">
        <v>2014</v>
      </c>
      <c r="H6" s="771" t="s">
        <v>25</v>
      </c>
      <c r="I6" s="768" t="s">
        <v>23</v>
      </c>
    </row>
    <row r="7" spans="1:11" ht="10.5" customHeight="1" x14ac:dyDescent="0.3">
      <c r="A7" s="777"/>
      <c r="B7" s="774"/>
      <c r="C7" s="758"/>
      <c r="D7" s="758"/>
      <c r="E7" s="758"/>
      <c r="F7" s="758"/>
      <c r="G7" s="758"/>
      <c r="H7" s="772"/>
      <c r="I7" s="769"/>
    </row>
    <row r="8" spans="1:11" ht="10.5" customHeight="1" x14ac:dyDescent="0.3">
      <c r="A8" s="778"/>
      <c r="B8" s="775"/>
      <c r="C8" s="759"/>
      <c r="D8" s="759"/>
      <c r="E8" s="759"/>
      <c r="F8" s="759"/>
      <c r="G8" s="759"/>
      <c r="H8" s="773"/>
      <c r="I8" s="770"/>
    </row>
    <row r="9" spans="1:11" s="1" customFormat="1" ht="19.5" customHeight="1" thickBot="1" x14ac:dyDescent="0.3">
      <c r="A9" s="138" t="s">
        <v>79</v>
      </c>
      <c r="B9" s="151" t="s">
        <v>73</v>
      </c>
      <c r="C9" s="152">
        <v>1.85</v>
      </c>
      <c r="D9" s="152">
        <v>0</v>
      </c>
      <c r="E9" s="152">
        <v>0</v>
      </c>
      <c r="F9" s="152">
        <v>0</v>
      </c>
      <c r="G9" s="152">
        <v>0</v>
      </c>
      <c r="H9" s="151" t="s">
        <v>157</v>
      </c>
      <c r="I9" s="110" t="s">
        <v>80</v>
      </c>
    </row>
    <row r="10" spans="1:11" s="1" customFormat="1" ht="19.5" customHeight="1" thickBot="1" x14ac:dyDescent="0.3">
      <c r="A10" s="37" t="s">
        <v>70</v>
      </c>
      <c r="B10" s="66" t="s">
        <v>72</v>
      </c>
      <c r="C10" s="62">
        <v>0</v>
      </c>
      <c r="D10" s="62">
        <v>0</v>
      </c>
      <c r="E10" s="62">
        <v>0</v>
      </c>
      <c r="F10" s="62">
        <v>0</v>
      </c>
      <c r="G10" s="62">
        <v>0</v>
      </c>
      <c r="H10" s="92" t="s">
        <v>158</v>
      </c>
      <c r="I10" s="45" t="s">
        <v>74</v>
      </c>
    </row>
    <row r="11" spans="1:11" s="1" customFormat="1" ht="19.5" customHeight="1" thickBot="1" x14ac:dyDescent="0.3">
      <c r="A11" s="138" t="s">
        <v>174</v>
      </c>
      <c r="B11" s="151" t="s">
        <v>72</v>
      </c>
      <c r="C11" s="152">
        <v>11.1</v>
      </c>
      <c r="D11" s="152">
        <v>0</v>
      </c>
      <c r="E11" s="152">
        <v>28</v>
      </c>
      <c r="F11" s="152">
        <v>0</v>
      </c>
      <c r="G11" s="152">
        <v>0</v>
      </c>
      <c r="H11" s="151" t="s">
        <v>158</v>
      </c>
      <c r="I11" s="110" t="s">
        <v>175</v>
      </c>
    </row>
    <row r="12" spans="1:11" s="1" customFormat="1" ht="19.5" customHeight="1" thickBot="1" x14ac:dyDescent="0.3">
      <c r="A12" s="37" t="s">
        <v>246</v>
      </c>
      <c r="B12" s="66" t="s">
        <v>72</v>
      </c>
      <c r="C12" s="62">
        <v>0</v>
      </c>
      <c r="D12" s="62">
        <v>100</v>
      </c>
      <c r="E12" s="62">
        <v>0</v>
      </c>
      <c r="F12" s="62">
        <v>0</v>
      </c>
      <c r="G12" s="62">
        <v>1201</v>
      </c>
      <c r="H12" s="92" t="s">
        <v>158</v>
      </c>
      <c r="I12" s="45" t="s">
        <v>196</v>
      </c>
    </row>
    <row r="13" spans="1:11" s="1" customFormat="1" ht="19.5" customHeight="1" thickBot="1" x14ac:dyDescent="0.3">
      <c r="A13" s="138" t="s">
        <v>278</v>
      </c>
      <c r="B13" s="151" t="s">
        <v>73</v>
      </c>
      <c r="C13" s="152">
        <v>0</v>
      </c>
      <c r="D13" s="152">
        <v>0</v>
      </c>
      <c r="E13" s="152">
        <v>6</v>
      </c>
      <c r="F13" s="152">
        <v>9</v>
      </c>
      <c r="G13" s="152">
        <v>0</v>
      </c>
      <c r="H13" s="151" t="s">
        <v>157</v>
      </c>
      <c r="I13" s="110" t="s">
        <v>299</v>
      </c>
    </row>
    <row r="14" spans="1:11" s="1" customFormat="1" ht="19.5" customHeight="1" thickBot="1" x14ac:dyDescent="0.3">
      <c r="A14" s="37" t="s">
        <v>247</v>
      </c>
      <c r="B14" s="66" t="s">
        <v>72</v>
      </c>
      <c r="C14" s="62">
        <v>0</v>
      </c>
      <c r="D14" s="62">
        <v>20</v>
      </c>
      <c r="E14" s="62">
        <v>0</v>
      </c>
      <c r="F14" s="62">
        <v>0</v>
      </c>
      <c r="G14" s="62">
        <v>0</v>
      </c>
      <c r="H14" s="92" t="s">
        <v>158</v>
      </c>
      <c r="I14" s="45" t="s">
        <v>198</v>
      </c>
    </row>
    <row r="15" spans="1:11" s="1" customFormat="1" ht="19.5" customHeight="1" thickBot="1" x14ac:dyDescent="0.3">
      <c r="A15" s="138" t="s">
        <v>86</v>
      </c>
      <c r="B15" s="151" t="s">
        <v>72</v>
      </c>
      <c r="C15" s="152">
        <v>789.07500000000005</v>
      </c>
      <c r="D15" s="152">
        <v>176</v>
      </c>
      <c r="E15" s="152">
        <v>0</v>
      </c>
      <c r="F15" s="152">
        <v>0</v>
      </c>
      <c r="G15" s="152">
        <v>0</v>
      </c>
      <c r="H15" s="151" t="s">
        <v>158</v>
      </c>
      <c r="I15" s="110" t="s">
        <v>91</v>
      </c>
    </row>
    <row r="16" spans="1:11" s="1" customFormat="1" ht="19.5" customHeight="1" thickBot="1" x14ac:dyDescent="0.3">
      <c r="A16" s="37" t="s">
        <v>130</v>
      </c>
      <c r="B16" s="66" t="s">
        <v>72</v>
      </c>
      <c r="C16" s="62">
        <v>0</v>
      </c>
      <c r="D16" s="62">
        <v>0</v>
      </c>
      <c r="E16" s="62">
        <v>127</v>
      </c>
      <c r="F16" s="62">
        <v>67</v>
      </c>
      <c r="G16" s="62">
        <v>0</v>
      </c>
      <c r="H16" s="92" t="s">
        <v>158</v>
      </c>
      <c r="I16" s="45" t="s">
        <v>298</v>
      </c>
    </row>
    <row r="17" spans="1:9" s="1" customFormat="1" ht="19.5" customHeight="1" thickBot="1" x14ac:dyDescent="0.3">
      <c r="A17" s="138" t="s">
        <v>282</v>
      </c>
      <c r="B17" s="151" t="s">
        <v>72</v>
      </c>
      <c r="C17" s="152">
        <v>0</v>
      </c>
      <c r="D17" s="152">
        <v>0</v>
      </c>
      <c r="E17" s="152">
        <v>31</v>
      </c>
      <c r="F17" s="152">
        <v>0</v>
      </c>
      <c r="G17" s="152">
        <v>0</v>
      </c>
      <c r="H17" s="151" t="s">
        <v>158</v>
      </c>
      <c r="I17" s="110" t="s">
        <v>272</v>
      </c>
    </row>
    <row r="18" spans="1:9" s="1" customFormat="1" ht="19.5" customHeight="1" thickBot="1" x14ac:dyDescent="0.3">
      <c r="A18" s="37" t="s">
        <v>284</v>
      </c>
      <c r="B18" s="66" t="s">
        <v>72</v>
      </c>
      <c r="C18" s="62">
        <v>0</v>
      </c>
      <c r="D18" s="62">
        <v>0</v>
      </c>
      <c r="E18" s="62">
        <v>0</v>
      </c>
      <c r="F18" s="62">
        <v>59</v>
      </c>
      <c r="G18" s="62">
        <v>35</v>
      </c>
      <c r="H18" s="92" t="s">
        <v>158</v>
      </c>
      <c r="I18" s="45" t="s">
        <v>276</v>
      </c>
    </row>
    <row r="19" spans="1:9" s="1" customFormat="1" ht="19.5" customHeight="1" thickBot="1" x14ac:dyDescent="0.3">
      <c r="A19" s="138" t="s">
        <v>84</v>
      </c>
      <c r="B19" s="151" t="s">
        <v>72</v>
      </c>
      <c r="C19" s="152">
        <v>0</v>
      </c>
      <c r="D19" s="152">
        <v>0</v>
      </c>
      <c r="E19" s="152">
        <v>0</v>
      </c>
      <c r="F19" s="152">
        <v>0</v>
      </c>
      <c r="G19" s="152">
        <v>12</v>
      </c>
      <c r="H19" s="151" t="s">
        <v>158</v>
      </c>
      <c r="I19" s="110" t="s">
        <v>300</v>
      </c>
    </row>
    <row r="20" spans="1:9" s="1" customFormat="1" ht="19.5" customHeight="1" thickBot="1" x14ac:dyDescent="0.3">
      <c r="A20" s="37" t="s">
        <v>287</v>
      </c>
      <c r="B20" s="66" t="s">
        <v>72</v>
      </c>
      <c r="C20" s="62">
        <v>0</v>
      </c>
      <c r="D20" s="62">
        <v>0</v>
      </c>
      <c r="E20" s="62">
        <v>0</v>
      </c>
      <c r="F20" s="62">
        <v>6</v>
      </c>
      <c r="G20" s="62">
        <v>0</v>
      </c>
      <c r="H20" s="92" t="s">
        <v>158</v>
      </c>
      <c r="I20" s="45" t="s">
        <v>277</v>
      </c>
    </row>
    <row r="21" spans="1:9" s="1" customFormat="1" ht="19.5" customHeight="1" thickBot="1" x14ac:dyDescent="0.3">
      <c r="A21" s="27" t="s">
        <v>280</v>
      </c>
      <c r="B21" s="93" t="s">
        <v>72</v>
      </c>
      <c r="C21" s="65">
        <v>0</v>
      </c>
      <c r="D21" s="65">
        <v>0</v>
      </c>
      <c r="E21" s="65">
        <v>18</v>
      </c>
      <c r="F21" s="65">
        <v>0</v>
      </c>
      <c r="G21" s="65">
        <v>0</v>
      </c>
      <c r="H21" s="93" t="s">
        <v>158</v>
      </c>
      <c r="I21" s="46" t="s">
        <v>271</v>
      </c>
    </row>
    <row r="22" spans="1:9" s="1" customFormat="1" ht="19.5" customHeight="1" thickBot="1" x14ac:dyDescent="0.3">
      <c r="A22" s="37" t="s">
        <v>85</v>
      </c>
      <c r="B22" s="66" t="s">
        <v>73</v>
      </c>
      <c r="C22" s="62">
        <v>0</v>
      </c>
      <c r="D22" s="62">
        <v>0</v>
      </c>
      <c r="E22" s="62">
        <v>0</v>
      </c>
      <c r="F22" s="62">
        <v>0</v>
      </c>
      <c r="G22" s="62">
        <v>0</v>
      </c>
      <c r="H22" s="92" t="s">
        <v>157</v>
      </c>
      <c r="I22" s="45" t="s">
        <v>90</v>
      </c>
    </row>
    <row r="23" spans="1:9" s="1" customFormat="1" ht="19.5" customHeight="1" thickBot="1" x14ac:dyDescent="0.3">
      <c r="A23" s="27" t="s">
        <v>172</v>
      </c>
      <c r="B23" s="93" t="s">
        <v>72</v>
      </c>
      <c r="C23" s="65">
        <v>31.7</v>
      </c>
      <c r="D23" s="65">
        <v>0</v>
      </c>
      <c r="E23" s="65">
        <v>0</v>
      </c>
      <c r="F23" s="65">
        <v>0</v>
      </c>
      <c r="G23" s="65">
        <v>0</v>
      </c>
      <c r="H23" s="93" t="s">
        <v>158</v>
      </c>
      <c r="I23" s="46" t="s">
        <v>173</v>
      </c>
    </row>
    <row r="24" spans="1:9" s="1" customFormat="1" ht="19.5" customHeight="1" thickBot="1" x14ac:dyDescent="0.3">
      <c r="A24" s="37" t="s">
        <v>285</v>
      </c>
      <c r="B24" s="66" t="s">
        <v>72</v>
      </c>
      <c r="C24" s="62">
        <v>0</v>
      </c>
      <c r="D24" s="62">
        <v>0</v>
      </c>
      <c r="E24" s="62">
        <v>0</v>
      </c>
      <c r="F24" s="62">
        <v>119</v>
      </c>
      <c r="G24" s="62">
        <v>227</v>
      </c>
      <c r="H24" s="92" t="s">
        <v>158</v>
      </c>
      <c r="I24" s="45" t="s">
        <v>274</v>
      </c>
    </row>
    <row r="25" spans="1:9" s="1" customFormat="1" ht="19.5" customHeight="1" thickBot="1" x14ac:dyDescent="0.3">
      <c r="A25" s="27" t="s">
        <v>286</v>
      </c>
      <c r="B25" s="93" t="s">
        <v>73</v>
      </c>
      <c r="C25" s="65">
        <v>0</v>
      </c>
      <c r="D25" s="65">
        <v>0</v>
      </c>
      <c r="E25" s="65">
        <v>0</v>
      </c>
      <c r="F25" s="65">
        <v>85</v>
      </c>
      <c r="G25" s="65">
        <v>287</v>
      </c>
      <c r="H25" s="93" t="s">
        <v>157</v>
      </c>
      <c r="I25" s="46" t="s">
        <v>275</v>
      </c>
    </row>
    <row r="26" spans="1:9" s="1" customFormat="1" ht="19.5" customHeight="1" thickBot="1" x14ac:dyDescent="0.3">
      <c r="A26" s="37" t="s">
        <v>117</v>
      </c>
      <c r="B26" s="66" t="s">
        <v>72</v>
      </c>
      <c r="C26" s="62">
        <v>1.1000000000000001</v>
      </c>
      <c r="D26" s="62">
        <v>0</v>
      </c>
      <c r="E26" s="62">
        <v>0</v>
      </c>
      <c r="F26" s="62">
        <v>0</v>
      </c>
      <c r="G26" s="62">
        <v>0</v>
      </c>
      <c r="H26" s="92" t="s">
        <v>158</v>
      </c>
      <c r="I26" s="45" t="s">
        <v>115</v>
      </c>
    </row>
    <row r="27" spans="1:9" s="1" customFormat="1" ht="19.5" customHeight="1" thickBot="1" x14ac:dyDescent="0.3">
      <c r="A27" s="27" t="s">
        <v>87</v>
      </c>
      <c r="B27" s="93" t="s">
        <v>72</v>
      </c>
      <c r="C27" s="65">
        <v>472.57499999999999</v>
      </c>
      <c r="D27" s="65">
        <v>97</v>
      </c>
      <c r="E27" s="65">
        <v>0</v>
      </c>
      <c r="F27" s="65">
        <v>0</v>
      </c>
      <c r="G27" s="65">
        <v>0</v>
      </c>
      <c r="H27" s="93" t="s">
        <v>158</v>
      </c>
      <c r="I27" s="46" t="s">
        <v>77</v>
      </c>
    </row>
    <row r="28" spans="1:9" s="1" customFormat="1" ht="19.5" customHeight="1" thickBot="1" x14ac:dyDescent="0.3">
      <c r="A28" s="37" t="s">
        <v>81</v>
      </c>
      <c r="B28" s="66" t="s">
        <v>72</v>
      </c>
      <c r="C28" s="62">
        <v>62.65</v>
      </c>
      <c r="D28" s="62">
        <v>523</v>
      </c>
      <c r="E28" s="62">
        <v>0</v>
      </c>
      <c r="F28" s="62">
        <v>0</v>
      </c>
      <c r="G28" s="62">
        <v>0</v>
      </c>
      <c r="H28" s="92" t="s">
        <v>158</v>
      </c>
      <c r="I28" s="45" t="s">
        <v>82</v>
      </c>
    </row>
    <row r="29" spans="1:9" s="1" customFormat="1" ht="19.5" customHeight="1" thickBot="1" x14ac:dyDescent="0.3">
      <c r="A29" s="27" t="s">
        <v>110</v>
      </c>
      <c r="B29" s="93" t="s">
        <v>73</v>
      </c>
      <c r="C29" s="65">
        <v>174</v>
      </c>
      <c r="D29" s="65">
        <v>83</v>
      </c>
      <c r="E29" s="65">
        <v>8</v>
      </c>
      <c r="F29" s="65">
        <v>4</v>
      </c>
      <c r="G29" s="65">
        <v>253</v>
      </c>
      <c r="H29" s="93" t="s">
        <v>157</v>
      </c>
      <c r="I29" s="46" t="s">
        <v>88</v>
      </c>
    </row>
    <row r="30" spans="1:9" ht="19.5" customHeight="1" thickBot="1" x14ac:dyDescent="0.35">
      <c r="A30" s="37" t="s">
        <v>199</v>
      </c>
      <c r="B30" s="66" t="s">
        <v>72</v>
      </c>
      <c r="C30" s="62">
        <v>0</v>
      </c>
      <c r="D30" s="62">
        <v>13</v>
      </c>
      <c r="E30" s="62">
        <v>0</v>
      </c>
      <c r="F30" s="62">
        <v>0</v>
      </c>
      <c r="G30" s="62">
        <v>0</v>
      </c>
      <c r="H30" s="92" t="s">
        <v>158</v>
      </c>
      <c r="I30" s="45" t="s">
        <v>197</v>
      </c>
    </row>
    <row r="31" spans="1:9" ht="19.5" customHeight="1" thickBot="1" x14ac:dyDescent="0.35">
      <c r="A31" s="27" t="s">
        <v>116</v>
      </c>
      <c r="B31" s="93" t="s">
        <v>72</v>
      </c>
      <c r="C31" s="65">
        <v>15</v>
      </c>
      <c r="D31" s="65">
        <v>0</v>
      </c>
      <c r="E31" s="65">
        <v>0</v>
      </c>
      <c r="F31" s="65">
        <v>0</v>
      </c>
      <c r="G31" s="65">
        <v>0</v>
      </c>
      <c r="H31" s="93" t="s">
        <v>158</v>
      </c>
      <c r="I31" s="46" t="s">
        <v>114</v>
      </c>
    </row>
    <row r="32" spans="1:9" ht="19.5" customHeight="1" thickBot="1" x14ac:dyDescent="0.35">
      <c r="A32" s="37" t="s">
        <v>112</v>
      </c>
      <c r="B32" s="66" t="s">
        <v>72</v>
      </c>
      <c r="C32" s="62">
        <v>0</v>
      </c>
      <c r="D32" s="62">
        <v>0</v>
      </c>
      <c r="E32" s="62">
        <v>155.5</v>
      </c>
      <c r="F32" s="62">
        <v>0</v>
      </c>
      <c r="G32" s="62">
        <v>0</v>
      </c>
      <c r="H32" s="92" t="s">
        <v>158</v>
      </c>
      <c r="I32" s="45" t="s">
        <v>270</v>
      </c>
    </row>
    <row r="33" spans="1:15" ht="19.5" customHeight="1" thickBot="1" x14ac:dyDescent="0.35">
      <c r="A33" s="27" t="s">
        <v>83</v>
      </c>
      <c r="B33" s="93" t="s">
        <v>72</v>
      </c>
      <c r="C33" s="65">
        <v>0</v>
      </c>
      <c r="D33" s="65">
        <v>0</v>
      </c>
      <c r="E33" s="65">
        <v>0</v>
      </c>
      <c r="F33" s="65">
        <v>0</v>
      </c>
      <c r="G33" s="65">
        <v>0</v>
      </c>
      <c r="H33" s="93" t="s">
        <v>158</v>
      </c>
      <c r="I33" s="46" t="s">
        <v>89</v>
      </c>
    </row>
    <row r="34" spans="1:15" ht="19.5" customHeight="1" thickBot="1" x14ac:dyDescent="0.35">
      <c r="A34" s="37" t="s">
        <v>111</v>
      </c>
      <c r="B34" s="66" t="s">
        <v>73</v>
      </c>
      <c r="C34" s="62">
        <v>1387</v>
      </c>
      <c r="D34" s="62">
        <v>586</v>
      </c>
      <c r="E34" s="62">
        <v>622</v>
      </c>
      <c r="F34" s="62">
        <v>197</v>
      </c>
      <c r="G34" s="62">
        <v>0</v>
      </c>
      <c r="H34" s="92" t="s">
        <v>157</v>
      </c>
      <c r="I34" s="45" t="s">
        <v>113</v>
      </c>
    </row>
    <row r="35" spans="1:15" ht="19.5" customHeight="1" thickBot="1" x14ac:dyDescent="0.35">
      <c r="A35" s="27" t="s">
        <v>445</v>
      </c>
      <c r="B35" s="65" t="s">
        <v>72</v>
      </c>
      <c r="C35" s="65">
        <v>0</v>
      </c>
      <c r="D35" s="65">
        <v>0</v>
      </c>
      <c r="E35" s="65">
        <v>0</v>
      </c>
      <c r="F35" s="65">
        <v>0</v>
      </c>
      <c r="G35" s="65">
        <v>96</v>
      </c>
      <c r="H35" s="93" t="s">
        <v>158</v>
      </c>
      <c r="I35" s="46" t="s">
        <v>446</v>
      </c>
    </row>
    <row r="36" spans="1:15" ht="19.5" customHeight="1" thickBot="1" x14ac:dyDescent="0.35">
      <c r="A36" s="37" t="s">
        <v>447</v>
      </c>
      <c r="B36" s="62" t="s">
        <v>73</v>
      </c>
      <c r="C36" s="62">
        <v>0</v>
      </c>
      <c r="D36" s="62">
        <v>0</v>
      </c>
      <c r="E36" s="62">
        <v>0</v>
      </c>
      <c r="F36" s="62">
        <v>0</v>
      </c>
      <c r="G36" s="62">
        <v>19</v>
      </c>
      <c r="H36" s="92" t="s">
        <v>157</v>
      </c>
      <c r="I36" s="45" t="s">
        <v>448</v>
      </c>
    </row>
    <row r="37" spans="1:15" ht="19.5" customHeight="1" thickBot="1" x14ac:dyDescent="0.35">
      <c r="A37" s="27" t="s">
        <v>449</v>
      </c>
      <c r="B37" s="65" t="s">
        <v>73</v>
      </c>
      <c r="C37" s="65">
        <v>0</v>
      </c>
      <c r="D37" s="65">
        <v>0</v>
      </c>
      <c r="E37" s="65">
        <v>0</v>
      </c>
      <c r="F37" s="65">
        <v>0</v>
      </c>
      <c r="G37" s="65">
        <v>1144</v>
      </c>
      <c r="H37" s="93" t="s">
        <v>157</v>
      </c>
      <c r="I37" s="46" t="s">
        <v>450</v>
      </c>
    </row>
    <row r="38" spans="1:15" ht="19.5" customHeight="1" thickBot="1" x14ac:dyDescent="0.35">
      <c r="A38" s="37" t="s">
        <v>71</v>
      </c>
      <c r="B38" s="66" t="s">
        <v>73</v>
      </c>
      <c r="C38" s="62">
        <v>26.35</v>
      </c>
      <c r="D38" s="62">
        <v>100</v>
      </c>
      <c r="E38" s="62">
        <v>0</v>
      </c>
      <c r="F38" s="62">
        <v>0</v>
      </c>
      <c r="G38" s="62">
        <v>0</v>
      </c>
      <c r="H38" s="92" t="s">
        <v>157</v>
      </c>
      <c r="I38" s="45" t="s">
        <v>75</v>
      </c>
    </row>
    <row r="39" spans="1:15" ht="19.5" customHeight="1" x14ac:dyDescent="0.3">
      <c r="A39" s="568" t="s">
        <v>283</v>
      </c>
      <c r="B39" s="101" t="s">
        <v>72</v>
      </c>
      <c r="C39" s="101">
        <v>0</v>
      </c>
      <c r="D39" s="101">
        <v>0</v>
      </c>
      <c r="E39" s="101">
        <v>127</v>
      </c>
      <c r="F39" s="101">
        <v>0</v>
      </c>
      <c r="G39" s="101">
        <v>0</v>
      </c>
      <c r="H39" s="569" t="s">
        <v>158</v>
      </c>
      <c r="I39" s="111" t="s">
        <v>273</v>
      </c>
    </row>
    <row r="40" spans="1:15" ht="19.5" customHeight="1" thickBot="1" x14ac:dyDescent="0.35">
      <c r="A40" s="762" t="s">
        <v>3</v>
      </c>
      <c r="B40" s="571" t="s">
        <v>72</v>
      </c>
      <c r="C40" s="571">
        <f>C10+C11+C12+C14+C15+C16+C17+C18+C19+C20+C21+C23+C24+C26+C27+C28+C30+C31+C32+C33+C35+C39</f>
        <v>1383.2000000000003</v>
      </c>
      <c r="D40" s="571">
        <f t="shared" ref="D40:G40" si="0">D10+D11+D12+D14+D15+D16+D17+D18+D19+D20+D21+D23+D24+D26+D27+D28+D30+D31+D32+D33+D35+D39</f>
        <v>929</v>
      </c>
      <c r="E40" s="571">
        <f t="shared" si="0"/>
        <v>486.5</v>
      </c>
      <c r="F40" s="571">
        <f t="shared" si="0"/>
        <v>251</v>
      </c>
      <c r="G40" s="571">
        <f t="shared" si="0"/>
        <v>1571</v>
      </c>
      <c r="H40" s="572" t="s">
        <v>158</v>
      </c>
      <c r="I40" s="760" t="s">
        <v>4</v>
      </c>
    </row>
    <row r="41" spans="1:15" ht="19.5" customHeight="1" x14ac:dyDescent="0.3">
      <c r="A41" s="763"/>
      <c r="B41" s="566" t="s">
        <v>73</v>
      </c>
      <c r="C41" s="153">
        <f>C9+C13+C22+C25+C29+C34+C36+C38</f>
        <v>1589.1999999999998</v>
      </c>
      <c r="D41" s="153">
        <f t="shared" ref="D41:G41" si="1">D9+D13+D22+D25+D29+D34+D36+D38</f>
        <v>769</v>
      </c>
      <c r="E41" s="153">
        <f t="shared" si="1"/>
        <v>636</v>
      </c>
      <c r="F41" s="153">
        <f t="shared" si="1"/>
        <v>295</v>
      </c>
      <c r="G41" s="153">
        <f t="shared" si="1"/>
        <v>559</v>
      </c>
      <c r="H41" s="567" t="s">
        <v>157</v>
      </c>
      <c r="I41" s="761"/>
    </row>
    <row r="42" spans="1:15" s="36" customFormat="1" ht="14.5" x14ac:dyDescent="0.35">
      <c r="A42" s="596" t="s">
        <v>693</v>
      </c>
      <c r="B42" s="594"/>
      <c r="C42" s="594"/>
      <c r="D42" s="594"/>
      <c r="E42" s="594"/>
      <c r="F42" s="594"/>
      <c r="G42" s="594"/>
      <c r="H42" s="594"/>
      <c r="I42" s="597" t="s">
        <v>694</v>
      </c>
      <c r="J42" s="595"/>
      <c r="K42" s="595"/>
      <c r="L42" s="595"/>
      <c r="M42" s="595"/>
      <c r="N42" s="595"/>
      <c r="O42" s="595"/>
    </row>
    <row r="43" spans="1:15" s="149" customFormat="1" x14ac:dyDescent="0.3">
      <c r="A43" s="324" t="s">
        <v>639</v>
      </c>
      <c r="B43" s="330"/>
      <c r="C43" s="331"/>
      <c r="D43" s="331"/>
      <c r="E43" s="331"/>
      <c r="F43" s="331"/>
      <c r="G43" s="331"/>
      <c r="I43" s="598" t="s">
        <v>465</v>
      </c>
    </row>
  </sheetData>
  <mergeCells count="15">
    <mergeCell ref="C6:C8"/>
    <mergeCell ref="G6:G8"/>
    <mergeCell ref="I40:I41"/>
    <mergeCell ref="A40:A41"/>
    <mergeCell ref="A1:I1"/>
    <mergeCell ref="A3:I3"/>
    <mergeCell ref="A4:I4"/>
    <mergeCell ref="A2:I2"/>
    <mergeCell ref="I6:I8"/>
    <mergeCell ref="H6:H8"/>
    <mergeCell ref="F6:F8"/>
    <mergeCell ref="B6:B8"/>
    <mergeCell ref="A6:A8"/>
    <mergeCell ref="E6:E8"/>
    <mergeCell ref="D6:D8"/>
  </mergeCells>
  <phoneticPr fontId="0" type="noConversion"/>
  <printOptions horizontalCentered="1" verticalCentered="1"/>
  <pageMargins left="0" right="0" top="0" bottom="0" header="0" footer="0"/>
  <pageSetup paperSize="9" scale="8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L50"/>
  <sheetViews>
    <sheetView rightToLeft="1" view="pageBreakPreview" zoomScaleNormal="100" zoomScaleSheetLayoutView="100" workbookViewId="0">
      <selection activeCell="J6" sqref="J6:J8"/>
    </sheetView>
  </sheetViews>
  <sheetFormatPr defaultColWidth="8.81640625" defaultRowHeight="13" x14ac:dyDescent="0.3"/>
  <cols>
    <col min="1" max="1" width="21.453125" style="5" bestFit="1" customWidth="1"/>
    <col min="2" max="2" width="5.7265625" style="23" bestFit="1" customWidth="1"/>
    <col min="3" max="3" width="8.54296875" style="23" customWidth="1"/>
    <col min="4" max="8" width="8.54296875" style="5" customWidth="1"/>
    <col min="9" max="9" width="6.26953125" style="23" customWidth="1"/>
    <col min="10" max="10" width="21.81640625" style="5" bestFit="1" customWidth="1"/>
    <col min="11" max="16384" width="8.81640625" style="5"/>
  </cols>
  <sheetData>
    <row r="1" spans="1:12" s="118" customFormat="1" ht="18" x14ac:dyDescent="0.4">
      <c r="A1" s="765" t="s">
        <v>302</v>
      </c>
      <c r="B1" s="765"/>
      <c r="C1" s="765"/>
      <c r="D1" s="765"/>
      <c r="E1" s="765"/>
      <c r="F1" s="765"/>
      <c r="G1" s="765"/>
      <c r="H1" s="765"/>
      <c r="I1" s="765"/>
      <c r="J1" s="765"/>
      <c r="K1" s="117"/>
      <c r="L1" s="117"/>
    </row>
    <row r="2" spans="1:12" s="118" customFormat="1" ht="18" x14ac:dyDescent="0.4">
      <c r="A2" s="765" t="s">
        <v>612</v>
      </c>
      <c r="B2" s="765"/>
      <c r="C2" s="765"/>
      <c r="D2" s="765"/>
      <c r="E2" s="765"/>
      <c r="F2" s="765"/>
      <c r="G2" s="765"/>
      <c r="H2" s="765"/>
      <c r="I2" s="765"/>
      <c r="J2" s="765"/>
      <c r="K2" s="117"/>
      <c r="L2" s="117"/>
    </row>
    <row r="3" spans="1:12" s="118" customFormat="1" ht="18.75" customHeight="1" x14ac:dyDescent="0.3">
      <c r="A3" s="779" t="s">
        <v>301</v>
      </c>
      <c r="B3" s="779"/>
      <c r="C3" s="779"/>
      <c r="D3" s="779"/>
      <c r="E3" s="779"/>
      <c r="F3" s="779"/>
      <c r="G3" s="779"/>
      <c r="H3" s="779"/>
      <c r="I3" s="779"/>
      <c r="J3" s="779"/>
    </row>
    <row r="4" spans="1:12" s="118" customFormat="1" ht="14.5" customHeight="1" x14ac:dyDescent="0.35">
      <c r="A4" s="767" t="s">
        <v>612</v>
      </c>
      <c r="B4" s="767"/>
      <c r="C4" s="767"/>
      <c r="D4" s="767"/>
      <c r="E4" s="767"/>
      <c r="F4" s="767"/>
      <c r="G4" s="767"/>
      <c r="H4" s="767"/>
      <c r="I4" s="767"/>
      <c r="J4" s="767"/>
    </row>
    <row r="5" spans="1:12" ht="18" customHeight="1" x14ac:dyDescent="0.35">
      <c r="A5" s="53" t="s">
        <v>738</v>
      </c>
      <c r="B5" s="54"/>
      <c r="C5" s="55"/>
      <c r="D5" s="55"/>
      <c r="E5" s="55"/>
      <c r="F5" s="55"/>
      <c r="G5" s="55"/>
      <c r="H5" s="55"/>
      <c r="I5" s="54"/>
      <c r="J5" s="56" t="s">
        <v>739</v>
      </c>
    </row>
    <row r="6" spans="1:12" ht="10.5" customHeight="1" x14ac:dyDescent="0.3">
      <c r="A6" s="776" t="s">
        <v>45</v>
      </c>
      <c r="B6" s="699" t="s">
        <v>24</v>
      </c>
      <c r="C6" s="757">
        <v>2010</v>
      </c>
      <c r="D6" s="757">
        <v>2011</v>
      </c>
      <c r="E6" s="757">
        <v>2012</v>
      </c>
      <c r="F6" s="757">
        <v>2013</v>
      </c>
      <c r="G6" s="757">
        <v>2014</v>
      </c>
      <c r="H6" s="757">
        <v>2015</v>
      </c>
      <c r="I6" s="771" t="s">
        <v>25</v>
      </c>
      <c r="J6" s="768" t="s">
        <v>23</v>
      </c>
    </row>
    <row r="7" spans="1:12" ht="10.5" customHeight="1" x14ac:dyDescent="0.3">
      <c r="A7" s="777"/>
      <c r="B7" s="774"/>
      <c r="C7" s="758"/>
      <c r="D7" s="758"/>
      <c r="E7" s="758"/>
      <c r="F7" s="758"/>
      <c r="G7" s="758"/>
      <c r="H7" s="758"/>
      <c r="I7" s="772"/>
      <c r="J7" s="769"/>
    </row>
    <row r="8" spans="1:12" ht="10.5" customHeight="1" x14ac:dyDescent="0.3">
      <c r="A8" s="778"/>
      <c r="B8" s="775"/>
      <c r="C8" s="759"/>
      <c r="D8" s="759"/>
      <c r="E8" s="759"/>
      <c r="F8" s="759"/>
      <c r="G8" s="759"/>
      <c r="H8" s="759"/>
      <c r="I8" s="773"/>
      <c r="J8" s="770"/>
    </row>
    <row r="9" spans="1:12" s="1" customFormat="1" ht="16" thickBot="1" x14ac:dyDescent="0.3">
      <c r="A9" s="138" t="s">
        <v>128</v>
      </c>
      <c r="B9" s="151" t="s">
        <v>72</v>
      </c>
      <c r="C9" s="152">
        <v>924.5</v>
      </c>
      <c r="D9" s="152">
        <v>0</v>
      </c>
      <c r="E9" s="152">
        <v>0</v>
      </c>
      <c r="F9" s="152">
        <v>0</v>
      </c>
      <c r="G9" s="152">
        <v>0</v>
      </c>
      <c r="H9" s="152">
        <v>0</v>
      </c>
      <c r="I9" s="151" t="s">
        <v>158</v>
      </c>
      <c r="J9" s="110" t="s">
        <v>129</v>
      </c>
    </row>
    <row r="10" spans="1:12" s="1" customFormat="1" ht="16" thickBot="1" x14ac:dyDescent="0.3">
      <c r="A10" s="37" t="s">
        <v>201</v>
      </c>
      <c r="B10" s="66" t="s">
        <v>73</v>
      </c>
      <c r="C10" s="62">
        <v>0</v>
      </c>
      <c r="D10" s="62">
        <v>2</v>
      </c>
      <c r="E10" s="62">
        <v>0</v>
      </c>
      <c r="F10" s="62">
        <v>0</v>
      </c>
      <c r="G10" s="62">
        <v>0</v>
      </c>
      <c r="H10" s="62">
        <v>0</v>
      </c>
      <c r="I10" s="92" t="s">
        <v>157</v>
      </c>
      <c r="J10" s="45" t="s">
        <v>202</v>
      </c>
    </row>
    <row r="11" spans="1:12" s="1" customFormat="1" ht="16" thickBot="1" x14ac:dyDescent="0.3">
      <c r="A11" s="27" t="s">
        <v>132</v>
      </c>
      <c r="B11" s="93" t="s">
        <v>72</v>
      </c>
      <c r="C11" s="65">
        <v>56</v>
      </c>
      <c r="D11" s="65">
        <v>2969</v>
      </c>
      <c r="E11" s="65">
        <v>142</v>
      </c>
      <c r="F11" s="65">
        <v>0</v>
      </c>
      <c r="G11" s="65">
        <v>0</v>
      </c>
      <c r="H11" s="65">
        <v>0</v>
      </c>
      <c r="I11" s="93" t="s">
        <v>158</v>
      </c>
      <c r="J11" s="46" t="s">
        <v>133</v>
      </c>
    </row>
    <row r="12" spans="1:12" s="1" customFormat="1" ht="16" thickBot="1" x14ac:dyDescent="0.3">
      <c r="A12" s="37" t="s">
        <v>278</v>
      </c>
      <c r="B12" s="66" t="s">
        <v>73</v>
      </c>
      <c r="C12" s="62">
        <v>0</v>
      </c>
      <c r="D12" s="62">
        <v>0</v>
      </c>
      <c r="E12" s="62">
        <v>606</v>
      </c>
      <c r="F12" s="62">
        <v>1044</v>
      </c>
      <c r="G12" s="62">
        <v>886</v>
      </c>
      <c r="H12" s="62">
        <v>0</v>
      </c>
      <c r="I12" s="92" t="s">
        <v>157</v>
      </c>
      <c r="J12" s="45" t="s">
        <v>299</v>
      </c>
    </row>
    <row r="13" spans="1:12" s="1" customFormat="1" ht="16" thickBot="1" x14ac:dyDescent="0.3">
      <c r="A13" s="27" t="s">
        <v>200</v>
      </c>
      <c r="B13" s="93" t="s">
        <v>72</v>
      </c>
      <c r="C13" s="65">
        <v>0</v>
      </c>
      <c r="D13" s="65">
        <v>428.75</v>
      </c>
      <c r="E13" s="65">
        <v>0</v>
      </c>
      <c r="F13" s="65">
        <v>0</v>
      </c>
      <c r="G13" s="65">
        <v>0</v>
      </c>
      <c r="H13" s="65">
        <v>0</v>
      </c>
      <c r="I13" s="93" t="s">
        <v>158</v>
      </c>
      <c r="J13" s="46" t="s">
        <v>198</v>
      </c>
    </row>
    <row r="14" spans="1:12" s="1" customFormat="1" ht="16" thickBot="1" x14ac:dyDescent="0.3">
      <c r="A14" s="37" t="s">
        <v>130</v>
      </c>
      <c r="B14" s="66" t="s">
        <v>72</v>
      </c>
      <c r="C14" s="62">
        <v>4681</v>
      </c>
      <c r="D14" s="62">
        <v>2536</v>
      </c>
      <c r="E14" s="62">
        <v>3138</v>
      </c>
      <c r="F14" s="62">
        <v>3221.5</v>
      </c>
      <c r="G14" s="62">
        <v>0</v>
      </c>
      <c r="H14" s="62">
        <v>0</v>
      </c>
      <c r="I14" s="92" t="s">
        <v>158</v>
      </c>
      <c r="J14" s="45" t="s">
        <v>131</v>
      </c>
    </row>
    <row r="15" spans="1:12" s="1" customFormat="1" ht="16" thickBot="1" x14ac:dyDescent="0.3">
      <c r="A15" s="27" t="s">
        <v>282</v>
      </c>
      <c r="B15" s="93" t="s">
        <v>72</v>
      </c>
      <c r="C15" s="65">
        <v>0</v>
      </c>
      <c r="D15" s="65">
        <v>0</v>
      </c>
      <c r="E15" s="65">
        <v>429</v>
      </c>
      <c r="F15" s="65">
        <v>0</v>
      </c>
      <c r="G15" s="65">
        <v>0</v>
      </c>
      <c r="H15" s="65">
        <v>0</v>
      </c>
      <c r="I15" s="93" t="s">
        <v>158</v>
      </c>
      <c r="J15" s="46" t="s">
        <v>272</v>
      </c>
    </row>
    <row r="16" spans="1:12" s="1" customFormat="1" ht="16" thickBot="1" x14ac:dyDescent="0.3">
      <c r="A16" s="37" t="s">
        <v>284</v>
      </c>
      <c r="B16" s="66" t="s">
        <v>72</v>
      </c>
      <c r="C16" s="62">
        <v>0</v>
      </c>
      <c r="D16" s="62">
        <v>0</v>
      </c>
      <c r="E16" s="62">
        <v>0</v>
      </c>
      <c r="F16" s="62">
        <v>3513</v>
      </c>
      <c r="G16" s="62">
        <v>1507</v>
      </c>
      <c r="H16" s="62">
        <v>0</v>
      </c>
      <c r="I16" s="92" t="s">
        <v>158</v>
      </c>
      <c r="J16" s="45" t="s">
        <v>276</v>
      </c>
    </row>
    <row r="17" spans="1:10" s="1" customFormat="1" ht="16" thickBot="1" x14ac:dyDescent="0.3">
      <c r="A17" s="27" t="s">
        <v>287</v>
      </c>
      <c r="B17" s="93" t="s">
        <v>72</v>
      </c>
      <c r="C17" s="65">
        <v>0</v>
      </c>
      <c r="D17" s="65">
        <v>0</v>
      </c>
      <c r="E17" s="65">
        <v>0</v>
      </c>
      <c r="F17" s="65">
        <v>730</v>
      </c>
      <c r="G17" s="65">
        <v>69</v>
      </c>
      <c r="H17" s="65">
        <v>0</v>
      </c>
      <c r="I17" s="93" t="s">
        <v>158</v>
      </c>
      <c r="J17" s="46" t="s">
        <v>277</v>
      </c>
    </row>
    <row r="18" spans="1:10" s="1" customFormat="1" ht="16" thickBot="1" x14ac:dyDescent="0.3">
      <c r="A18" s="37" t="s">
        <v>280</v>
      </c>
      <c r="B18" s="66" t="s">
        <v>72</v>
      </c>
      <c r="C18" s="62">
        <v>0</v>
      </c>
      <c r="D18" s="62">
        <v>0</v>
      </c>
      <c r="E18" s="62">
        <v>1825</v>
      </c>
      <c r="F18" s="62">
        <v>1676</v>
      </c>
      <c r="G18" s="62">
        <v>638</v>
      </c>
      <c r="H18" s="62">
        <v>2571.5</v>
      </c>
      <c r="I18" s="92" t="s">
        <v>158</v>
      </c>
      <c r="J18" s="45" t="s">
        <v>271</v>
      </c>
    </row>
    <row r="19" spans="1:10" s="1" customFormat="1" ht="16" thickBot="1" x14ac:dyDescent="0.3">
      <c r="A19" s="27" t="s">
        <v>172</v>
      </c>
      <c r="B19" s="93" t="s">
        <v>72</v>
      </c>
      <c r="C19" s="65">
        <v>342</v>
      </c>
      <c r="D19" s="65">
        <v>0</v>
      </c>
      <c r="E19" s="65">
        <v>0</v>
      </c>
      <c r="F19" s="65">
        <v>0</v>
      </c>
      <c r="G19" s="65">
        <v>0</v>
      </c>
      <c r="H19" s="65">
        <v>0</v>
      </c>
      <c r="I19" s="93" t="s">
        <v>158</v>
      </c>
      <c r="J19" s="46" t="s">
        <v>173</v>
      </c>
    </row>
    <row r="20" spans="1:10" s="1" customFormat="1" ht="16" thickBot="1" x14ac:dyDescent="0.3">
      <c r="A20" s="37" t="s">
        <v>285</v>
      </c>
      <c r="B20" s="66" t="s">
        <v>72</v>
      </c>
      <c r="C20" s="62">
        <v>0</v>
      </c>
      <c r="D20" s="62">
        <v>0</v>
      </c>
      <c r="E20" s="62">
        <v>0</v>
      </c>
      <c r="F20" s="62">
        <v>3236</v>
      </c>
      <c r="G20" s="62">
        <v>333</v>
      </c>
      <c r="H20" s="62">
        <v>0</v>
      </c>
      <c r="I20" s="92" t="s">
        <v>158</v>
      </c>
      <c r="J20" s="45" t="s">
        <v>274</v>
      </c>
    </row>
    <row r="21" spans="1:10" s="1" customFormat="1" ht="16" thickBot="1" x14ac:dyDescent="0.3">
      <c r="A21" s="27" t="s">
        <v>286</v>
      </c>
      <c r="B21" s="93" t="s">
        <v>73</v>
      </c>
      <c r="C21" s="65">
        <v>0</v>
      </c>
      <c r="D21" s="65">
        <v>0</v>
      </c>
      <c r="E21" s="65">
        <v>0</v>
      </c>
      <c r="F21" s="65">
        <v>1539</v>
      </c>
      <c r="G21" s="65">
        <v>2153</v>
      </c>
      <c r="H21" s="65">
        <v>0</v>
      </c>
      <c r="I21" s="93" t="s">
        <v>157</v>
      </c>
      <c r="J21" s="46" t="s">
        <v>275</v>
      </c>
    </row>
    <row r="22" spans="1:10" s="1" customFormat="1" ht="16" thickBot="1" x14ac:dyDescent="0.3">
      <c r="A22" s="37" t="s">
        <v>121</v>
      </c>
      <c r="B22" s="66" t="s">
        <v>72</v>
      </c>
      <c r="C22" s="62">
        <v>0</v>
      </c>
      <c r="D22" s="62">
        <v>0</v>
      </c>
      <c r="E22" s="62">
        <v>0</v>
      </c>
      <c r="F22" s="62">
        <v>0</v>
      </c>
      <c r="G22" s="62">
        <v>0</v>
      </c>
      <c r="H22" s="62">
        <v>0</v>
      </c>
      <c r="I22" s="92" t="s">
        <v>158</v>
      </c>
      <c r="J22" s="45" t="s">
        <v>269</v>
      </c>
    </row>
    <row r="23" spans="1:10" s="1" customFormat="1" ht="16" thickBot="1" x14ac:dyDescent="0.3">
      <c r="A23" s="27" t="s">
        <v>126</v>
      </c>
      <c r="B23" s="93" t="s">
        <v>72</v>
      </c>
      <c r="C23" s="65">
        <v>843</v>
      </c>
      <c r="D23" s="65">
        <v>1026</v>
      </c>
      <c r="E23" s="65">
        <v>0</v>
      </c>
      <c r="F23" s="65">
        <v>0</v>
      </c>
      <c r="G23" s="65">
        <v>0</v>
      </c>
      <c r="H23" s="65">
        <v>0</v>
      </c>
      <c r="I23" s="93" t="s">
        <v>158</v>
      </c>
      <c r="J23" s="46" t="s">
        <v>127</v>
      </c>
    </row>
    <row r="24" spans="1:10" s="1" customFormat="1" ht="16" thickBot="1" x14ac:dyDescent="0.3">
      <c r="A24" s="37" t="s">
        <v>119</v>
      </c>
      <c r="B24" s="66" t="s">
        <v>73</v>
      </c>
      <c r="C24" s="62">
        <v>179.75</v>
      </c>
      <c r="D24" s="62">
        <v>696.5</v>
      </c>
      <c r="E24" s="62">
        <v>0</v>
      </c>
      <c r="F24" s="62">
        <v>0</v>
      </c>
      <c r="G24" s="62">
        <v>0</v>
      </c>
      <c r="H24" s="62">
        <v>0</v>
      </c>
      <c r="I24" s="92" t="s">
        <v>157</v>
      </c>
      <c r="J24" s="45" t="s">
        <v>120</v>
      </c>
    </row>
    <row r="25" spans="1:10" s="1" customFormat="1" ht="16" thickBot="1" x14ac:dyDescent="0.3">
      <c r="A25" s="27" t="s">
        <v>281</v>
      </c>
      <c r="B25" s="93" t="s">
        <v>73</v>
      </c>
      <c r="C25" s="65">
        <v>0</v>
      </c>
      <c r="D25" s="65">
        <v>0</v>
      </c>
      <c r="E25" s="65">
        <v>20</v>
      </c>
      <c r="F25" s="65">
        <v>181</v>
      </c>
      <c r="G25" s="65">
        <v>0</v>
      </c>
      <c r="H25" s="65">
        <v>0</v>
      </c>
      <c r="I25" s="93" t="s">
        <v>157</v>
      </c>
      <c r="J25" s="46" t="s">
        <v>88</v>
      </c>
    </row>
    <row r="26" spans="1:10" s="1" customFormat="1" ht="16" thickBot="1" x14ac:dyDescent="0.3">
      <c r="A26" s="37" t="s">
        <v>122</v>
      </c>
      <c r="B26" s="66" t="s">
        <v>72</v>
      </c>
      <c r="C26" s="62">
        <v>15</v>
      </c>
      <c r="D26" s="62">
        <v>0</v>
      </c>
      <c r="E26" s="62">
        <v>0</v>
      </c>
      <c r="F26" s="62">
        <v>0</v>
      </c>
      <c r="G26" s="62">
        <v>0</v>
      </c>
      <c r="H26" s="62">
        <v>0</v>
      </c>
      <c r="I26" s="92" t="s">
        <v>158</v>
      </c>
      <c r="J26" s="45" t="s">
        <v>123</v>
      </c>
    </row>
    <row r="27" spans="1:10" s="1" customFormat="1" ht="16" thickBot="1" x14ac:dyDescent="0.3">
      <c r="A27" s="27" t="s">
        <v>124</v>
      </c>
      <c r="B27" s="93" t="s">
        <v>72</v>
      </c>
      <c r="C27" s="65">
        <v>37</v>
      </c>
      <c r="D27" s="65">
        <v>0</v>
      </c>
      <c r="E27" s="65">
        <v>0</v>
      </c>
      <c r="F27" s="65">
        <v>0</v>
      </c>
      <c r="G27" s="65">
        <v>0</v>
      </c>
      <c r="H27" s="65">
        <v>0</v>
      </c>
      <c r="I27" s="93" t="s">
        <v>158</v>
      </c>
      <c r="J27" s="46" t="s">
        <v>125</v>
      </c>
    </row>
    <row r="28" spans="1:10" s="1" customFormat="1" ht="16" thickBot="1" x14ac:dyDescent="0.3">
      <c r="A28" s="37" t="s">
        <v>199</v>
      </c>
      <c r="B28" s="66" t="s">
        <v>72</v>
      </c>
      <c r="C28" s="62">
        <v>0</v>
      </c>
      <c r="D28" s="62">
        <v>2299.5</v>
      </c>
      <c r="E28" s="62">
        <v>0</v>
      </c>
      <c r="F28" s="62">
        <v>0</v>
      </c>
      <c r="G28" s="62">
        <v>0</v>
      </c>
      <c r="H28" s="62">
        <v>0</v>
      </c>
      <c r="I28" s="92" t="s">
        <v>158</v>
      </c>
      <c r="J28" s="45" t="s">
        <v>203</v>
      </c>
    </row>
    <row r="29" spans="1:10" s="1" customFormat="1" ht="16" thickBot="1" x14ac:dyDescent="0.3">
      <c r="A29" s="27" t="s">
        <v>134</v>
      </c>
      <c r="B29" s="93" t="s">
        <v>72</v>
      </c>
      <c r="C29" s="65">
        <v>0</v>
      </c>
      <c r="D29" s="65">
        <v>0</v>
      </c>
      <c r="E29" s="65">
        <v>0</v>
      </c>
      <c r="F29" s="65">
        <v>0</v>
      </c>
      <c r="G29" s="65">
        <v>0</v>
      </c>
      <c r="H29" s="65">
        <v>0</v>
      </c>
      <c r="I29" s="93" t="s">
        <v>158</v>
      </c>
      <c r="J29" s="46" t="s">
        <v>135</v>
      </c>
    </row>
    <row r="30" spans="1:10" s="1" customFormat="1" ht="16" thickBot="1" x14ac:dyDescent="0.3">
      <c r="A30" s="37" t="s">
        <v>279</v>
      </c>
      <c r="B30" s="66" t="s">
        <v>72</v>
      </c>
      <c r="C30" s="62">
        <v>0</v>
      </c>
      <c r="D30" s="62">
        <v>0</v>
      </c>
      <c r="E30" s="62">
        <v>1550</v>
      </c>
      <c r="F30" s="62">
        <v>0</v>
      </c>
      <c r="G30" s="62">
        <v>0</v>
      </c>
      <c r="H30" s="62">
        <v>0</v>
      </c>
      <c r="I30" s="92" t="s">
        <v>158</v>
      </c>
      <c r="J30" s="45" t="s">
        <v>270</v>
      </c>
    </row>
    <row r="31" spans="1:10" s="1" customFormat="1" ht="16" thickBot="1" x14ac:dyDescent="0.3">
      <c r="A31" s="27" t="s">
        <v>445</v>
      </c>
      <c r="B31" s="93" t="s">
        <v>72</v>
      </c>
      <c r="C31" s="65">
        <v>0</v>
      </c>
      <c r="D31" s="65">
        <v>0</v>
      </c>
      <c r="E31" s="65">
        <v>0</v>
      </c>
      <c r="F31" s="65">
        <v>0</v>
      </c>
      <c r="G31" s="65">
        <v>3215</v>
      </c>
      <c r="H31" s="65">
        <v>0</v>
      </c>
      <c r="I31" s="93" t="s">
        <v>158</v>
      </c>
      <c r="J31" s="46" t="s">
        <v>446</v>
      </c>
    </row>
    <row r="32" spans="1:10" s="1" customFormat="1" ht="16" thickBot="1" x14ac:dyDescent="0.3">
      <c r="A32" s="37" t="s">
        <v>451</v>
      </c>
      <c r="B32" s="66" t="s">
        <v>72</v>
      </c>
      <c r="C32" s="62">
        <v>0</v>
      </c>
      <c r="D32" s="62">
        <v>0</v>
      </c>
      <c r="E32" s="62">
        <v>0</v>
      </c>
      <c r="F32" s="62">
        <v>0</v>
      </c>
      <c r="G32" s="62">
        <v>941.5</v>
      </c>
      <c r="H32" s="62">
        <v>0</v>
      </c>
      <c r="I32" s="92" t="s">
        <v>158</v>
      </c>
      <c r="J32" s="45" t="s">
        <v>459</v>
      </c>
    </row>
    <row r="33" spans="1:10" s="1" customFormat="1" ht="16" thickBot="1" x14ac:dyDescent="0.3">
      <c r="A33" s="27" t="s">
        <v>452</v>
      </c>
      <c r="B33" s="93" t="s">
        <v>73</v>
      </c>
      <c r="C33" s="65">
        <v>0</v>
      </c>
      <c r="D33" s="65">
        <v>0</v>
      </c>
      <c r="E33" s="65">
        <v>0</v>
      </c>
      <c r="F33" s="65">
        <v>0</v>
      </c>
      <c r="G33" s="65">
        <v>18</v>
      </c>
      <c r="H33" s="65">
        <v>0</v>
      </c>
      <c r="I33" s="93" t="s">
        <v>157</v>
      </c>
      <c r="J33" s="46" t="s">
        <v>457</v>
      </c>
    </row>
    <row r="34" spans="1:10" s="1" customFormat="1" ht="16" thickBot="1" x14ac:dyDescent="0.3">
      <c r="A34" s="37" t="s">
        <v>453</v>
      </c>
      <c r="B34" s="66" t="s">
        <v>72</v>
      </c>
      <c r="C34" s="62">
        <v>0</v>
      </c>
      <c r="D34" s="62">
        <v>0</v>
      </c>
      <c r="E34" s="62">
        <v>0</v>
      </c>
      <c r="F34" s="62">
        <v>0</v>
      </c>
      <c r="G34" s="62">
        <v>32</v>
      </c>
      <c r="H34" s="62">
        <v>0</v>
      </c>
      <c r="I34" s="92" t="s">
        <v>158</v>
      </c>
      <c r="J34" s="45" t="s">
        <v>458</v>
      </c>
    </row>
    <row r="35" spans="1:10" s="1" customFormat="1" ht="16" thickBot="1" x14ac:dyDescent="0.3">
      <c r="A35" s="27" t="s">
        <v>447</v>
      </c>
      <c r="B35" s="93" t="s">
        <v>73</v>
      </c>
      <c r="C35" s="65">
        <v>0</v>
      </c>
      <c r="D35" s="65">
        <v>0</v>
      </c>
      <c r="E35" s="65">
        <v>0</v>
      </c>
      <c r="F35" s="65">
        <v>0</v>
      </c>
      <c r="G35" s="65">
        <v>7</v>
      </c>
      <c r="H35" s="65">
        <v>0</v>
      </c>
      <c r="I35" s="93" t="s">
        <v>157</v>
      </c>
      <c r="J35" s="46" t="s">
        <v>448</v>
      </c>
    </row>
    <row r="36" spans="1:10" s="1" customFormat="1" ht="16" thickBot="1" x14ac:dyDescent="0.3">
      <c r="A36" s="37" t="s">
        <v>454</v>
      </c>
      <c r="B36" s="66" t="s">
        <v>72</v>
      </c>
      <c r="C36" s="62">
        <v>0</v>
      </c>
      <c r="D36" s="62">
        <v>0</v>
      </c>
      <c r="E36" s="62">
        <v>0</v>
      </c>
      <c r="F36" s="62">
        <v>0</v>
      </c>
      <c r="G36" s="62">
        <v>868</v>
      </c>
      <c r="H36" s="62">
        <v>0</v>
      </c>
      <c r="I36" s="92" t="s">
        <v>158</v>
      </c>
      <c r="J36" s="45" t="s">
        <v>300</v>
      </c>
    </row>
    <row r="37" spans="1:10" s="1" customFormat="1" ht="16" thickBot="1" x14ac:dyDescent="0.3">
      <c r="A37" s="27" t="s">
        <v>455</v>
      </c>
      <c r="B37" s="93" t="s">
        <v>72</v>
      </c>
      <c r="C37" s="65">
        <v>0</v>
      </c>
      <c r="D37" s="65">
        <v>0</v>
      </c>
      <c r="E37" s="65">
        <v>0</v>
      </c>
      <c r="F37" s="65">
        <v>0</v>
      </c>
      <c r="G37" s="65">
        <v>15</v>
      </c>
      <c r="H37" s="65">
        <v>0</v>
      </c>
      <c r="I37" s="93" t="s">
        <v>158</v>
      </c>
      <c r="J37" s="46" t="s">
        <v>456</v>
      </c>
    </row>
    <row r="38" spans="1:10" s="1" customFormat="1" ht="16" thickBot="1" x14ac:dyDescent="0.3">
      <c r="A38" s="37" t="s">
        <v>118</v>
      </c>
      <c r="B38" s="66" t="s">
        <v>73</v>
      </c>
      <c r="C38" s="62">
        <v>1059</v>
      </c>
      <c r="D38" s="62">
        <v>2960</v>
      </c>
      <c r="E38" s="62">
        <v>2269</v>
      </c>
      <c r="F38" s="62">
        <v>1618</v>
      </c>
      <c r="G38" s="62">
        <v>190</v>
      </c>
      <c r="H38" s="62">
        <v>0</v>
      </c>
      <c r="I38" s="92" t="s">
        <v>157</v>
      </c>
      <c r="J38" s="45" t="s">
        <v>76</v>
      </c>
    </row>
    <row r="39" spans="1:10" s="1" customFormat="1" ht="16" thickBot="1" x14ac:dyDescent="0.3">
      <c r="A39" s="27" t="s">
        <v>283</v>
      </c>
      <c r="B39" s="93" t="s">
        <v>72</v>
      </c>
      <c r="C39" s="65">
        <v>0</v>
      </c>
      <c r="D39" s="65">
        <v>0</v>
      </c>
      <c r="E39" s="65">
        <v>10</v>
      </c>
      <c r="F39" s="65">
        <v>0</v>
      </c>
      <c r="G39" s="65">
        <v>0</v>
      </c>
      <c r="H39" s="65">
        <v>0</v>
      </c>
      <c r="I39" s="93" t="s">
        <v>158</v>
      </c>
      <c r="J39" s="46" t="s">
        <v>273</v>
      </c>
    </row>
    <row r="40" spans="1:10" s="1" customFormat="1" ht="31.5" thickBot="1" x14ac:dyDescent="0.3">
      <c r="A40" s="37" t="s">
        <v>680</v>
      </c>
      <c r="B40" s="66" t="s">
        <v>72</v>
      </c>
      <c r="C40" s="62">
        <v>0</v>
      </c>
      <c r="D40" s="62">
        <v>0</v>
      </c>
      <c r="E40" s="62">
        <v>0</v>
      </c>
      <c r="F40" s="62">
        <v>0</v>
      </c>
      <c r="G40" s="62">
        <v>0</v>
      </c>
      <c r="H40" s="62">
        <v>2849.5</v>
      </c>
      <c r="I40" s="92" t="s">
        <v>158</v>
      </c>
      <c r="J40" s="45" t="s">
        <v>196</v>
      </c>
    </row>
    <row r="41" spans="1:10" s="1" customFormat="1" ht="16" thickBot="1" x14ac:dyDescent="0.3">
      <c r="A41" s="27" t="s">
        <v>681</v>
      </c>
      <c r="B41" s="93" t="s">
        <v>73</v>
      </c>
      <c r="C41" s="65">
        <v>0</v>
      </c>
      <c r="D41" s="65">
        <v>0</v>
      </c>
      <c r="E41" s="65">
        <v>10</v>
      </c>
      <c r="F41" s="65">
        <v>0</v>
      </c>
      <c r="G41" s="65">
        <v>0</v>
      </c>
      <c r="H41" s="65">
        <v>1476.5</v>
      </c>
      <c r="I41" s="93" t="s">
        <v>157</v>
      </c>
      <c r="J41" s="46" t="s">
        <v>673</v>
      </c>
    </row>
    <row r="42" spans="1:10" s="1" customFormat="1" ht="16" thickBot="1" x14ac:dyDescent="0.3">
      <c r="A42" s="37" t="s">
        <v>687</v>
      </c>
      <c r="B42" s="66" t="s">
        <v>73</v>
      </c>
      <c r="C42" s="62">
        <v>0</v>
      </c>
      <c r="D42" s="62">
        <v>0</v>
      </c>
      <c r="E42" s="62">
        <v>0</v>
      </c>
      <c r="F42" s="62">
        <v>0</v>
      </c>
      <c r="G42" s="62">
        <v>0</v>
      </c>
      <c r="H42" s="62">
        <v>1084</v>
      </c>
      <c r="I42" s="92" t="s">
        <v>157</v>
      </c>
      <c r="J42" s="45" t="s">
        <v>674</v>
      </c>
    </row>
    <row r="43" spans="1:10" s="1" customFormat="1" ht="16" thickBot="1" x14ac:dyDescent="0.3">
      <c r="A43" s="27" t="s">
        <v>682</v>
      </c>
      <c r="B43" s="93" t="s">
        <v>72</v>
      </c>
      <c r="C43" s="65">
        <v>0</v>
      </c>
      <c r="D43" s="65">
        <v>0</v>
      </c>
      <c r="E43" s="65">
        <v>10</v>
      </c>
      <c r="F43" s="65">
        <v>0</v>
      </c>
      <c r="G43" s="65">
        <v>0</v>
      </c>
      <c r="H43" s="65">
        <v>253.1</v>
      </c>
      <c r="I43" s="93" t="s">
        <v>158</v>
      </c>
      <c r="J43" s="46" t="s">
        <v>675</v>
      </c>
    </row>
    <row r="44" spans="1:10" s="1" customFormat="1" ht="16" thickBot="1" x14ac:dyDescent="0.3">
      <c r="A44" s="37" t="s">
        <v>683</v>
      </c>
      <c r="B44" s="66" t="s">
        <v>72</v>
      </c>
      <c r="C44" s="62">
        <v>0</v>
      </c>
      <c r="D44" s="62">
        <v>0</v>
      </c>
      <c r="E44" s="62">
        <v>0</v>
      </c>
      <c r="F44" s="62">
        <v>0</v>
      </c>
      <c r="G44" s="62">
        <v>0</v>
      </c>
      <c r="H44" s="62">
        <v>3102</v>
      </c>
      <c r="I44" s="92" t="s">
        <v>158</v>
      </c>
      <c r="J44" s="45" t="s">
        <v>676</v>
      </c>
    </row>
    <row r="45" spans="1:10" s="1" customFormat="1" ht="16" thickBot="1" x14ac:dyDescent="0.3">
      <c r="A45" s="27" t="s">
        <v>684</v>
      </c>
      <c r="B45" s="93" t="s">
        <v>72</v>
      </c>
      <c r="C45" s="65">
        <v>0</v>
      </c>
      <c r="D45" s="65">
        <v>0</v>
      </c>
      <c r="E45" s="65">
        <v>10</v>
      </c>
      <c r="F45" s="65">
        <v>0</v>
      </c>
      <c r="G45" s="65">
        <v>0</v>
      </c>
      <c r="H45" s="65">
        <v>890</v>
      </c>
      <c r="I45" s="93" t="s">
        <v>158</v>
      </c>
      <c r="J45" s="46" t="s">
        <v>677</v>
      </c>
    </row>
    <row r="46" spans="1:10" s="1" customFormat="1" ht="16" thickBot="1" x14ac:dyDescent="0.3">
      <c r="A46" s="37" t="s">
        <v>685</v>
      </c>
      <c r="B46" s="66" t="s">
        <v>73</v>
      </c>
      <c r="C46" s="62">
        <v>0</v>
      </c>
      <c r="D46" s="62">
        <v>0</v>
      </c>
      <c r="E46" s="62">
        <v>0</v>
      </c>
      <c r="F46" s="62">
        <v>0</v>
      </c>
      <c r="G46" s="62">
        <v>0</v>
      </c>
      <c r="H46" s="62">
        <v>234</v>
      </c>
      <c r="I46" s="92" t="s">
        <v>157</v>
      </c>
      <c r="J46" s="45" t="s">
        <v>678</v>
      </c>
    </row>
    <row r="47" spans="1:10" s="1" customFormat="1" ht="31" x14ac:dyDescent="0.25">
      <c r="A47" s="568" t="s">
        <v>686</v>
      </c>
      <c r="B47" s="569" t="s">
        <v>73</v>
      </c>
      <c r="C47" s="101">
        <v>0</v>
      </c>
      <c r="D47" s="101">
        <v>0</v>
      </c>
      <c r="E47" s="101">
        <v>10</v>
      </c>
      <c r="F47" s="101">
        <v>0</v>
      </c>
      <c r="G47" s="101">
        <v>0</v>
      </c>
      <c r="H47" s="101">
        <v>320</v>
      </c>
      <c r="I47" s="569" t="s">
        <v>157</v>
      </c>
      <c r="J47" s="111" t="s">
        <v>679</v>
      </c>
    </row>
    <row r="48" spans="1:10" s="1" customFormat="1" thickBot="1" x14ac:dyDescent="0.3">
      <c r="A48" s="780" t="s">
        <v>3</v>
      </c>
      <c r="B48" s="570" t="s">
        <v>72</v>
      </c>
      <c r="C48" s="571">
        <f>C9+C11+C13+C14+C15+C16+C17+C18+C19+C20+C22+C23+C26+C27+C28+C29+C30+C31+C32+C34+C36+C37+C39+C40+C43+C44+C45</f>
        <v>6898.5</v>
      </c>
      <c r="D48" s="571">
        <f t="shared" ref="D48:H48" si="0">D9+D11+D13+D14+D15+D16+D17+D18+D19+D20+D22+D23+D26+D27+D28+D29+D30+D31+D32+D34+D36+D37+D39+D40+D43+D44+D45</f>
        <v>9259.25</v>
      </c>
      <c r="E48" s="571">
        <f t="shared" si="0"/>
        <v>7114</v>
      </c>
      <c r="F48" s="571">
        <f t="shared" si="0"/>
        <v>12376.5</v>
      </c>
      <c r="G48" s="571">
        <f t="shared" si="0"/>
        <v>7618.5</v>
      </c>
      <c r="H48" s="571">
        <f t="shared" si="0"/>
        <v>9666.1</v>
      </c>
      <c r="I48" s="572" t="s">
        <v>158</v>
      </c>
      <c r="J48" s="760" t="s">
        <v>4</v>
      </c>
    </row>
    <row r="49" spans="1:10" s="1" customFormat="1" ht="12.5" x14ac:dyDescent="0.25">
      <c r="A49" s="781"/>
      <c r="B49" s="562" t="s">
        <v>73</v>
      </c>
      <c r="C49" s="561">
        <f>C10+C12+C21+C24+C25+C33+C35+C38+C41+C42</f>
        <v>1238.75</v>
      </c>
      <c r="D49" s="561">
        <f t="shared" ref="D49:H49" si="1">D10+D12+D21+D24+D25+D33+D35+D38+D41+D42</f>
        <v>3658.5</v>
      </c>
      <c r="E49" s="561">
        <f t="shared" si="1"/>
        <v>2905</v>
      </c>
      <c r="F49" s="561">
        <f t="shared" si="1"/>
        <v>4382</v>
      </c>
      <c r="G49" s="561">
        <f t="shared" si="1"/>
        <v>3254</v>
      </c>
      <c r="H49" s="561">
        <f t="shared" si="1"/>
        <v>2560.5</v>
      </c>
      <c r="I49" s="562" t="s">
        <v>157</v>
      </c>
      <c r="J49" s="761"/>
    </row>
    <row r="50" spans="1:10" s="149" customFormat="1" x14ac:dyDescent="0.3">
      <c r="A50" s="324" t="s">
        <v>639</v>
      </c>
      <c r="B50" s="330"/>
      <c r="C50" s="331"/>
      <c r="D50" s="331"/>
      <c r="E50" s="331"/>
      <c r="F50" s="331"/>
      <c r="G50" s="782" t="s">
        <v>642</v>
      </c>
      <c r="H50" s="782"/>
      <c r="I50" s="782"/>
      <c r="J50" s="782"/>
    </row>
  </sheetData>
  <mergeCells count="17">
    <mergeCell ref="A48:A49"/>
    <mergeCell ref="G50:J50"/>
    <mergeCell ref="F6:F8"/>
    <mergeCell ref="G6:G8"/>
    <mergeCell ref="D6:D8"/>
    <mergeCell ref="C6:C8"/>
    <mergeCell ref="J48:J49"/>
    <mergeCell ref="A1:J1"/>
    <mergeCell ref="A3:J3"/>
    <mergeCell ref="A4:J4"/>
    <mergeCell ref="A6:A8"/>
    <mergeCell ref="J6:J8"/>
    <mergeCell ref="B6:B8"/>
    <mergeCell ref="I6:I8"/>
    <mergeCell ref="A2:J2"/>
    <mergeCell ref="E6:E8"/>
    <mergeCell ref="H6:H8"/>
  </mergeCells>
  <phoneticPr fontId="27" type="noConversion"/>
  <printOptions horizontalCentered="1" verticalCentered="1"/>
  <pageMargins left="0" right="0" top="0" bottom="0" header="0"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J12"/>
  <sheetViews>
    <sheetView rightToLeft="1" view="pageBreakPreview" zoomScaleNormal="100" workbookViewId="0">
      <selection activeCell="A3" sqref="A3:J3"/>
    </sheetView>
  </sheetViews>
  <sheetFormatPr defaultColWidth="8.81640625" defaultRowHeight="12.5" x14ac:dyDescent="0.25"/>
  <cols>
    <col min="1" max="1" width="30.1796875" style="1" customWidth="1"/>
    <col min="2" max="9" width="9" style="1" customWidth="1"/>
    <col min="10" max="10" width="30.1796875" style="1" customWidth="1"/>
    <col min="11" max="16384" width="8.81640625" style="1"/>
  </cols>
  <sheetData>
    <row r="1" spans="1:10" s="14" customFormat="1" ht="18" x14ac:dyDescent="0.4">
      <c r="A1" s="784" t="s">
        <v>397</v>
      </c>
      <c r="B1" s="784"/>
      <c r="C1" s="784"/>
      <c r="D1" s="784"/>
      <c r="E1" s="784"/>
      <c r="F1" s="784"/>
      <c r="G1" s="784"/>
      <c r="H1" s="784"/>
      <c r="I1" s="784"/>
      <c r="J1" s="784"/>
    </row>
    <row r="2" spans="1:10" s="14" customFormat="1" ht="18" x14ac:dyDescent="0.4">
      <c r="A2" s="784" t="s">
        <v>613</v>
      </c>
      <c r="B2" s="784"/>
      <c r="C2" s="784"/>
      <c r="D2" s="784"/>
      <c r="E2" s="784"/>
      <c r="F2" s="784"/>
      <c r="G2" s="784"/>
      <c r="H2" s="784"/>
      <c r="I2" s="784"/>
      <c r="J2" s="784"/>
    </row>
    <row r="3" spans="1:10" s="14" customFormat="1" ht="15.5" x14ac:dyDescent="0.35">
      <c r="A3" s="783" t="s">
        <v>209</v>
      </c>
      <c r="B3" s="783"/>
      <c r="C3" s="783"/>
      <c r="D3" s="783"/>
      <c r="E3" s="783"/>
      <c r="F3" s="783"/>
      <c r="G3" s="783"/>
      <c r="H3" s="783"/>
      <c r="I3" s="783"/>
      <c r="J3" s="783"/>
    </row>
    <row r="4" spans="1:10" s="14" customFormat="1" ht="15.5" x14ac:dyDescent="0.35">
      <c r="A4" s="785" t="s">
        <v>613</v>
      </c>
      <c r="B4" s="785"/>
      <c r="C4" s="785"/>
      <c r="D4" s="785"/>
      <c r="E4" s="785"/>
      <c r="F4" s="785"/>
      <c r="G4" s="785"/>
      <c r="H4" s="785"/>
      <c r="I4" s="785"/>
      <c r="J4" s="785"/>
    </row>
    <row r="5" spans="1:10" s="8" customFormat="1" ht="15.5" x14ac:dyDescent="0.25">
      <c r="A5" s="83" t="s">
        <v>740</v>
      </c>
      <c r="B5" s="95"/>
      <c r="C5" s="95"/>
      <c r="D5" s="95"/>
      <c r="E5" s="95"/>
      <c r="F5" s="95"/>
      <c r="G5" s="95"/>
      <c r="H5" s="95"/>
      <c r="I5" s="95"/>
      <c r="J5" s="96" t="s">
        <v>741</v>
      </c>
    </row>
    <row r="6" spans="1:10" ht="33.75" customHeight="1" x14ac:dyDescent="0.25">
      <c r="A6" s="39" t="s">
        <v>64</v>
      </c>
      <c r="B6" s="94">
        <v>2008</v>
      </c>
      <c r="C6" s="94">
        <v>2009</v>
      </c>
      <c r="D6" s="94">
        <v>2010</v>
      </c>
      <c r="E6" s="94">
        <v>2011</v>
      </c>
      <c r="F6" s="94">
        <v>2012</v>
      </c>
      <c r="G6" s="94">
        <v>2013</v>
      </c>
      <c r="H6" s="94">
        <v>2014</v>
      </c>
      <c r="I6" s="94">
        <v>2015</v>
      </c>
      <c r="J6" s="48" t="s">
        <v>248</v>
      </c>
    </row>
    <row r="7" spans="1:10" ht="35.15" customHeight="1" thickBot="1" x14ac:dyDescent="0.3">
      <c r="A7" s="38" t="s">
        <v>67</v>
      </c>
      <c r="B7" s="102">
        <v>14326</v>
      </c>
      <c r="C7" s="102">
        <v>12578</v>
      </c>
      <c r="D7" s="102">
        <v>12814</v>
      </c>
      <c r="E7" s="102">
        <v>1024</v>
      </c>
      <c r="F7" s="102">
        <v>9012</v>
      </c>
      <c r="G7" s="102">
        <v>1743</v>
      </c>
      <c r="H7" s="580">
        <v>0</v>
      </c>
      <c r="I7" s="580">
        <v>0</v>
      </c>
      <c r="J7" s="49" t="s">
        <v>154</v>
      </c>
    </row>
    <row r="8" spans="1:10" ht="35.15" customHeight="1" thickBot="1" x14ac:dyDescent="0.3">
      <c r="A8" s="40" t="s">
        <v>68</v>
      </c>
      <c r="B8" s="103">
        <v>0</v>
      </c>
      <c r="C8" s="103">
        <v>130</v>
      </c>
      <c r="D8" s="103">
        <v>0</v>
      </c>
      <c r="E8" s="103">
        <v>3528</v>
      </c>
      <c r="F8" s="103">
        <v>0</v>
      </c>
      <c r="G8" s="103">
        <v>0</v>
      </c>
      <c r="H8" s="581">
        <v>0</v>
      </c>
      <c r="I8" s="581">
        <v>0</v>
      </c>
      <c r="J8" s="45" t="s">
        <v>155</v>
      </c>
    </row>
    <row r="9" spans="1:10" ht="35.15" customHeight="1" thickBot="1" x14ac:dyDescent="0.3">
      <c r="A9" s="319" t="s">
        <v>69</v>
      </c>
      <c r="B9" s="320">
        <v>17100</v>
      </c>
      <c r="C9" s="320">
        <v>13975</v>
      </c>
      <c r="D9" s="320">
        <v>1326</v>
      </c>
      <c r="E9" s="320">
        <v>0</v>
      </c>
      <c r="F9" s="320">
        <v>0</v>
      </c>
      <c r="G9" s="320">
        <v>0</v>
      </c>
      <c r="H9" s="582">
        <v>0</v>
      </c>
      <c r="I9" s="582">
        <v>0</v>
      </c>
      <c r="J9" s="321" t="s">
        <v>156</v>
      </c>
    </row>
    <row r="10" spans="1:10" ht="35.15" customHeight="1" x14ac:dyDescent="0.25">
      <c r="A10" s="222" t="s">
        <v>672</v>
      </c>
      <c r="B10" s="583">
        <v>0</v>
      </c>
      <c r="C10" s="583">
        <v>0</v>
      </c>
      <c r="D10" s="583">
        <v>0</v>
      </c>
      <c r="E10" s="583">
        <v>0</v>
      </c>
      <c r="F10" s="583">
        <v>0</v>
      </c>
      <c r="G10" s="583">
        <v>0</v>
      </c>
      <c r="H10" s="583">
        <v>0</v>
      </c>
      <c r="I10" s="584">
        <v>22</v>
      </c>
      <c r="J10" s="588" t="s">
        <v>688</v>
      </c>
    </row>
    <row r="11" spans="1:10" s="324" customFormat="1" ht="35.15" customHeight="1" x14ac:dyDescent="0.25">
      <c r="A11" s="585" t="s">
        <v>3</v>
      </c>
      <c r="B11" s="586">
        <f>SUM(B7:B10)</f>
        <v>31426</v>
      </c>
      <c r="C11" s="586">
        <f t="shared" ref="C11:I11" si="0">SUM(C7:C10)</f>
        <v>26683</v>
      </c>
      <c r="D11" s="586">
        <f t="shared" si="0"/>
        <v>14140</v>
      </c>
      <c r="E11" s="586">
        <f t="shared" si="0"/>
        <v>4552</v>
      </c>
      <c r="F11" s="586">
        <f t="shared" si="0"/>
        <v>9012</v>
      </c>
      <c r="G11" s="586">
        <f t="shared" si="0"/>
        <v>1743</v>
      </c>
      <c r="H11" s="586">
        <f t="shared" si="0"/>
        <v>0</v>
      </c>
      <c r="I11" s="586">
        <f t="shared" si="0"/>
        <v>22</v>
      </c>
      <c r="J11" s="587" t="s">
        <v>4</v>
      </c>
    </row>
    <row r="12" spans="1:10" s="324" customFormat="1" ht="16.149999999999999" customHeight="1" x14ac:dyDescent="0.25">
      <c r="A12" s="332" t="s">
        <v>464</v>
      </c>
      <c r="B12" s="333"/>
      <c r="C12" s="333"/>
      <c r="D12" s="333"/>
      <c r="E12" s="333"/>
      <c r="F12" s="333"/>
      <c r="G12" s="333"/>
      <c r="H12" s="333"/>
      <c r="I12" s="333"/>
      <c r="J12" s="334" t="s">
        <v>465</v>
      </c>
    </row>
  </sheetData>
  <mergeCells count="4">
    <mergeCell ref="A3:J3"/>
    <mergeCell ref="A1:J1"/>
    <mergeCell ref="A4:J4"/>
    <mergeCell ref="A2:J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0"/>
  <sheetViews>
    <sheetView rightToLeft="1" view="pageBreakPreview" zoomScaleNormal="100" zoomScaleSheetLayoutView="100" workbookViewId="0">
      <selection activeCell="A3" sqref="A3:I3"/>
    </sheetView>
  </sheetViews>
  <sheetFormatPr defaultRowHeight="12.5" x14ac:dyDescent="0.25"/>
  <cols>
    <col min="1" max="1" width="22.7265625" customWidth="1"/>
    <col min="2" max="8" width="12" customWidth="1"/>
    <col min="9" max="9" width="29.453125" customWidth="1"/>
  </cols>
  <sheetData>
    <row r="1" spans="1:9" ht="18" x14ac:dyDescent="0.25">
      <c r="A1" s="786" t="s">
        <v>422</v>
      </c>
      <c r="B1" s="786"/>
      <c r="C1" s="786"/>
      <c r="D1" s="786"/>
      <c r="E1" s="786"/>
      <c r="F1" s="786"/>
      <c r="G1" s="786"/>
      <c r="H1" s="786"/>
      <c r="I1" s="786"/>
    </row>
    <row r="2" spans="1:9" ht="18" x14ac:dyDescent="0.25">
      <c r="A2" s="786" t="s">
        <v>616</v>
      </c>
      <c r="B2" s="786"/>
      <c r="C2" s="786"/>
      <c r="D2" s="786"/>
      <c r="E2" s="786"/>
      <c r="F2" s="786"/>
      <c r="G2" s="786"/>
      <c r="H2" s="786"/>
      <c r="I2" s="786"/>
    </row>
    <row r="3" spans="1:9" ht="15.5" x14ac:dyDescent="0.25">
      <c r="A3" s="787" t="s">
        <v>423</v>
      </c>
      <c r="B3" s="787"/>
      <c r="C3" s="787"/>
      <c r="D3" s="787"/>
      <c r="E3" s="787"/>
      <c r="F3" s="787"/>
      <c r="G3" s="787"/>
      <c r="H3" s="787"/>
      <c r="I3" s="787"/>
    </row>
    <row r="4" spans="1:9" ht="15.5" x14ac:dyDescent="0.25">
      <c r="A4" s="788" t="s">
        <v>616</v>
      </c>
      <c r="B4" s="788"/>
      <c r="C4" s="788"/>
      <c r="D4" s="788"/>
      <c r="E4" s="788"/>
      <c r="F4" s="788"/>
      <c r="G4" s="788"/>
      <c r="H4" s="788"/>
      <c r="I4" s="788"/>
    </row>
    <row r="5" spans="1:9" s="116" customFormat="1" ht="18" x14ac:dyDescent="0.25">
      <c r="A5" s="83" t="s">
        <v>742</v>
      </c>
      <c r="B5" s="95"/>
      <c r="C5" s="95"/>
      <c r="D5" s="95"/>
      <c r="E5" s="95"/>
      <c r="G5" s="384"/>
      <c r="H5" s="384"/>
      <c r="I5" s="96" t="s">
        <v>743</v>
      </c>
    </row>
    <row r="6" spans="1:9" ht="42.65" customHeight="1" x14ac:dyDescent="0.25">
      <c r="A6" s="386" t="s">
        <v>424</v>
      </c>
      <c r="B6" s="389">
        <v>2009</v>
      </c>
      <c r="C6" s="389">
        <v>2010</v>
      </c>
      <c r="D6" s="389">
        <v>2011</v>
      </c>
      <c r="E6" s="389">
        <v>2012</v>
      </c>
      <c r="F6" s="389">
        <v>2013</v>
      </c>
      <c r="G6" s="389">
        <v>2014</v>
      </c>
      <c r="H6" s="389">
        <v>2015</v>
      </c>
      <c r="I6" s="387" t="s">
        <v>425</v>
      </c>
    </row>
    <row r="7" spans="1:9" ht="29.25" customHeight="1" thickBot="1" x14ac:dyDescent="0.3">
      <c r="A7" s="394" t="s">
        <v>426</v>
      </c>
      <c r="B7" s="390">
        <v>23</v>
      </c>
      <c r="C7" s="390">
        <v>12</v>
      </c>
      <c r="D7" s="390">
        <v>21</v>
      </c>
      <c r="E7" s="390">
        <v>6</v>
      </c>
      <c r="F7" s="390">
        <v>32</v>
      </c>
      <c r="G7" s="390">
        <v>46</v>
      </c>
      <c r="H7" s="390">
        <v>38</v>
      </c>
      <c r="I7" s="397" t="s">
        <v>427</v>
      </c>
    </row>
    <row r="8" spans="1:9" ht="29.25" customHeight="1" thickBot="1" x14ac:dyDescent="0.3">
      <c r="A8" s="395" t="s">
        <v>428</v>
      </c>
      <c r="B8" s="391">
        <v>8</v>
      </c>
      <c r="C8" s="391">
        <v>3</v>
      </c>
      <c r="D8" s="391">
        <v>4</v>
      </c>
      <c r="E8" s="391">
        <v>3</v>
      </c>
      <c r="F8" s="391">
        <v>2</v>
      </c>
      <c r="G8" s="391">
        <v>18</v>
      </c>
      <c r="H8" s="391">
        <v>11</v>
      </c>
      <c r="I8" s="398" t="s">
        <v>429</v>
      </c>
    </row>
    <row r="9" spans="1:9" ht="29.25" customHeight="1" thickBot="1" x14ac:dyDescent="0.3">
      <c r="A9" s="396" t="s">
        <v>430</v>
      </c>
      <c r="B9" s="392">
        <v>4</v>
      </c>
      <c r="C9" s="392">
        <v>11</v>
      </c>
      <c r="D9" s="392">
        <v>11</v>
      </c>
      <c r="E9" s="392">
        <v>0</v>
      </c>
      <c r="F9" s="392">
        <v>16</v>
      </c>
      <c r="G9" s="392">
        <v>22</v>
      </c>
      <c r="H9" s="392">
        <v>26</v>
      </c>
      <c r="I9" s="399" t="s">
        <v>431</v>
      </c>
    </row>
    <row r="10" spans="1:9" ht="29.25" customHeight="1" thickBot="1" x14ac:dyDescent="0.3">
      <c r="A10" s="395" t="s">
        <v>432</v>
      </c>
      <c r="B10" s="391">
        <v>6</v>
      </c>
      <c r="C10" s="391">
        <v>5</v>
      </c>
      <c r="D10" s="391">
        <v>3</v>
      </c>
      <c r="E10" s="391">
        <v>5</v>
      </c>
      <c r="F10" s="391">
        <v>4</v>
      </c>
      <c r="G10" s="391">
        <v>19</v>
      </c>
      <c r="H10" s="391">
        <v>201</v>
      </c>
      <c r="I10" s="398" t="s">
        <v>433</v>
      </c>
    </row>
    <row r="11" spans="1:9" ht="29.25" customHeight="1" thickBot="1" x14ac:dyDescent="0.3">
      <c r="A11" s="396" t="s">
        <v>434</v>
      </c>
      <c r="B11" s="392">
        <v>0</v>
      </c>
      <c r="C11" s="392">
        <v>4</v>
      </c>
      <c r="D11" s="392">
        <v>5</v>
      </c>
      <c r="E11" s="392">
        <v>3</v>
      </c>
      <c r="F11" s="392">
        <v>8</v>
      </c>
      <c r="G11" s="392">
        <v>11</v>
      </c>
      <c r="H11" s="392">
        <v>85</v>
      </c>
      <c r="I11" s="399" t="s">
        <v>435</v>
      </c>
    </row>
    <row r="12" spans="1:9" ht="29.25" customHeight="1" thickBot="1" x14ac:dyDescent="0.3">
      <c r="A12" s="395" t="s">
        <v>436</v>
      </c>
      <c r="B12" s="391">
        <v>1</v>
      </c>
      <c r="C12" s="391">
        <v>4</v>
      </c>
      <c r="D12" s="391">
        <v>2</v>
      </c>
      <c r="E12" s="391">
        <v>8</v>
      </c>
      <c r="F12" s="391">
        <v>3</v>
      </c>
      <c r="G12" s="391">
        <v>5</v>
      </c>
      <c r="H12" s="391">
        <v>2</v>
      </c>
      <c r="I12" s="398" t="s">
        <v>437</v>
      </c>
    </row>
    <row r="13" spans="1:9" ht="29.25" customHeight="1" thickBot="1" x14ac:dyDescent="0.3">
      <c r="A13" s="396" t="s">
        <v>438</v>
      </c>
      <c r="B13" s="392">
        <v>23</v>
      </c>
      <c r="C13" s="392">
        <v>14</v>
      </c>
      <c r="D13" s="392">
        <v>6</v>
      </c>
      <c r="E13" s="392">
        <v>2</v>
      </c>
      <c r="F13" s="392">
        <v>16</v>
      </c>
      <c r="G13" s="392">
        <v>19</v>
      </c>
      <c r="H13" s="392">
        <v>18</v>
      </c>
      <c r="I13" s="399" t="s">
        <v>439</v>
      </c>
    </row>
    <row r="14" spans="1:9" ht="29.25" customHeight="1" thickBot="1" x14ac:dyDescent="0.3">
      <c r="A14" s="395" t="s">
        <v>440</v>
      </c>
      <c r="B14" s="391">
        <v>15</v>
      </c>
      <c r="C14" s="391">
        <v>5</v>
      </c>
      <c r="D14" s="391">
        <v>12</v>
      </c>
      <c r="E14" s="391">
        <v>1</v>
      </c>
      <c r="F14" s="391">
        <v>4</v>
      </c>
      <c r="G14" s="391">
        <v>9</v>
      </c>
      <c r="H14" s="391">
        <v>5</v>
      </c>
      <c r="I14" s="398" t="s">
        <v>441</v>
      </c>
    </row>
    <row r="15" spans="1:9" ht="29.25" customHeight="1" thickBot="1" x14ac:dyDescent="0.3">
      <c r="A15" s="396" t="s">
        <v>442</v>
      </c>
      <c r="B15" s="392">
        <v>8</v>
      </c>
      <c r="C15" s="392">
        <v>0</v>
      </c>
      <c r="D15" s="392">
        <v>0</v>
      </c>
      <c r="E15" s="392">
        <v>0</v>
      </c>
      <c r="F15" s="392">
        <v>0</v>
      </c>
      <c r="G15" s="392">
        <v>0</v>
      </c>
      <c r="H15" s="392">
        <v>0</v>
      </c>
      <c r="I15" s="399" t="s">
        <v>444</v>
      </c>
    </row>
    <row r="16" spans="1:9" s="1" customFormat="1" ht="29.25" customHeight="1" x14ac:dyDescent="0.25">
      <c r="A16" s="442" t="s">
        <v>516</v>
      </c>
      <c r="B16" s="443">
        <v>0</v>
      </c>
      <c r="C16" s="443">
        <v>0</v>
      </c>
      <c r="D16" s="443">
        <v>190</v>
      </c>
      <c r="E16" s="443">
        <v>34</v>
      </c>
      <c r="F16" s="443">
        <v>245</v>
      </c>
      <c r="G16" s="443">
        <v>401</v>
      </c>
      <c r="H16" s="443">
        <v>75</v>
      </c>
      <c r="I16" s="444" t="s">
        <v>315</v>
      </c>
    </row>
    <row r="17" spans="1:9" ht="23.25" customHeight="1" x14ac:dyDescent="0.25">
      <c r="A17" s="388" t="s">
        <v>3</v>
      </c>
      <c r="B17" s="393">
        <f>SUM(B7:B16)</f>
        <v>88</v>
      </c>
      <c r="C17" s="393">
        <f t="shared" ref="C17:H17" si="0">SUM(C7:C16)</f>
        <v>58</v>
      </c>
      <c r="D17" s="393">
        <f t="shared" si="0"/>
        <v>254</v>
      </c>
      <c r="E17" s="393">
        <f t="shared" si="0"/>
        <v>62</v>
      </c>
      <c r="F17" s="393">
        <f t="shared" si="0"/>
        <v>330</v>
      </c>
      <c r="G17" s="393">
        <f t="shared" si="0"/>
        <v>550</v>
      </c>
      <c r="H17" s="393">
        <f t="shared" si="0"/>
        <v>461</v>
      </c>
      <c r="I17" s="438" t="s">
        <v>4</v>
      </c>
    </row>
    <row r="18" spans="1:9" s="116" customFormat="1" ht="15.75" customHeight="1" x14ac:dyDescent="0.25">
      <c r="A18" s="324" t="s">
        <v>639</v>
      </c>
      <c r="B18" s="385"/>
      <c r="C18" s="385"/>
      <c r="D18" s="385"/>
      <c r="E18" s="385"/>
      <c r="I18" s="327" t="s">
        <v>642</v>
      </c>
    </row>
    <row r="20" spans="1:9" ht="14.5" x14ac:dyDescent="0.35">
      <c r="A20" s="314"/>
      <c r="B20" s="314"/>
      <c r="C20" s="314"/>
      <c r="D20" s="314"/>
      <c r="E20" s="314"/>
      <c r="F20" s="314"/>
      <c r="G20" s="314"/>
      <c r="H20" s="314" t="s">
        <v>443</v>
      </c>
      <c r="I20" s="314"/>
    </row>
  </sheetData>
  <mergeCells count="4">
    <mergeCell ref="A1:I1"/>
    <mergeCell ref="A2:I2"/>
    <mergeCell ref="A3:I3"/>
    <mergeCell ref="A4:I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A1:R25"/>
  <sheetViews>
    <sheetView rightToLeft="1" view="pageBreakPreview" zoomScaleNormal="100" zoomScaleSheetLayoutView="100" workbookViewId="0">
      <selection activeCell="A3" sqref="A3:L3"/>
    </sheetView>
  </sheetViews>
  <sheetFormatPr defaultColWidth="8.81640625" defaultRowHeight="13" x14ac:dyDescent="0.25"/>
  <cols>
    <col min="1" max="1" width="12.1796875" style="6" customWidth="1"/>
    <col min="2" max="3" width="12.7265625" style="6" customWidth="1"/>
    <col min="4" max="10" width="12.1796875" style="6" customWidth="1"/>
    <col min="11" max="11" width="13.26953125" style="1" customWidth="1"/>
    <col min="12" max="12" width="7" style="6" customWidth="1"/>
    <col min="13" max="16" width="8.81640625" style="6"/>
    <col min="17" max="17" width="8.81640625" style="6" customWidth="1"/>
    <col min="18" max="18" width="14.453125" style="6" customWidth="1"/>
    <col min="19" max="19" width="6" style="6" customWidth="1"/>
    <col min="20" max="16384" width="8.81640625" style="6"/>
  </cols>
  <sheetData>
    <row r="1" spans="1:18" s="232" customFormat="1" ht="18" x14ac:dyDescent="0.25">
      <c r="A1" s="789" t="s">
        <v>399</v>
      </c>
      <c r="B1" s="789"/>
      <c r="C1" s="789"/>
      <c r="D1" s="789"/>
      <c r="E1" s="789"/>
      <c r="F1" s="789"/>
      <c r="G1" s="789"/>
      <c r="H1" s="789"/>
      <c r="I1" s="789"/>
      <c r="J1" s="789"/>
      <c r="K1" s="789"/>
      <c r="L1" s="789"/>
      <c r="R1" s="233"/>
    </row>
    <row r="2" spans="1:18" s="232" customFormat="1" ht="18" x14ac:dyDescent="0.25">
      <c r="A2" s="789">
        <v>2015</v>
      </c>
      <c r="B2" s="789"/>
      <c r="C2" s="789"/>
      <c r="D2" s="789"/>
      <c r="E2" s="789"/>
      <c r="F2" s="789"/>
      <c r="G2" s="789"/>
      <c r="H2" s="789"/>
      <c r="I2" s="789"/>
      <c r="J2" s="789"/>
      <c r="K2" s="789"/>
      <c r="L2" s="789"/>
      <c r="R2" s="233"/>
    </row>
    <row r="3" spans="1:18" s="232" customFormat="1" ht="17.5" x14ac:dyDescent="0.25">
      <c r="A3" s="790" t="s">
        <v>525</v>
      </c>
      <c r="B3" s="790"/>
      <c r="C3" s="790"/>
      <c r="D3" s="790"/>
      <c r="E3" s="790"/>
      <c r="F3" s="790"/>
      <c r="G3" s="790"/>
      <c r="H3" s="790"/>
      <c r="I3" s="790"/>
      <c r="J3" s="790"/>
      <c r="K3" s="790"/>
      <c r="L3" s="790"/>
    </row>
    <row r="4" spans="1:18" s="232" customFormat="1" ht="15.5" x14ac:dyDescent="0.25">
      <c r="A4" s="790">
        <v>2015</v>
      </c>
      <c r="B4" s="790"/>
      <c r="C4" s="790"/>
      <c r="D4" s="790"/>
      <c r="E4" s="790"/>
      <c r="F4" s="790"/>
      <c r="G4" s="790"/>
      <c r="H4" s="790"/>
      <c r="I4" s="790"/>
      <c r="J4" s="790"/>
      <c r="K4" s="790"/>
      <c r="L4" s="790"/>
    </row>
    <row r="5" spans="1:18" s="336" customFormat="1" ht="15.75" customHeight="1" x14ac:dyDescent="0.25">
      <c r="A5" s="589" t="s">
        <v>745</v>
      </c>
      <c r="B5" s="590"/>
      <c r="C5" s="590"/>
      <c r="D5" s="590"/>
      <c r="E5" s="590"/>
      <c r="H5" s="590"/>
      <c r="K5" s="324"/>
      <c r="L5" s="591" t="s">
        <v>744</v>
      </c>
    </row>
    <row r="6" spans="1:18" ht="33.75" customHeight="1" thickBot="1" x14ac:dyDescent="0.35">
      <c r="A6" s="799" t="s">
        <v>398</v>
      </c>
      <c r="B6" s="800"/>
      <c r="C6" s="234" t="s">
        <v>26</v>
      </c>
      <c r="D6" s="235" t="s">
        <v>367</v>
      </c>
      <c r="E6" s="235" t="s">
        <v>369</v>
      </c>
      <c r="F6" s="235" t="s">
        <v>368</v>
      </c>
      <c r="G6" s="235" t="s">
        <v>27</v>
      </c>
      <c r="H6" s="235" t="s">
        <v>370</v>
      </c>
      <c r="I6" s="235" t="s">
        <v>372</v>
      </c>
      <c r="J6" s="235" t="s">
        <v>373</v>
      </c>
      <c r="K6" s="795" t="s">
        <v>232</v>
      </c>
      <c r="L6" s="796"/>
    </row>
    <row r="7" spans="1:18" ht="41.25" customHeight="1" x14ac:dyDescent="0.25">
      <c r="A7" s="801"/>
      <c r="B7" s="802"/>
      <c r="C7" s="236" t="s">
        <v>233</v>
      </c>
      <c r="D7" s="237" t="s">
        <v>293</v>
      </c>
      <c r="E7" s="237" t="s">
        <v>292</v>
      </c>
      <c r="F7" s="237" t="s">
        <v>291</v>
      </c>
      <c r="G7" s="237" t="s">
        <v>28</v>
      </c>
      <c r="H7" s="237" t="s">
        <v>290</v>
      </c>
      <c r="I7" s="237" t="s">
        <v>371</v>
      </c>
      <c r="J7" s="237" t="s">
        <v>289</v>
      </c>
      <c r="K7" s="797"/>
      <c r="L7" s="798"/>
    </row>
    <row r="8" spans="1:18" ht="20.25" customHeight="1" thickBot="1" x14ac:dyDescent="0.3">
      <c r="A8" s="810" t="s">
        <v>242</v>
      </c>
      <c r="B8" s="811"/>
      <c r="C8" s="238">
        <f>SUM(C9:C15)</f>
        <v>1152</v>
      </c>
      <c r="D8" s="238">
        <f t="shared" ref="D8:J8" si="0">SUM(D9:D15)</f>
        <v>2</v>
      </c>
      <c r="E8" s="238">
        <f t="shared" si="0"/>
        <v>0</v>
      </c>
      <c r="F8" s="238">
        <f t="shared" si="0"/>
        <v>0</v>
      </c>
      <c r="G8" s="238">
        <f t="shared" si="0"/>
        <v>9</v>
      </c>
      <c r="H8" s="238">
        <f t="shared" si="0"/>
        <v>171</v>
      </c>
      <c r="I8" s="238">
        <f t="shared" si="0"/>
        <v>0</v>
      </c>
      <c r="J8" s="238">
        <f t="shared" si="0"/>
        <v>970</v>
      </c>
      <c r="K8" s="808" t="s">
        <v>234</v>
      </c>
      <c r="L8" s="809"/>
    </row>
    <row r="9" spans="1:18" ht="20.25" customHeight="1" thickBot="1" x14ac:dyDescent="0.3">
      <c r="A9" s="803"/>
      <c r="B9" s="239" t="s">
        <v>236</v>
      </c>
      <c r="C9" s="240">
        <v>422</v>
      </c>
      <c r="D9" s="241">
        <v>0</v>
      </c>
      <c r="E9" s="241">
        <v>0</v>
      </c>
      <c r="F9" s="242" t="s">
        <v>697</v>
      </c>
      <c r="G9" s="242">
        <v>3</v>
      </c>
      <c r="H9" s="242" t="s">
        <v>697</v>
      </c>
      <c r="I9" s="242" t="s">
        <v>697</v>
      </c>
      <c r="J9" s="242">
        <v>419</v>
      </c>
      <c r="K9" s="243" t="s">
        <v>235</v>
      </c>
      <c r="L9" s="806"/>
    </row>
    <row r="10" spans="1:18" ht="20.25" customHeight="1" thickBot="1" x14ac:dyDescent="0.3">
      <c r="A10" s="804"/>
      <c r="B10" s="244" t="s">
        <v>42</v>
      </c>
      <c r="C10" s="244">
        <v>142</v>
      </c>
      <c r="D10" s="245">
        <v>0</v>
      </c>
      <c r="E10" s="245">
        <v>0</v>
      </c>
      <c r="F10" s="246" t="s">
        <v>697</v>
      </c>
      <c r="G10" s="246" t="s">
        <v>697</v>
      </c>
      <c r="H10" s="246" t="s">
        <v>697</v>
      </c>
      <c r="I10" s="246" t="s">
        <v>697</v>
      </c>
      <c r="J10" s="246">
        <v>142</v>
      </c>
      <c r="K10" s="247" t="s">
        <v>29</v>
      </c>
      <c r="L10" s="807"/>
    </row>
    <row r="11" spans="1:18" ht="20.25" customHeight="1" thickBot="1" x14ac:dyDescent="0.3">
      <c r="A11" s="804"/>
      <c r="B11" s="239" t="s">
        <v>238</v>
      </c>
      <c r="C11" s="239">
        <v>8</v>
      </c>
      <c r="D11" s="248">
        <v>0</v>
      </c>
      <c r="E11" s="248">
        <v>0</v>
      </c>
      <c r="F11" s="249" t="s">
        <v>697</v>
      </c>
      <c r="G11" s="248">
        <v>1</v>
      </c>
      <c r="H11" s="248">
        <v>1</v>
      </c>
      <c r="I11" s="249" t="s">
        <v>697</v>
      </c>
      <c r="J11" s="249">
        <v>6</v>
      </c>
      <c r="K11" s="243" t="s">
        <v>237</v>
      </c>
      <c r="L11" s="807"/>
    </row>
    <row r="12" spans="1:18" ht="20.25" customHeight="1" thickBot="1" x14ac:dyDescent="0.3">
      <c r="A12" s="804"/>
      <c r="B12" s="244" t="s">
        <v>176</v>
      </c>
      <c r="C12" s="244">
        <v>1</v>
      </c>
      <c r="D12" s="245">
        <v>0</v>
      </c>
      <c r="E12" s="245">
        <v>0</v>
      </c>
      <c r="F12" s="246" t="s">
        <v>697</v>
      </c>
      <c r="G12" s="246" t="s">
        <v>697</v>
      </c>
      <c r="H12" s="246" t="s">
        <v>697</v>
      </c>
      <c r="I12" s="246" t="s">
        <v>697</v>
      </c>
      <c r="J12" s="246">
        <v>1</v>
      </c>
      <c r="K12" s="247" t="s">
        <v>183</v>
      </c>
      <c r="L12" s="807"/>
    </row>
    <row r="13" spans="1:18" ht="20.25" customHeight="1" thickBot="1" x14ac:dyDescent="0.3">
      <c r="A13" s="804"/>
      <c r="B13" s="239" t="s">
        <v>178</v>
      </c>
      <c r="C13" s="239">
        <v>29</v>
      </c>
      <c r="D13" s="248">
        <v>0</v>
      </c>
      <c r="E13" s="248">
        <v>0</v>
      </c>
      <c r="F13" s="249" t="s">
        <v>697</v>
      </c>
      <c r="G13" s="249" t="s">
        <v>697</v>
      </c>
      <c r="H13" s="249" t="s">
        <v>697</v>
      </c>
      <c r="I13" s="249" t="s">
        <v>697</v>
      </c>
      <c r="J13" s="249">
        <v>29</v>
      </c>
      <c r="K13" s="243" t="s">
        <v>184</v>
      </c>
      <c r="L13" s="807"/>
    </row>
    <row r="14" spans="1:18" ht="20.25" customHeight="1" thickBot="1" x14ac:dyDescent="0.3">
      <c r="A14" s="804"/>
      <c r="B14" s="244" t="s">
        <v>179</v>
      </c>
      <c r="C14" s="244">
        <v>322</v>
      </c>
      <c r="D14" s="245">
        <v>2</v>
      </c>
      <c r="E14" s="245">
        <v>0</v>
      </c>
      <c r="F14" s="246" t="s">
        <v>697</v>
      </c>
      <c r="G14" s="245">
        <v>5</v>
      </c>
      <c r="H14" s="245">
        <v>0</v>
      </c>
      <c r="I14" s="245">
        <v>0</v>
      </c>
      <c r="J14" s="245">
        <v>315</v>
      </c>
      <c r="K14" s="247" t="s">
        <v>185</v>
      </c>
      <c r="L14" s="807"/>
    </row>
    <row r="15" spans="1:18" ht="20.25" customHeight="1" x14ac:dyDescent="0.25">
      <c r="A15" s="805"/>
      <c r="B15" s="250" t="s">
        <v>177</v>
      </c>
      <c r="C15" s="250">
        <v>228</v>
      </c>
      <c r="D15" s="251">
        <v>0</v>
      </c>
      <c r="E15" s="251">
        <v>0</v>
      </c>
      <c r="F15" s="252" t="s">
        <v>697</v>
      </c>
      <c r="G15" s="252" t="s">
        <v>697</v>
      </c>
      <c r="H15" s="252">
        <v>170</v>
      </c>
      <c r="I15" s="252" t="s">
        <v>697</v>
      </c>
      <c r="J15" s="252">
        <v>58</v>
      </c>
      <c r="K15" s="253" t="s">
        <v>239</v>
      </c>
      <c r="L15" s="807"/>
    </row>
    <row r="16" spans="1:18" ht="20.25" customHeight="1" thickBot="1" x14ac:dyDescent="0.3">
      <c r="A16" s="791" t="s">
        <v>243</v>
      </c>
      <c r="B16" s="792"/>
      <c r="C16" s="238">
        <f>SUM(C17:C22)</f>
        <v>888</v>
      </c>
      <c r="D16" s="238">
        <f t="shared" ref="D16:J16" si="1">SUM(D17:D22)</f>
        <v>0</v>
      </c>
      <c r="E16" s="238">
        <f t="shared" si="1"/>
        <v>0</v>
      </c>
      <c r="F16" s="238">
        <f t="shared" si="1"/>
        <v>0</v>
      </c>
      <c r="G16" s="238">
        <f t="shared" si="1"/>
        <v>6</v>
      </c>
      <c r="H16" s="238">
        <f t="shared" si="1"/>
        <v>22</v>
      </c>
      <c r="I16" s="238">
        <f t="shared" si="1"/>
        <v>7</v>
      </c>
      <c r="J16" s="238">
        <f t="shared" si="1"/>
        <v>853</v>
      </c>
      <c r="K16" s="793" t="s">
        <v>212</v>
      </c>
      <c r="L16" s="794"/>
    </row>
    <row r="17" spans="1:12" ht="20.25" customHeight="1" thickBot="1" x14ac:dyDescent="0.3">
      <c r="A17" s="803"/>
      <c r="B17" s="239" t="s">
        <v>236</v>
      </c>
      <c r="C17" s="240">
        <v>402</v>
      </c>
      <c r="D17" s="241">
        <v>0</v>
      </c>
      <c r="E17" s="241">
        <v>0</v>
      </c>
      <c r="F17" s="241">
        <v>0</v>
      </c>
      <c r="G17" s="241">
        <v>0</v>
      </c>
      <c r="H17" s="241">
        <v>0</v>
      </c>
      <c r="I17" s="241">
        <v>0</v>
      </c>
      <c r="J17" s="241">
        <v>402</v>
      </c>
      <c r="K17" s="243" t="s">
        <v>235</v>
      </c>
      <c r="L17" s="806"/>
    </row>
    <row r="18" spans="1:12" ht="20.25" customHeight="1" thickBot="1" x14ac:dyDescent="0.3">
      <c r="A18" s="812"/>
      <c r="B18" s="244" t="s">
        <v>186</v>
      </c>
      <c r="C18" s="244">
        <v>57</v>
      </c>
      <c r="D18" s="245">
        <v>0</v>
      </c>
      <c r="E18" s="245">
        <v>0</v>
      </c>
      <c r="F18" s="245">
        <v>0</v>
      </c>
      <c r="G18" s="245">
        <v>1</v>
      </c>
      <c r="H18" s="245">
        <v>2</v>
      </c>
      <c r="I18" s="245">
        <v>7</v>
      </c>
      <c r="J18" s="245">
        <v>47</v>
      </c>
      <c r="K18" s="247" t="s">
        <v>240</v>
      </c>
      <c r="L18" s="807"/>
    </row>
    <row r="19" spans="1:12" ht="20.25" customHeight="1" thickBot="1" x14ac:dyDescent="0.3">
      <c r="A19" s="812"/>
      <c r="B19" s="239" t="s">
        <v>238</v>
      </c>
      <c r="C19" s="239">
        <v>15</v>
      </c>
      <c r="D19" s="248">
        <v>0</v>
      </c>
      <c r="E19" s="249" t="s">
        <v>697</v>
      </c>
      <c r="F19" s="248">
        <v>0</v>
      </c>
      <c r="G19" s="248">
        <v>4</v>
      </c>
      <c r="H19" s="248">
        <v>11</v>
      </c>
      <c r="I19" s="248">
        <v>0</v>
      </c>
      <c r="J19" s="248">
        <v>0</v>
      </c>
      <c r="K19" s="243" t="s">
        <v>237</v>
      </c>
      <c r="L19" s="807"/>
    </row>
    <row r="20" spans="1:12" ht="19.5" customHeight="1" thickBot="1" x14ac:dyDescent="0.3">
      <c r="A20" s="812"/>
      <c r="B20" s="244" t="s">
        <v>177</v>
      </c>
      <c r="C20" s="244">
        <v>379</v>
      </c>
      <c r="D20" s="245">
        <v>0</v>
      </c>
      <c r="E20" s="246" t="s">
        <v>697</v>
      </c>
      <c r="F20" s="245">
        <v>0</v>
      </c>
      <c r="G20" s="245">
        <v>0</v>
      </c>
      <c r="H20" s="245">
        <v>0</v>
      </c>
      <c r="I20" s="245">
        <v>0</v>
      </c>
      <c r="J20" s="245">
        <v>379</v>
      </c>
      <c r="K20" s="247" t="s">
        <v>239</v>
      </c>
      <c r="L20" s="807"/>
    </row>
    <row r="21" spans="1:12" ht="20.25" customHeight="1" thickBot="1" x14ac:dyDescent="0.3">
      <c r="A21" s="812"/>
      <c r="B21" s="244" t="s">
        <v>179</v>
      </c>
      <c r="C21" s="244">
        <v>15</v>
      </c>
      <c r="D21" s="245">
        <v>0</v>
      </c>
      <c r="E21" s="245">
        <v>0</v>
      </c>
      <c r="F21" s="246" t="s">
        <v>697</v>
      </c>
      <c r="G21" s="245">
        <v>1</v>
      </c>
      <c r="H21" s="245">
        <v>9</v>
      </c>
      <c r="I21" s="245">
        <v>0</v>
      </c>
      <c r="J21" s="245">
        <v>5</v>
      </c>
      <c r="K21" s="247" t="s">
        <v>185</v>
      </c>
      <c r="L21" s="807"/>
    </row>
    <row r="22" spans="1:12" ht="19.5" customHeight="1" x14ac:dyDescent="0.25">
      <c r="A22" s="813"/>
      <c r="B22" s="254" t="s">
        <v>178</v>
      </c>
      <c r="C22" s="254">
        <v>20</v>
      </c>
      <c r="D22" s="255">
        <v>0</v>
      </c>
      <c r="E22" s="256" t="s">
        <v>697</v>
      </c>
      <c r="F22" s="255">
        <v>0</v>
      </c>
      <c r="G22" s="255">
        <v>0</v>
      </c>
      <c r="H22" s="255">
        <v>0</v>
      </c>
      <c r="I22" s="256" t="s">
        <v>697</v>
      </c>
      <c r="J22" s="256">
        <v>20</v>
      </c>
      <c r="K22" s="257" t="s">
        <v>184</v>
      </c>
      <c r="L22" s="814"/>
    </row>
    <row r="23" spans="1:12" ht="25.5" customHeight="1" x14ac:dyDescent="0.25">
      <c r="A23" s="815" t="s">
        <v>249</v>
      </c>
      <c r="B23" s="816"/>
      <c r="C23" s="258">
        <f>C8+C16</f>
        <v>2040</v>
      </c>
      <c r="D23" s="258">
        <f t="shared" ref="D23:J23" si="2">D8+D16</f>
        <v>2</v>
      </c>
      <c r="E23" s="258">
        <f t="shared" si="2"/>
        <v>0</v>
      </c>
      <c r="F23" s="258">
        <f t="shared" si="2"/>
        <v>0</v>
      </c>
      <c r="G23" s="258">
        <f t="shared" si="2"/>
        <v>15</v>
      </c>
      <c r="H23" s="258">
        <f t="shared" si="2"/>
        <v>193</v>
      </c>
      <c r="I23" s="258">
        <f t="shared" si="2"/>
        <v>7</v>
      </c>
      <c r="J23" s="258">
        <f t="shared" si="2"/>
        <v>1823</v>
      </c>
      <c r="K23" s="817" t="s">
        <v>288</v>
      </c>
      <c r="L23" s="818"/>
    </row>
    <row r="24" spans="1:12" s="336" customFormat="1" ht="15" x14ac:dyDescent="0.25">
      <c r="A24" s="335" t="s">
        <v>649</v>
      </c>
      <c r="K24" s="324"/>
      <c r="L24" s="337" t="s">
        <v>650</v>
      </c>
    </row>
    <row r="25" spans="1:12" s="336" customFormat="1" x14ac:dyDescent="0.25">
      <c r="A25" s="324" t="s">
        <v>639</v>
      </c>
      <c r="B25" s="324"/>
      <c r="C25" s="324"/>
      <c r="D25" s="324"/>
      <c r="E25" s="324"/>
      <c r="F25" s="324"/>
      <c r="K25" s="324"/>
      <c r="L25" s="327" t="s">
        <v>642</v>
      </c>
    </row>
  </sheetData>
  <mergeCells count="16">
    <mergeCell ref="A17:A22"/>
    <mergeCell ref="L17:L22"/>
    <mergeCell ref="A23:B23"/>
    <mergeCell ref="K23:L23"/>
    <mergeCell ref="A2:L2"/>
    <mergeCell ref="A1:L1"/>
    <mergeCell ref="A3:L3"/>
    <mergeCell ref="A4:L4"/>
    <mergeCell ref="A16:B16"/>
    <mergeCell ref="K16:L16"/>
    <mergeCell ref="K6:L7"/>
    <mergeCell ref="A6:B7"/>
    <mergeCell ref="A9:A15"/>
    <mergeCell ref="L9:L15"/>
    <mergeCell ref="K8:L8"/>
    <mergeCell ref="A8:B8"/>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AI27"/>
  <sheetViews>
    <sheetView rightToLeft="1" view="pageBreakPreview" zoomScaleNormal="100" zoomScaleSheetLayoutView="100" workbookViewId="0">
      <selection activeCell="T6" sqref="T6:T8"/>
    </sheetView>
  </sheetViews>
  <sheetFormatPr defaultColWidth="8.81640625" defaultRowHeight="12.5" x14ac:dyDescent="0.25"/>
  <cols>
    <col min="1" max="1" width="18" style="2" customWidth="1"/>
    <col min="2" max="2" width="5" style="2" bestFit="1" customWidth="1"/>
    <col min="3" max="3" width="6.7265625" style="2" bestFit="1" customWidth="1"/>
    <col min="4" max="4" width="6.1796875" style="2" bestFit="1" customWidth="1"/>
    <col min="5" max="5" width="5" style="2" bestFit="1" customWidth="1"/>
    <col min="6" max="6" width="6.7265625" style="2" bestFit="1" customWidth="1"/>
    <col min="7" max="7" width="6.1796875" style="2" bestFit="1" customWidth="1"/>
    <col min="8" max="8" width="5" style="2" bestFit="1" customWidth="1"/>
    <col min="9" max="9" width="6.7265625" style="2" bestFit="1" customWidth="1"/>
    <col min="10" max="10" width="6.1796875" style="2" bestFit="1" customWidth="1"/>
    <col min="11" max="11" width="5" style="2" bestFit="1" customWidth="1"/>
    <col min="12" max="12" width="6.7265625" style="2" bestFit="1" customWidth="1"/>
    <col min="13" max="13" width="6.1796875" style="2" bestFit="1" customWidth="1"/>
    <col min="14" max="14" width="5" style="2" customWidth="1"/>
    <col min="15" max="15" width="6.7265625" style="2" customWidth="1"/>
    <col min="16" max="16" width="6.1796875" style="2" customWidth="1"/>
    <col min="17" max="17" width="5" style="2" customWidth="1"/>
    <col min="18" max="18" width="6.7265625" style="2" customWidth="1"/>
    <col min="19" max="19" width="6.1796875" style="2" customWidth="1"/>
    <col min="20" max="20" width="19.7265625" style="2" customWidth="1"/>
    <col min="21" max="21" width="8.81640625" style="2" hidden="1" customWidth="1"/>
    <col min="22" max="16384" width="8.81640625" style="2"/>
  </cols>
  <sheetData>
    <row r="1" spans="1:23" s="21" customFormat="1" ht="18" x14ac:dyDescent="0.25">
      <c r="A1" s="821" t="s">
        <v>47</v>
      </c>
      <c r="B1" s="821"/>
      <c r="C1" s="821"/>
      <c r="D1" s="821"/>
      <c r="E1" s="821"/>
      <c r="F1" s="821"/>
      <c r="G1" s="821"/>
      <c r="H1" s="821"/>
      <c r="I1" s="821"/>
      <c r="J1" s="821"/>
      <c r="K1" s="821"/>
      <c r="L1" s="821"/>
      <c r="M1" s="821"/>
      <c r="N1" s="821"/>
      <c r="O1" s="821"/>
      <c r="P1" s="821"/>
      <c r="Q1" s="821"/>
      <c r="R1" s="821"/>
      <c r="S1" s="821"/>
      <c r="T1" s="821"/>
      <c r="U1" s="20"/>
      <c r="V1" s="20"/>
      <c r="W1" s="20"/>
    </row>
    <row r="2" spans="1:23" s="21" customFormat="1" ht="18" x14ac:dyDescent="0.25">
      <c r="A2" s="821" t="s">
        <v>612</v>
      </c>
      <c r="B2" s="821"/>
      <c r="C2" s="821"/>
      <c r="D2" s="821"/>
      <c r="E2" s="821"/>
      <c r="F2" s="821"/>
      <c r="G2" s="821"/>
      <c r="H2" s="821"/>
      <c r="I2" s="821"/>
      <c r="J2" s="821"/>
      <c r="K2" s="821"/>
      <c r="L2" s="821"/>
      <c r="M2" s="821"/>
      <c r="N2" s="821"/>
      <c r="O2" s="821"/>
      <c r="P2" s="821"/>
      <c r="Q2" s="821"/>
      <c r="R2" s="821"/>
      <c r="S2" s="821"/>
      <c r="T2" s="821"/>
      <c r="U2" s="20"/>
      <c r="V2" s="20"/>
      <c r="W2" s="20"/>
    </row>
    <row r="3" spans="1:23" s="21" customFormat="1" ht="15.5" x14ac:dyDescent="0.25">
      <c r="A3" s="822" t="s">
        <v>205</v>
      </c>
      <c r="B3" s="822"/>
      <c r="C3" s="822"/>
      <c r="D3" s="822"/>
      <c r="E3" s="822"/>
      <c r="F3" s="822"/>
      <c r="G3" s="822"/>
      <c r="H3" s="822"/>
      <c r="I3" s="822"/>
      <c r="J3" s="822"/>
      <c r="K3" s="822"/>
      <c r="L3" s="822"/>
      <c r="M3" s="822"/>
      <c r="N3" s="822"/>
      <c r="O3" s="822"/>
      <c r="P3" s="822"/>
      <c r="Q3" s="822"/>
      <c r="R3" s="822"/>
      <c r="S3" s="822"/>
      <c r="T3" s="822"/>
    </row>
    <row r="4" spans="1:23" s="21" customFormat="1" ht="15.5" x14ac:dyDescent="0.25">
      <c r="A4" s="822" t="s">
        <v>612</v>
      </c>
      <c r="B4" s="822"/>
      <c r="C4" s="822"/>
      <c r="D4" s="822"/>
      <c r="E4" s="822"/>
      <c r="F4" s="822"/>
      <c r="G4" s="822"/>
      <c r="H4" s="822"/>
      <c r="I4" s="822"/>
      <c r="J4" s="822"/>
      <c r="K4" s="822"/>
      <c r="L4" s="822"/>
      <c r="M4" s="822"/>
      <c r="N4" s="822"/>
      <c r="O4" s="822"/>
      <c r="P4" s="822"/>
      <c r="Q4" s="822"/>
      <c r="R4" s="822"/>
      <c r="S4" s="822"/>
      <c r="T4" s="822"/>
    </row>
    <row r="5" spans="1:23" ht="15.5" x14ac:dyDescent="0.25">
      <c r="A5" s="97" t="s">
        <v>746</v>
      </c>
      <c r="B5" s="98"/>
      <c r="C5" s="98"/>
      <c r="D5" s="98"/>
      <c r="E5" s="98"/>
      <c r="F5" s="98"/>
      <c r="G5" s="98"/>
      <c r="H5" s="98"/>
      <c r="I5" s="98"/>
      <c r="J5" s="98"/>
      <c r="K5" s="98"/>
      <c r="L5" s="98"/>
      <c r="M5" s="98"/>
      <c r="N5" s="98"/>
      <c r="O5" s="98"/>
      <c r="P5" s="98"/>
      <c r="Q5" s="98"/>
      <c r="R5" s="98"/>
      <c r="S5" s="98"/>
      <c r="T5" s="99" t="s">
        <v>747</v>
      </c>
    </row>
    <row r="6" spans="1:23" ht="21" customHeight="1" thickBot="1" x14ac:dyDescent="0.3">
      <c r="A6" s="826" t="s">
        <v>30</v>
      </c>
      <c r="B6" s="757">
        <v>2010</v>
      </c>
      <c r="C6" s="757"/>
      <c r="D6" s="757"/>
      <c r="E6" s="757">
        <v>2011</v>
      </c>
      <c r="F6" s="757"/>
      <c r="G6" s="757"/>
      <c r="H6" s="757">
        <v>2012</v>
      </c>
      <c r="I6" s="757"/>
      <c r="J6" s="757"/>
      <c r="K6" s="757">
        <v>2013</v>
      </c>
      <c r="L6" s="757"/>
      <c r="M6" s="757"/>
      <c r="N6" s="757">
        <v>2014</v>
      </c>
      <c r="O6" s="757"/>
      <c r="P6" s="757"/>
      <c r="Q6" s="757">
        <v>2015</v>
      </c>
      <c r="R6" s="757"/>
      <c r="S6" s="757"/>
      <c r="T6" s="823" t="s">
        <v>204</v>
      </c>
    </row>
    <row r="7" spans="1:23" ht="18" customHeight="1" thickBot="1" x14ac:dyDescent="0.35">
      <c r="A7" s="827"/>
      <c r="B7" s="220" t="s">
        <v>31</v>
      </c>
      <c r="C7" s="52" t="s">
        <v>32</v>
      </c>
      <c r="D7" s="42" t="s">
        <v>3</v>
      </c>
      <c r="E7" s="52" t="s">
        <v>31</v>
      </c>
      <c r="F7" s="52" t="s">
        <v>32</v>
      </c>
      <c r="G7" s="42" t="s">
        <v>3</v>
      </c>
      <c r="H7" s="52" t="s">
        <v>31</v>
      </c>
      <c r="I7" s="52" t="s">
        <v>32</v>
      </c>
      <c r="J7" s="42" t="s">
        <v>3</v>
      </c>
      <c r="K7" s="52" t="s">
        <v>31</v>
      </c>
      <c r="L7" s="52" t="s">
        <v>32</v>
      </c>
      <c r="M7" s="42" t="s">
        <v>3</v>
      </c>
      <c r="N7" s="52" t="s">
        <v>31</v>
      </c>
      <c r="O7" s="52" t="s">
        <v>32</v>
      </c>
      <c r="P7" s="42" t="s">
        <v>3</v>
      </c>
      <c r="Q7" s="52" t="s">
        <v>31</v>
      </c>
      <c r="R7" s="52" t="s">
        <v>32</v>
      </c>
      <c r="S7" s="412" t="s">
        <v>3</v>
      </c>
      <c r="T7" s="824"/>
    </row>
    <row r="8" spans="1:23" ht="18" customHeight="1" x14ac:dyDescent="0.25">
      <c r="A8" s="828"/>
      <c r="B8" s="221" t="s">
        <v>165</v>
      </c>
      <c r="C8" s="51" t="s">
        <v>164</v>
      </c>
      <c r="D8" s="50" t="s">
        <v>4</v>
      </c>
      <c r="E8" s="51" t="s">
        <v>165</v>
      </c>
      <c r="F8" s="51" t="s">
        <v>164</v>
      </c>
      <c r="G8" s="50" t="s">
        <v>4</v>
      </c>
      <c r="H8" s="51" t="s">
        <v>165</v>
      </c>
      <c r="I8" s="51" t="s">
        <v>164</v>
      </c>
      <c r="J8" s="50" t="s">
        <v>4</v>
      </c>
      <c r="K8" s="51" t="s">
        <v>165</v>
      </c>
      <c r="L8" s="51" t="s">
        <v>164</v>
      </c>
      <c r="M8" s="50" t="s">
        <v>4</v>
      </c>
      <c r="N8" s="51" t="s">
        <v>165</v>
      </c>
      <c r="O8" s="51" t="s">
        <v>164</v>
      </c>
      <c r="P8" s="50" t="s">
        <v>4</v>
      </c>
      <c r="Q8" s="51" t="s">
        <v>165</v>
      </c>
      <c r="R8" s="51" t="s">
        <v>164</v>
      </c>
      <c r="S8" s="413" t="s">
        <v>4</v>
      </c>
      <c r="T8" s="825"/>
    </row>
    <row r="9" spans="1:23" ht="30" customHeight="1" thickBot="1" x14ac:dyDescent="0.3">
      <c r="A9" s="404" t="s">
        <v>33</v>
      </c>
      <c r="B9" s="405">
        <v>136</v>
      </c>
      <c r="C9" s="405">
        <v>188</v>
      </c>
      <c r="D9" s="406">
        <v>280</v>
      </c>
      <c r="E9" s="405">
        <v>97</v>
      </c>
      <c r="F9" s="405">
        <v>229</v>
      </c>
      <c r="G9" s="406">
        <v>324</v>
      </c>
      <c r="H9" s="405">
        <v>114</v>
      </c>
      <c r="I9" s="405">
        <v>229</v>
      </c>
      <c r="J9" s="406">
        <f t="shared" ref="J9:J17" si="0">SUM(H9:I9)</f>
        <v>343</v>
      </c>
      <c r="K9" s="407">
        <v>94</v>
      </c>
      <c r="L9" s="407">
        <v>267</v>
      </c>
      <c r="M9" s="406">
        <f>SUM(K9:L9)</f>
        <v>361</v>
      </c>
      <c r="N9" s="405">
        <v>104</v>
      </c>
      <c r="O9" s="405">
        <v>253</v>
      </c>
      <c r="P9" s="406">
        <f>SUM(N9:O9)</f>
        <v>357</v>
      </c>
      <c r="Q9" s="405">
        <v>103</v>
      </c>
      <c r="R9" s="405">
        <v>195</v>
      </c>
      <c r="S9" s="408">
        <f>SUM(Q9:R9)</f>
        <v>298</v>
      </c>
      <c r="T9" s="409" t="s">
        <v>136</v>
      </c>
    </row>
    <row r="10" spans="1:23" ht="30" customHeight="1" thickBot="1" x14ac:dyDescent="0.3">
      <c r="A10" s="40" t="s">
        <v>34</v>
      </c>
      <c r="B10" s="154">
        <v>309</v>
      </c>
      <c r="C10" s="154">
        <v>340</v>
      </c>
      <c r="D10" s="402">
        <v>734</v>
      </c>
      <c r="E10" s="154">
        <v>316</v>
      </c>
      <c r="F10" s="154">
        <v>389</v>
      </c>
      <c r="G10" s="402">
        <v>649</v>
      </c>
      <c r="H10" s="154">
        <v>332</v>
      </c>
      <c r="I10" s="154">
        <v>420</v>
      </c>
      <c r="J10" s="402">
        <f t="shared" si="0"/>
        <v>752</v>
      </c>
      <c r="K10" s="155">
        <v>340</v>
      </c>
      <c r="L10" s="155">
        <v>446</v>
      </c>
      <c r="M10" s="402">
        <f>SUM(K10:L10)</f>
        <v>786</v>
      </c>
      <c r="N10" s="154">
        <v>323</v>
      </c>
      <c r="O10" s="154">
        <v>440</v>
      </c>
      <c r="P10" s="402">
        <f>SUM(N10:O10)</f>
        <v>763</v>
      </c>
      <c r="Q10" s="154">
        <v>339</v>
      </c>
      <c r="R10" s="154">
        <v>479</v>
      </c>
      <c r="S10" s="403">
        <f t="shared" ref="S10:S18" si="1">SUM(Q10:R10)</f>
        <v>818</v>
      </c>
      <c r="T10" s="43" t="s">
        <v>137</v>
      </c>
    </row>
    <row r="11" spans="1:23" ht="30" customHeight="1" thickBot="1" x14ac:dyDescent="0.3">
      <c r="A11" s="27" t="s">
        <v>532</v>
      </c>
      <c r="B11" s="156">
        <v>5</v>
      </c>
      <c r="C11" s="156">
        <v>20</v>
      </c>
      <c r="D11" s="400">
        <v>23</v>
      </c>
      <c r="E11" s="156">
        <v>10</v>
      </c>
      <c r="F11" s="156">
        <v>20</v>
      </c>
      <c r="G11" s="400">
        <v>25</v>
      </c>
      <c r="H11" s="156">
        <v>15</v>
      </c>
      <c r="I11" s="156">
        <v>20</v>
      </c>
      <c r="J11" s="400">
        <f t="shared" si="0"/>
        <v>35</v>
      </c>
      <c r="K11" s="157">
        <v>0</v>
      </c>
      <c r="L11" s="157">
        <v>0</v>
      </c>
      <c r="M11" s="400">
        <f t="shared" ref="M11:M17" si="2">SUM(K11:L11)</f>
        <v>0</v>
      </c>
      <c r="N11" s="156">
        <v>0</v>
      </c>
      <c r="O11" s="156">
        <v>0</v>
      </c>
      <c r="P11" s="400">
        <v>0</v>
      </c>
      <c r="Q11" s="156">
        <v>0</v>
      </c>
      <c r="R11" s="156">
        <v>0</v>
      </c>
      <c r="S11" s="401">
        <f t="shared" si="1"/>
        <v>0</v>
      </c>
      <c r="T11" s="29" t="s">
        <v>533</v>
      </c>
      <c r="U11" s="4"/>
    </row>
    <row r="12" spans="1:23" ht="30" customHeight="1" thickBot="1" x14ac:dyDescent="0.3">
      <c r="A12" s="37" t="s">
        <v>138</v>
      </c>
      <c r="B12" s="154">
        <v>41</v>
      </c>
      <c r="C12" s="154">
        <v>55</v>
      </c>
      <c r="D12" s="402">
        <v>71</v>
      </c>
      <c r="E12" s="154">
        <v>38</v>
      </c>
      <c r="F12" s="154">
        <v>61</v>
      </c>
      <c r="G12" s="402">
        <v>96</v>
      </c>
      <c r="H12" s="154">
        <v>46</v>
      </c>
      <c r="I12" s="154">
        <v>76</v>
      </c>
      <c r="J12" s="402">
        <f t="shared" si="0"/>
        <v>122</v>
      </c>
      <c r="K12" s="155">
        <v>56</v>
      </c>
      <c r="L12" s="155">
        <v>82</v>
      </c>
      <c r="M12" s="402">
        <f t="shared" si="2"/>
        <v>138</v>
      </c>
      <c r="N12" s="154">
        <v>54</v>
      </c>
      <c r="O12" s="154">
        <v>107</v>
      </c>
      <c r="P12" s="402">
        <f t="shared" ref="P12:P18" si="3">SUM(N12:O12)</f>
        <v>161</v>
      </c>
      <c r="Q12" s="154">
        <v>45</v>
      </c>
      <c r="R12" s="154">
        <v>102</v>
      </c>
      <c r="S12" s="403">
        <f t="shared" si="1"/>
        <v>147</v>
      </c>
      <c r="T12" s="43" t="s">
        <v>294</v>
      </c>
      <c r="U12" s="4"/>
    </row>
    <row r="13" spans="1:23" ht="30" customHeight="1" thickBot="1" x14ac:dyDescent="0.3">
      <c r="A13" s="27" t="s">
        <v>646</v>
      </c>
      <c r="B13" s="156">
        <v>2</v>
      </c>
      <c r="C13" s="156">
        <v>2</v>
      </c>
      <c r="D13" s="400">
        <v>5</v>
      </c>
      <c r="E13" s="156">
        <v>2</v>
      </c>
      <c r="F13" s="156">
        <v>2</v>
      </c>
      <c r="G13" s="400">
        <v>4</v>
      </c>
      <c r="H13" s="156">
        <v>2</v>
      </c>
      <c r="I13" s="156">
        <v>2</v>
      </c>
      <c r="J13" s="400">
        <f t="shared" si="0"/>
        <v>4</v>
      </c>
      <c r="K13" s="157">
        <v>2</v>
      </c>
      <c r="L13" s="157">
        <v>2</v>
      </c>
      <c r="M13" s="400">
        <f t="shared" si="2"/>
        <v>4</v>
      </c>
      <c r="N13" s="156">
        <v>2</v>
      </c>
      <c r="O13" s="156">
        <v>2</v>
      </c>
      <c r="P13" s="400">
        <f t="shared" si="3"/>
        <v>4</v>
      </c>
      <c r="Q13" s="156">
        <v>2</v>
      </c>
      <c r="R13" s="156">
        <v>3</v>
      </c>
      <c r="S13" s="401">
        <f t="shared" si="1"/>
        <v>5</v>
      </c>
      <c r="T13" s="29" t="s">
        <v>295</v>
      </c>
      <c r="U13" s="4"/>
    </row>
    <row r="14" spans="1:23" ht="30" customHeight="1" thickBot="1" x14ac:dyDescent="0.3">
      <c r="A14" s="37" t="s">
        <v>647</v>
      </c>
      <c r="B14" s="154">
        <v>12</v>
      </c>
      <c r="C14" s="154">
        <v>11</v>
      </c>
      <c r="D14" s="402">
        <v>23</v>
      </c>
      <c r="E14" s="154">
        <v>13</v>
      </c>
      <c r="F14" s="154">
        <v>15</v>
      </c>
      <c r="G14" s="402">
        <v>23</v>
      </c>
      <c r="H14" s="154">
        <v>12</v>
      </c>
      <c r="I14" s="154">
        <v>15</v>
      </c>
      <c r="J14" s="402">
        <f t="shared" si="0"/>
        <v>27</v>
      </c>
      <c r="K14" s="155">
        <v>12</v>
      </c>
      <c r="L14" s="155">
        <v>15</v>
      </c>
      <c r="M14" s="402">
        <f t="shared" si="2"/>
        <v>27</v>
      </c>
      <c r="N14" s="154">
        <v>12</v>
      </c>
      <c r="O14" s="154">
        <v>15</v>
      </c>
      <c r="P14" s="402">
        <f t="shared" si="3"/>
        <v>27</v>
      </c>
      <c r="Q14" s="154">
        <v>12</v>
      </c>
      <c r="R14" s="154">
        <v>15</v>
      </c>
      <c r="S14" s="403">
        <f t="shared" si="1"/>
        <v>27</v>
      </c>
      <c r="T14" s="43" t="s">
        <v>296</v>
      </c>
      <c r="U14" s="4"/>
    </row>
    <row r="15" spans="1:23" ht="30" customHeight="1" thickBot="1" x14ac:dyDescent="0.3">
      <c r="A15" s="27" t="s">
        <v>648</v>
      </c>
      <c r="B15" s="156">
        <v>4</v>
      </c>
      <c r="C15" s="156">
        <v>7</v>
      </c>
      <c r="D15" s="400">
        <v>11</v>
      </c>
      <c r="E15" s="156">
        <v>6</v>
      </c>
      <c r="F15" s="156">
        <v>13</v>
      </c>
      <c r="G15" s="400">
        <v>11</v>
      </c>
      <c r="H15" s="156">
        <v>6</v>
      </c>
      <c r="I15" s="156">
        <v>15</v>
      </c>
      <c r="J15" s="400">
        <f t="shared" si="0"/>
        <v>21</v>
      </c>
      <c r="K15" s="157">
        <v>6</v>
      </c>
      <c r="L15" s="157">
        <v>13</v>
      </c>
      <c r="M15" s="400">
        <f t="shared" si="2"/>
        <v>19</v>
      </c>
      <c r="N15" s="156">
        <v>4</v>
      </c>
      <c r="O15" s="156">
        <v>17</v>
      </c>
      <c r="P15" s="400">
        <f t="shared" si="3"/>
        <v>21</v>
      </c>
      <c r="Q15" s="156">
        <v>4</v>
      </c>
      <c r="R15" s="156">
        <v>20</v>
      </c>
      <c r="S15" s="401">
        <f t="shared" si="1"/>
        <v>24</v>
      </c>
      <c r="T15" s="29" t="s">
        <v>297</v>
      </c>
      <c r="U15" s="4"/>
    </row>
    <row r="16" spans="1:23" ht="30" customHeight="1" thickBot="1" x14ac:dyDescent="0.3">
      <c r="A16" s="37" t="s">
        <v>139</v>
      </c>
      <c r="B16" s="154">
        <v>2</v>
      </c>
      <c r="C16" s="154">
        <v>2</v>
      </c>
      <c r="D16" s="402">
        <v>2</v>
      </c>
      <c r="E16" s="154">
        <v>2</v>
      </c>
      <c r="F16" s="154">
        <v>2</v>
      </c>
      <c r="G16" s="402">
        <v>4</v>
      </c>
      <c r="H16" s="154">
        <v>2</v>
      </c>
      <c r="I16" s="154">
        <v>2</v>
      </c>
      <c r="J16" s="402">
        <f t="shared" si="0"/>
        <v>4</v>
      </c>
      <c r="K16" s="155">
        <v>2</v>
      </c>
      <c r="L16" s="155">
        <v>2</v>
      </c>
      <c r="M16" s="402">
        <f t="shared" si="2"/>
        <v>4</v>
      </c>
      <c r="N16" s="154">
        <v>2</v>
      </c>
      <c r="O16" s="154">
        <v>2</v>
      </c>
      <c r="P16" s="402">
        <f t="shared" si="3"/>
        <v>4</v>
      </c>
      <c r="Q16" s="154">
        <v>2</v>
      </c>
      <c r="R16" s="154">
        <v>2</v>
      </c>
      <c r="S16" s="403">
        <f t="shared" si="1"/>
        <v>4</v>
      </c>
      <c r="T16" s="43" t="s">
        <v>56</v>
      </c>
      <c r="U16" s="4"/>
    </row>
    <row r="17" spans="1:35" ht="30" customHeight="1" thickBot="1" x14ac:dyDescent="0.3">
      <c r="A17" s="222" t="s">
        <v>644</v>
      </c>
      <c r="B17" s="158" t="s">
        <v>529</v>
      </c>
      <c r="C17" s="158" t="s">
        <v>529</v>
      </c>
      <c r="D17" s="410" t="s">
        <v>529</v>
      </c>
      <c r="E17" s="158">
        <v>113</v>
      </c>
      <c r="F17" s="158">
        <v>34</v>
      </c>
      <c r="G17" s="410">
        <f>SUM(E17:F17)</f>
        <v>147</v>
      </c>
      <c r="H17" s="158">
        <v>108</v>
      </c>
      <c r="I17" s="158">
        <v>38</v>
      </c>
      <c r="J17" s="410">
        <f t="shared" si="0"/>
        <v>146</v>
      </c>
      <c r="K17" s="219">
        <v>85</v>
      </c>
      <c r="L17" s="219">
        <v>47</v>
      </c>
      <c r="M17" s="410">
        <f t="shared" si="2"/>
        <v>132</v>
      </c>
      <c r="N17" s="158">
        <v>123</v>
      </c>
      <c r="O17" s="158">
        <v>48</v>
      </c>
      <c r="P17" s="410">
        <f t="shared" si="3"/>
        <v>171</v>
      </c>
      <c r="Q17" s="158">
        <v>108</v>
      </c>
      <c r="R17" s="158">
        <v>44</v>
      </c>
      <c r="S17" s="411">
        <f t="shared" si="1"/>
        <v>152</v>
      </c>
      <c r="T17" s="44" t="s">
        <v>534</v>
      </c>
      <c r="U17" s="4"/>
    </row>
    <row r="18" spans="1:35" s="98" customFormat="1" ht="30" customHeight="1" x14ac:dyDescent="0.25">
      <c r="A18" s="547" t="s">
        <v>190</v>
      </c>
      <c r="B18" s="548" t="s">
        <v>529</v>
      </c>
      <c r="C18" s="548" t="s">
        <v>529</v>
      </c>
      <c r="D18" s="549" t="s">
        <v>529</v>
      </c>
      <c r="E18" s="548" t="s">
        <v>529</v>
      </c>
      <c r="F18" s="548" t="s">
        <v>529</v>
      </c>
      <c r="G18" s="549" t="s">
        <v>529</v>
      </c>
      <c r="H18" s="548" t="s">
        <v>529</v>
      </c>
      <c r="I18" s="548" t="s">
        <v>529</v>
      </c>
      <c r="J18" s="549" t="s">
        <v>529</v>
      </c>
      <c r="K18" s="548" t="s">
        <v>529</v>
      </c>
      <c r="L18" s="548" t="s">
        <v>529</v>
      </c>
      <c r="M18" s="549" t="s">
        <v>529</v>
      </c>
      <c r="N18" s="550">
        <v>9</v>
      </c>
      <c r="O18" s="550">
        <v>14</v>
      </c>
      <c r="P18" s="551">
        <f t="shared" si="3"/>
        <v>23</v>
      </c>
      <c r="Q18" s="550">
        <v>39</v>
      </c>
      <c r="R18" s="550">
        <v>36</v>
      </c>
      <c r="S18" s="552">
        <f t="shared" si="1"/>
        <v>75</v>
      </c>
      <c r="T18" s="553" t="s">
        <v>621</v>
      </c>
      <c r="U18" s="554"/>
    </row>
    <row r="19" spans="1:35" s="560" customFormat="1" ht="30" customHeight="1" x14ac:dyDescent="0.25">
      <c r="A19" s="422" t="s">
        <v>35</v>
      </c>
      <c r="B19" s="555">
        <f t="shared" ref="B19:G19" si="4">SUM(B9:B18)</f>
        <v>511</v>
      </c>
      <c r="C19" s="555">
        <f t="shared" si="4"/>
        <v>625</v>
      </c>
      <c r="D19" s="555">
        <f t="shared" si="4"/>
        <v>1149</v>
      </c>
      <c r="E19" s="555">
        <f t="shared" si="4"/>
        <v>597</v>
      </c>
      <c r="F19" s="555">
        <f t="shared" si="4"/>
        <v>765</v>
      </c>
      <c r="G19" s="555">
        <f t="shared" si="4"/>
        <v>1283</v>
      </c>
      <c r="H19" s="555">
        <f t="shared" ref="H19:R19" si="5">SUM(H9:H18)</f>
        <v>637</v>
      </c>
      <c r="I19" s="555">
        <f t="shared" si="5"/>
        <v>817</v>
      </c>
      <c r="J19" s="556">
        <f t="shared" si="5"/>
        <v>1454</v>
      </c>
      <c r="K19" s="557">
        <f t="shared" si="5"/>
        <v>597</v>
      </c>
      <c r="L19" s="557">
        <f t="shared" si="5"/>
        <v>874</v>
      </c>
      <c r="M19" s="556">
        <f t="shared" si="5"/>
        <v>1471</v>
      </c>
      <c r="N19" s="555">
        <f t="shared" si="5"/>
        <v>633</v>
      </c>
      <c r="O19" s="555">
        <f t="shared" si="5"/>
        <v>898</v>
      </c>
      <c r="P19" s="556">
        <f t="shared" si="5"/>
        <v>1531</v>
      </c>
      <c r="Q19" s="556">
        <f t="shared" si="5"/>
        <v>654</v>
      </c>
      <c r="R19" s="556">
        <f t="shared" si="5"/>
        <v>896</v>
      </c>
      <c r="S19" s="556">
        <f>SUM(Q19:R19)</f>
        <v>1550</v>
      </c>
      <c r="T19" s="558" t="s">
        <v>4</v>
      </c>
      <c r="U19" s="559"/>
    </row>
    <row r="20" spans="1:35" s="325" customFormat="1" ht="17.5" x14ac:dyDescent="0.25">
      <c r="A20" s="819" t="s">
        <v>643</v>
      </c>
      <c r="B20" s="819"/>
      <c r="C20" s="819"/>
      <c r="D20" s="819"/>
      <c r="E20" s="819"/>
      <c r="F20" s="819"/>
      <c r="G20" s="819"/>
      <c r="H20" s="820" t="s">
        <v>535</v>
      </c>
      <c r="I20" s="820"/>
      <c r="J20" s="820"/>
      <c r="K20" s="820"/>
      <c r="L20" s="820"/>
      <c r="M20" s="820"/>
      <c r="N20" s="820"/>
      <c r="O20" s="820"/>
      <c r="P20" s="820"/>
      <c r="Q20" s="820"/>
      <c r="R20" s="820"/>
      <c r="S20" s="820"/>
      <c r="T20" s="820"/>
      <c r="U20" s="339"/>
    </row>
    <row r="21" spans="1:35" s="325" customFormat="1" x14ac:dyDescent="0.25">
      <c r="A21" s="819" t="s">
        <v>645</v>
      </c>
      <c r="B21" s="819"/>
      <c r="C21" s="819"/>
      <c r="D21" s="819"/>
      <c r="E21" s="819"/>
      <c r="F21" s="819"/>
      <c r="G21" s="819"/>
      <c r="H21" s="450"/>
      <c r="I21" s="450"/>
      <c r="J21" s="450"/>
      <c r="K21" s="450"/>
      <c r="L21" s="450"/>
      <c r="M21" s="450"/>
      <c r="N21" s="450"/>
      <c r="O21" s="450"/>
      <c r="P21" s="450"/>
      <c r="Q21" s="450"/>
      <c r="R21" s="450"/>
      <c r="S21" s="450"/>
      <c r="T21" s="455" t="s">
        <v>622</v>
      </c>
      <c r="U21" s="455"/>
      <c r="V21" s="455"/>
      <c r="W21" s="455"/>
      <c r="X21" s="455"/>
      <c r="Y21" s="455"/>
      <c r="Z21" s="455"/>
      <c r="AA21" s="455"/>
      <c r="AB21" s="455"/>
      <c r="AC21" s="455"/>
      <c r="AD21" s="455"/>
      <c r="AE21" s="455"/>
      <c r="AF21" s="455"/>
      <c r="AG21" s="455"/>
      <c r="AH21" s="455"/>
      <c r="AI21" s="455"/>
    </row>
    <row r="22" spans="1:35" s="325" customFormat="1" x14ac:dyDescent="0.25">
      <c r="A22" s="340" t="s">
        <v>466</v>
      </c>
      <c r="B22" s="340"/>
      <c r="C22" s="340"/>
      <c r="D22" s="340"/>
      <c r="E22" s="340"/>
      <c r="F22" s="340"/>
      <c r="G22" s="340"/>
      <c r="H22" s="340"/>
      <c r="I22" s="340"/>
      <c r="J22" s="340"/>
      <c r="K22" s="340"/>
      <c r="L22" s="340"/>
      <c r="M22" s="340"/>
      <c r="N22" s="340"/>
      <c r="O22" s="340"/>
      <c r="P22" s="340"/>
      <c r="Q22" s="340"/>
      <c r="R22" s="340"/>
      <c r="S22" s="340"/>
      <c r="T22" s="341" t="s">
        <v>528</v>
      </c>
    </row>
    <row r="24" spans="1:35" x14ac:dyDescent="0.25">
      <c r="A24" s="9"/>
      <c r="B24" s="9"/>
      <c r="C24" s="9"/>
      <c r="D24" s="9"/>
      <c r="E24" s="12"/>
      <c r="H24" s="12"/>
      <c r="Q24" s="12"/>
    </row>
    <row r="25" spans="1:35" x14ac:dyDescent="0.25">
      <c r="A25" s="9"/>
      <c r="B25" s="9"/>
      <c r="C25" s="9"/>
      <c r="D25" s="9"/>
      <c r="E25" s="12"/>
      <c r="H25" s="12"/>
      <c r="Q25" s="12"/>
    </row>
    <row r="26" spans="1:35" x14ac:dyDescent="0.25">
      <c r="A26" s="9"/>
      <c r="B26" s="9"/>
      <c r="C26" s="9"/>
      <c r="D26" s="9"/>
      <c r="E26" s="12"/>
      <c r="H26" s="12"/>
      <c r="Q26" s="12"/>
    </row>
    <row r="27" spans="1:35" x14ac:dyDescent="0.25">
      <c r="A27" s="9"/>
      <c r="B27" s="9"/>
      <c r="C27" s="9"/>
      <c r="D27" s="9"/>
      <c r="E27" s="12"/>
      <c r="H27" s="12"/>
      <c r="Q27" s="12"/>
    </row>
  </sheetData>
  <mergeCells count="15">
    <mergeCell ref="A20:G20"/>
    <mergeCell ref="H20:T20"/>
    <mergeCell ref="A21:G21"/>
    <mergeCell ref="A1:T1"/>
    <mergeCell ref="A3:T3"/>
    <mergeCell ref="A4:T4"/>
    <mergeCell ref="E6:G6"/>
    <mergeCell ref="Q6:S6"/>
    <mergeCell ref="A2:T2"/>
    <mergeCell ref="H6:J6"/>
    <mergeCell ref="B6:D6"/>
    <mergeCell ref="T6:T8"/>
    <mergeCell ref="A6:A8"/>
    <mergeCell ref="K6:M6"/>
    <mergeCell ref="N6:P6"/>
  </mergeCells>
  <phoneticPr fontId="0" type="noConversion"/>
  <printOptions horizontalCentered="1" verticalCentered="1"/>
  <pageMargins left="0" right="0" top="0" bottom="0" header="0" footer="0"/>
  <pageSetup paperSize="9" scale="90" orientation="landscape" r:id="rId1"/>
  <headerFooter alignWithMargins="0"/>
  <colBreaks count="1" manualBreakCount="1">
    <brk id="20" max="2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8"/>
  <sheetViews>
    <sheetView rightToLeft="1" view="pageBreakPreview" zoomScaleNormal="100" zoomScaleSheetLayoutView="100" workbookViewId="0">
      <selection activeCell="F11" sqref="F11"/>
    </sheetView>
  </sheetViews>
  <sheetFormatPr defaultColWidth="9.1796875" defaultRowHeight="18.5" x14ac:dyDescent="0.65"/>
  <cols>
    <col min="1" max="1" width="43.81640625" style="435" customWidth="1"/>
    <col min="2" max="2" width="4.453125" style="435" customWidth="1"/>
    <col min="3" max="3" width="42.54296875" style="3" customWidth="1"/>
    <col min="4" max="16384" width="9.1796875" style="426"/>
  </cols>
  <sheetData>
    <row r="1" spans="1:3" x14ac:dyDescent="0.65">
      <c r="A1" s="425"/>
      <c r="B1" s="425"/>
      <c r="C1" s="374"/>
    </row>
    <row r="2" spans="1:3" ht="24" customHeight="1" x14ac:dyDescent="0.5">
      <c r="A2" s="439" t="s">
        <v>0</v>
      </c>
      <c r="B2" s="427"/>
      <c r="C2" s="436" t="s">
        <v>241</v>
      </c>
    </row>
    <row r="3" spans="1:3" ht="24" customHeight="1" x14ac:dyDescent="0.5">
      <c r="A3" s="428"/>
      <c r="B3" s="429"/>
      <c r="C3" s="375"/>
    </row>
    <row r="4" spans="1:3" x14ac:dyDescent="0.65">
      <c r="A4" s="430"/>
      <c r="B4" s="431"/>
      <c r="C4" s="376"/>
    </row>
    <row r="5" spans="1:3" ht="87.5" x14ac:dyDescent="0.65">
      <c r="A5" s="440" t="s">
        <v>562</v>
      </c>
      <c r="B5" s="431"/>
      <c r="C5" s="441" t="s">
        <v>561</v>
      </c>
    </row>
    <row r="6" spans="1:3" ht="20.149999999999999" customHeight="1" x14ac:dyDescent="0.65">
      <c r="A6" s="440"/>
      <c r="B6" s="425"/>
      <c r="C6" s="441"/>
    </row>
    <row r="7" spans="1:3" ht="120" x14ac:dyDescent="0.65">
      <c r="A7" s="440" t="s">
        <v>563</v>
      </c>
      <c r="B7" s="425"/>
      <c r="C7" s="441" t="s">
        <v>564</v>
      </c>
    </row>
    <row r="8" spans="1:3" ht="20.149999999999999" customHeight="1" x14ac:dyDescent="0.65">
      <c r="A8" s="440"/>
      <c r="B8" s="425"/>
      <c r="C8" s="441"/>
    </row>
    <row r="9" spans="1:3" ht="120" x14ac:dyDescent="0.65">
      <c r="A9" s="440" t="s">
        <v>610</v>
      </c>
      <c r="B9" s="425"/>
      <c r="C9" s="441" t="s">
        <v>611</v>
      </c>
    </row>
    <row r="10" spans="1:3" ht="20.149999999999999" customHeight="1" x14ac:dyDescent="0.65">
      <c r="A10" s="440"/>
      <c r="B10" s="425"/>
      <c r="C10" s="441"/>
    </row>
    <row r="11" spans="1:3" ht="20" x14ac:dyDescent="0.65">
      <c r="A11" s="440" t="s">
        <v>65</v>
      </c>
      <c r="B11" s="425"/>
      <c r="C11" s="441" t="s">
        <v>66</v>
      </c>
    </row>
    <row r="12" spans="1:3" ht="20" x14ac:dyDescent="0.65">
      <c r="A12" s="440" t="s">
        <v>484</v>
      </c>
      <c r="B12" s="425"/>
      <c r="C12" s="441" t="s">
        <v>512</v>
      </c>
    </row>
    <row r="13" spans="1:3" ht="20" x14ac:dyDescent="0.65">
      <c r="A13" s="440" t="s">
        <v>145</v>
      </c>
      <c r="B13" s="431"/>
      <c r="C13" s="441" t="s">
        <v>146</v>
      </c>
    </row>
    <row r="14" spans="1:3" ht="20" x14ac:dyDescent="0.65">
      <c r="A14" s="440" t="s">
        <v>485</v>
      </c>
      <c r="B14" s="431"/>
      <c r="C14" s="441" t="s">
        <v>486</v>
      </c>
    </row>
    <row r="15" spans="1:3" ht="25" x14ac:dyDescent="0.7">
      <c r="A15" s="440" t="s">
        <v>526</v>
      </c>
      <c r="B15" s="432"/>
      <c r="C15" s="441" t="s">
        <v>527</v>
      </c>
    </row>
    <row r="16" spans="1:3" ht="25" x14ac:dyDescent="0.7">
      <c r="A16" s="440" t="s">
        <v>626</v>
      </c>
      <c r="B16" s="433"/>
      <c r="C16" s="441" t="s">
        <v>625</v>
      </c>
    </row>
    <row r="17" spans="1:3" x14ac:dyDescent="0.65">
      <c r="A17" s="434"/>
      <c r="B17" s="434"/>
      <c r="C17" s="7"/>
    </row>
    <row r="18" spans="1:3" x14ac:dyDescent="0.65">
      <c r="A18" s="434"/>
      <c r="B18" s="434"/>
      <c r="C18" s="7"/>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pageSetUpPr fitToPage="1"/>
  </sheetPr>
  <dimension ref="A1:X64"/>
  <sheetViews>
    <sheetView rightToLeft="1" showWhiteSpace="0" view="pageBreakPreview" topLeftCell="A37" zoomScale="90" zoomScaleNormal="100" zoomScaleSheetLayoutView="90" workbookViewId="0">
      <selection activeCell="A65" sqref="A65"/>
    </sheetView>
  </sheetViews>
  <sheetFormatPr defaultRowHeight="12.5" x14ac:dyDescent="0.25"/>
  <sheetData>
    <row r="1" ht="12.75" customHeight="1" x14ac:dyDescent="0.25"/>
    <row r="2" ht="12.75" customHeight="1" x14ac:dyDescent="0.25"/>
    <row r="3" ht="12.75" customHeight="1" x14ac:dyDescent="0.25"/>
    <row r="52" spans="1:24" ht="13" x14ac:dyDescent="0.3">
      <c r="A52" s="829" t="s">
        <v>395</v>
      </c>
      <c r="B52" s="829"/>
      <c r="C52" s="829"/>
      <c r="D52" s="829"/>
      <c r="E52" s="829"/>
      <c r="F52" s="829"/>
      <c r="G52" s="829"/>
      <c r="H52" s="829"/>
      <c r="I52" s="829"/>
      <c r="J52" s="829"/>
    </row>
    <row r="64" spans="1:24" ht="13" x14ac:dyDescent="0.3">
      <c r="A64" s="830" t="s">
        <v>767</v>
      </c>
      <c r="B64" s="830"/>
      <c r="C64" s="830"/>
      <c r="D64" s="830"/>
      <c r="E64" s="830"/>
      <c r="F64" s="830"/>
      <c r="G64" s="830"/>
      <c r="H64" s="830"/>
      <c r="I64" s="830"/>
      <c r="J64" s="830"/>
      <c r="K64" s="830"/>
      <c r="L64" s="830"/>
      <c r="M64" s="149"/>
      <c r="N64" s="149"/>
      <c r="O64" s="149"/>
      <c r="P64" s="149"/>
      <c r="Q64" s="149"/>
      <c r="R64" s="149"/>
      <c r="S64" s="149"/>
      <c r="T64" s="149"/>
      <c r="U64" s="149"/>
      <c r="V64" s="149"/>
      <c r="W64" s="149"/>
      <c r="X64" s="149"/>
    </row>
  </sheetData>
  <mergeCells count="2">
    <mergeCell ref="A52:J52"/>
    <mergeCell ref="A64:L64"/>
  </mergeCells>
  <phoneticPr fontId="27" type="noConversion"/>
  <printOptions horizontalCentered="1" verticalCentered="1"/>
  <pageMargins left="0" right="0" top="0" bottom="0" header="0" footer="0"/>
  <pageSetup paperSize="9" scale="9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J23"/>
  <sheetViews>
    <sheetView rightToLeft="1" view="pageBreakPreview" zoomScaleNormal="100" workbookViewId="0">
      <selection activeCell="A3" sqref="A3:G3"/>
    </sheetView>
  </sheetViews>
  <sheetFormatPr defaultColWidth="8.81640625" defaultRowHeight="13" x14ac:dyDescent="0.25"/>
  <cols>
    <col min="1" max="1" width="16" style="6" customWidth="1"/>
    <col min="2" max="4" width="13.1796875" style="6" customWidth="1"/>
    <col min="5" max="6" width="16.1796875" style="6" customWidth="1"/>
    <col min="7" max="7" width="15.453125" style="6" customWidth="1"/>
    <col min="8" max="16384" width="8.81640625" style="6"/>
  </cols>
  <sheetData>
    <row r="1" spans="1:10" s="18" customFormat="1" ht="20.5" customHeight="1" x14ac:dyDescent="0.25">
      <c r="A1" s="749" t="s">
        <v>44</v>
      </c>
      <c r="B1" s="749"/>
      <c r="C1" s="749"/>
      <c r="D1" s="749"/>
      <c r="E1" s="749"/>
      <c r="F1" s="749"/>
      <c r="G1" s="749"/>
      <c r="H1" s="19"/>
      <c r="I1" s="19"/>
      <c r="J1" s="19"/>
    </row>
    <row r="2" spans="1:10" s="18" customFormat="1" ht="16.899999999999999" customHeight="1" x14ac:dyDescent="0.25">
      <c r="A2" s="749" t="s">
        <v>615</v>
      </c>
      <c r="B2" s="749"/>
      <c r="C2" s="749"/>
      <c r="D2" s="749"/>
      <c r="E2" s="749"/>
      <c r="F2" s="749"/>
      <c r="G2" s="749"/>
      <c r="H2" s="19"/>
      <c r="I2" s="19"/>
      <c r="J2" s="19"/>
    </row>
    <row r="3" spans="1:10" s="18" customFormat="1" ht="33" customHeight="1" x14ac:dyDescent="0.25">
      <c r="A3" s="833" t="s">
        <v>253</v>
      </c>
      <c r="B3" s="752"/>
      <c r="C3" s="752"/>
      <c r="D3" s="752"/>
      <c r="E3" s="752"/>
      <c r="F3" s="752"/>
      <c r="G3" s="752"/>
    </row>
    <row r="4" spans="1:10" s="18" customFormat="1" ht="15.5" x14ac:dyDescent="0.25">
      <c r="A4" s="755" t="s">
        <v>615</v>
      </c>
      <c r="B4" s="755"/>
      <c r="C4" s="755"/>
      <c r="D4" s="755"/>
      <c r="E4" s="755"/>
      <c r="F4" s="755"/>
      <c r="G4" s="755"/>
    </row>
    <row r="5" spans="1:10" s="18" customFormat="1" ht="15.5" x14ac:dyDescent="0.25">
      <c r="A5" s="355" t="s">
        <v>749</v>
      </c>
      <c r="B5" s="377"/>
      <c r="C5" s="377"/>
      <c r="D5" s="377"/>
      <c r="E5" s="377"/>
      <c r="F5" s="377"/>
      <c r="G5" s="357" t="s">
        <v>748</v>
      </c>
    </row>
    <row r="6" spans="1:10" s="336" customFormat="1" x14ac:dyDescent="0.25">
      <c r="A6" s="414" t="s">
        <v>517</v>
      </c>
      <c r="B6" s="379"/>
      <c r="C6" s="379"/>
      <c r="D6" s="379"/>
      <c r="E6" s="356"/>
      <c r="F6" s="356"/>
      <c r="G6" s="417" t="s">
        <v>518</v>
      </c>
    </row>
    <row r="7" spans="1:10" ht="42.5" thickBot="1" x14ac:dyDescent="0.35">
      <c r="A7" s="826" t="s">
        <v>36</v>
      </c>
      <c r="B7" s="415" t="s">
        <v>503</v>
      </c>
      <c r="C7" s="415" t="s">
        <v>37</v>
      </c>
      <c r="D7" s="415" t="s">
        <v>39</v>
      </c>
      <c r="E7" s="416" t="s">
        <v>487</v>
      </c>
      <c r="F7" s="416" t="s">
        <v>488</v>
      </c>
      <c r="G7" s="823" t="s">
        <v>62</v>
      </c>
    </row>
    <row r="8" spans="1:10" ht="34.5" x14ac:dyDescent="0.25">
      <c r="A8" s="832"/>
      <c r="B8" s="190" t="s">
        <v>210</v>
      </c>
      <c r="C8" s="190" t="s">
        <v>38</v>
      </c>
      <c r="D8" s="190" t="s">
        <v>40</v>
      </c>
      <c r="E8" s="351" t="s">
        <v>489</v>
      </c>
      <c r="F8" s="351" t="s">
        <v>490</v>
      </c>
      <c r="G8" s="831"/>
    </row>
    <row r="9" spans="1:10" ht="22.5" customHeight="1" thickBot="1" x14ac:dyDescent="0.3">
      <c r="A9" s="191">
        <v>2002</v>
      </c>
      <c r="B9" s="192">
        <v>7154.7</v>
      </c>
      <c r="C9" s="193">
        <v>515</v>
      </c>
      <c r="D9" s="152">
        <v>4931</v>
      </c>
      <c r="E9" s="352">
        <v>13.8926213592233</v>
      </c>
      <c r="F9" s="352">
        <v>1.4509632934496044</v>
      </c>
      <c r="G9" s="194">
        <v>2002</v>
      </c>
    </row>
    <row r="10" spans="1:10" ht="22.5" customHeight="1" thickBot="1" x14ac:dyDescent="0.3">
      <c r="A10" s="159">
        <v>2003</v>
      </c>
      <c r="B10" s="60">
        <v>11295</v>
      </c>
      <c r="C10" s="61">
        <v>515</v>
      </c>
      <c r="D10" s="62">
        <v>4199</v>
      </c>
      <c r="E10" s="354">
        <v>21.932038834951456</v>
      </c>
      <c r="F10" s="354">
        <v>2.6899261728983093</v>
      </c>
      <c r="G10" s="47">
        <v>2003</v>
      </c>
    </row>
    <row r="11" spans="1:10" ht="22.5" customHeight="1" thickBot="1" x14ac:dyDescent="0.3">
      <c r="A11" s="160">
        <v>2004</v>
      </c>
      <c r="B11" s="63">
        <v>11134</v>
      </c>
      <c r="C11" s="64">
        <v>515</v>
      </c>
      <c r="D11" s="65">
        <v>4543</v>
      </c>
      <c r="E11" s="352">
        <v>21.619417475728156</v>
      </c>
      <c r="F11" s="352">
        <v>2.4508034338542815</v>
      </c>
      <c r="G11" s="28">
        <v>2004</v>
      </c>
    </row>
    <row r="12" spans="1:10" ht="22.5" customHeight="1" thickBot="1" x14ac:dyDescent="0.3">
      <c r="A12" s="159">
        <v>2005</v>
      </c>
      <c r="B12" s="60">
        <v>13957.7</v>
      </c>
      <c r="C12" s="61">
        <v>515</v>
      </c>
      <c r="D12" s="62">
        <v>4616</v>
      </c>
      <c r="E12" s="354">
        <v>27.102330097087378</v>
      </c>
      <c r="F12" s="354">
        <v>3.0237651646447143</v>
      </c>
      <c r="G12" s="47">
        <v>2005</v>
      </c>
    </row>
    <row r="13" spans="1:10" ht="22.5" customHeight="1" thickBot="1" x14ac:dyDescent="0.3">
      <c r="A13" s="160">
        <v>2006</v>
      </c>
      <c r="B13" s="63">
        <v>16945.599999999999</v>
      </c>
      <c r="C13" s="64">
        <v>437</v>
      </c>
      <c r="D13" s="65">
        <v>2953</v>
      </c>
      <c r="E13" s="352">
        <v>38.777116704805486</v>
      </c>
      <c r="F13" s="352">
        <v>5.7384354893328817</v>
      </c>
      <c r="G13" s="28">
        <v>2006</v>
      </c>
    </row>
    <row r="14" spans="1:10" ht="22.5" customHeight="1" thickBot="1" x14ac:dyDescent="0.3">
      <c r="A14" s="159">
        <v>2007</v>
      </c>
      <c r="B14" s="60">
        <v>15182.9</v>
      </c>
      <c r="C14" s="61">
        <v>445</v>
      </c>
      <c r="D14" s="62">
        <v>2864</v>
      </c>
      <c r="E14" s="354">
        <v>34.11887640449438</v>
      </c>
      <c r="F14" s="354">
        <v>5.3012918994413409</v>
      </c>
      <c r="G14" s="47">
        <v>2007</v>
      </c>
    </row>
    <row r="15" spans="1:10" ht="22.5" customHeight="1" thickBot="1" x14ac:dyDescent="0.3">
      <c r="A15" s="160">
        <v>2008</v>
      </c>
      <c r="B15" s="63">
        <v>17688.400000000001</v>
      </c>
      <c r="C15" s="64">
        <v>484</v>
      </c>
      <c r="D15" s="65">
        <v>2899</v>
      </c>
      <c r="E15" s="352">
        <v>36.546280991735543</v>
      </c>
      <c r="F15" s="352">
        <v>6.101552259399794</v>
      </c>
      <c r="G15" s="28">
        <v>2008</v>
      </c>
    </row>
    <row r="16" spans="1:10" ht="22.5" customHeight="1" thickBot="1" x14ac:dyDescent="0.3">
      <c r="A16" s="159">
        <v>2009</v>
      </c>
      <c r="B16" s="60">
        <v>14065.7</v>
      </c>
      <c r="C16" s="61">
        <v>446</v>
      </c>
      <c r="D16" s="62">
        <v>3313</v>
      </c>
      <c r="E16" s="354">
        <v>31.537443946188343</v>
      </c>
      <c r="F16" s="354">
        <v>4.2456082100814969</v>
      </c>
      <c r="G16" s="47">
        <v>2009</v>
      </c>
    </row>
    <row r="17" spans="1:7" ht="22.5" customHeight="1" thickBot="1" x14ac:dyDescent="0.3">
      <c r="A17" s="160">
        <v>2010</v>
      </c>
      <c r="B17" s="63">
        <v>13760.4</v>
      </c>
      <c r="C17" s="64">
        <v>495</v>
      </c>
      <c r="D17" s="65">
        <v>3300</v>
      </c>
      <c r="E17" s="352">
        <v>27.798787878787877</v>
      </c>
      <c r="F17" s="352">
        <v>4.1698181818181821</v>
      </c>
      <c r="G17" s="28">
        <v>2010</v>
      </c>
    </row>
    <row r="18" spans="1:7" ht="22.5" customHeight="1" thickBot="1" x14ac:dyDescent="0.3">
      <c r="A18" s="159">
        <v>2011</v>
      </c>
      <c r="B18" s="60">
        <v>12995</v>
      </c>
      <c r="C18" s="61">
        <v>497</v>
      </c>
      <c r="D18" s="62">
        <v>3641</v>
      </c>
      <c r="E18" s="354">
        <v>26.146881287726359</v>
      </c>
      <c r="F18" s="354">
        <v>3.5690744301016206</v>
      </c>
      <c r="G18" s="47">
        <v>2011</v>
      </c>
    </row>
    <row r="19" spans="1:7" ht="22.5" customHeight="1" thickBot="1" x14ac:dyDescent="0.3">
      <c r="A19" s="160">
        <v>2012</v>
      </c>
      <c r="B19" s="63">
        <v>11273.542126000008</v>
      </c>
      <c r="C19" s="64">
        <v>499</v>
      </c>
      <c r="D19" s="65">
        <v>3573</v>
      </c>
      <c r="E19" s="352">
        <v>22.592268789579173</v>
      </c>
      <c r="F19" s="352">
        <v>3.1552035057374774</v>
      </c>
      <c r="G19" s="28">
        <v>2012</v>
      </c>
    </row>
    <row r="20" spans="1:7" ht="22.5" customHeight="1" thickBot="1" x14ac:dyDescent="0.3">
      <c r="A20" s="159">
        <v>2013</v>
      </c>
      <c r="B20" s="60">
        <v>12005.9</v>
      </c>
      <c r="C20" s="61">
        <v>499</v>
      </c>
      <c r="D20" s="62">
        <v>2264</v>
      </c>
      <c r="E20" s="354">
        <v>24.05991983967936</v>
      </c>
      <c r="F20" s="354">
        <v>5.3029593639575969</v>
      </c>
      <c r="G20" s="47">
        <v>2013</v>
      </c>
    </row>
    <row r="21" spans="1:7" ht="22.5" customHeight="1" thickBot="1" x14ac:dyDescent="0.3">
      <c r="A21" s="160">
        <v>2014</v>
      </c>
      <c r="B21" s="63">
        <v>16213</v>
      </c>
      <c r="C21" s="64">
        <v>464</v>
      </c>
      <c r="D21" s="65">
        <v>2900</v>
      </c>
      <c r="E21" s="352">
        <v>34.941810344827587</v>
      </c>
      <c r="F21" s="352">
        <v>5.5906896551724135</v>
      </c>
      <c r="G21" s="28">
        <v>2014</v>
      </c>
    </row>
    <row r="22" spans="1:7" ht="22.5" customHeight="1" x14ac:dyDescent="0.25">
      <c r="A22" s="161">
        <v>2015</v>
      </c>
      <c r="B22" s="162">
        <v>15202</v>
      </c>
      <c r="C22" s="163">
        <v>475</v>
      </c>
      <c r="D22" s="153">
        <v>3011</v>
      </c>
      <c r="E22" s="353">
        <f t="shared" ref="E22" si="0">B22/C22</f>
        <v>32.004210526315788</v>
      </c>
      <c r="F22" s="153">
        <f t="shared" ref="F22" si="1">B22/D22</f>
        <v>5.0488209897044172</v>
      </c>
      <c r="G22" s="164">
        <v>2015</v>
      </c>
    </row>
    <row r="23" spans="1:7" s="336" customFormat="1" x14ac:dyDescent="0.25">
      <c r="A23" s="324" t="s">
        <v>639</v>
      </c>
      <c r="B23" s="98"/>
      <c r="C23" s="98"/>
      <c r="D23" s="98"/>
      <c r="E23" s="98"/>
      <c r="F23" s="98"/>
      <c r="G23" s="327" t="s">
        <v>642</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95" fitToHeight="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1"/>
  <sheetViews>
    <sheetView rightToLeft="1" view="pageBreakPreview" zoomScale="90" zoomScaleNormal="100" zoomScaleSheetLayoutView="90" workbookViewId="0">
      <selection activeCell="A3" sqref="A3:M3"/>
    </sheetView>
  </sheetViews>
  <sheetFormatPr defaultColWidth="8.81640625" defaultRowHeight="12.5" x14ac:dyDescent="0.25"/>
  <cols>
    <col min="1" max="1" width="18.26953125" style="1" customWidth="1"/>
    <col min="2" max="2" width="9.7265625" style="1" customWidth="1"/>
    <col min="3" max="3" width="9.453125" style="1" bestFit="1" customWidth="1"/>
    <col min="4" max="4" width="9.26953125" style="1" bestFit="1" customWidth="1"/>
    <col min="5" max="5" width="7.7265625" style="1" customWidth="1"/>
    <col min="6" max="6" width="8.7265625" style="1" customWidth="1"/>
    <col min="7" max="8" width="8.81640625" style="1" customWidth="1"/>
    <col min="9" max="10" width="9" style="1" customWidth="1"/>
    <col min="11" max="11" width="9.453125" style="1" bestFit="1" customWidth="1"/>
    <col min="12" max="12" width="9.453125" style="1" hidden="1" customWidth="1"/>
    <col min="13" max="13" width="18.81640625" style="1" customWidth="1"/>
    <col min="14" max="16384" width="8.81640625" style="1"/>
  </cols>
  <sheetData>
    <row r="1" spans="1:13" s="197" customFormat="1" ht="18" x14ac:dyDescent="0.4">
      <c r="A1" s="730" t="s">
        <v>404</v>
      </c>
      <c r="B1" s="730"/>
      <c r="C1" s="730"/>
      <c r="D1" s="730"/>
      <c r="E1" s="730"/>
      <c r="F1" s="730"/>
      <c r="G1" s="730"/>
      <c r="H1" s="730"/>
      <c r="I1" s="730"/>
      <c r="J1" s="730"/>
      <c r="K1" s="730"/>
      <c r="L1" s="730"/>
      <c r="M1" s="730"/>
    </row>
    <row r="2" spans="1:13" s="197" customFormat="1" ht="18" x14ac:dyDescent="0.4">
      <c r="A2" s="730" t="s">
        <v>614</v>
      </c>
      <c r="B2" s="730"/>
      <c r="C2" s="730"/>
      <c r="D2" s="730"/>
      <c r="E2" s="730"/>
      <c r="F2" s="730"/>
      <c r="G2" s="730"/>
      <c r="H2" s="730"/>
      <c r="I2" s="730"/>
      <c r="J2" s="730"/>
      <c r="K2" s="730"/>
      <c r="L2" s="730"/>
      <c r="M2" s="730"/>
    </row>
    <row r="3" spans="1:13" s="197" customFormat="1" ht="32.5" customHeight="1" x14ac:dyDescent="0.35">
      <c r="A3" s="837" t="s">
        <v>405</v>
      </c>
      <c r="B3" s="837"/>
      <c r="C3" s="837"/>
      <c r="D3" s="837"/>
      <c r="E3" s="837"/>
      <c r="F3" s="837"/>
      <c r="G3" s="837"/>
      <c r="H3" s="837"/>
      <c r="I3" s="837"/>
      <c r="J3" s="837"/>
      <c r="K3" s="837"/>
      <c r="L3" s="837"/>
      <c r="M3" s="837"/>
    </row>
    <row r="4" spans="1:13" s="197" customFormat="1" ht="15.5" x14ac:dyDescent="0.35">
      <c r="A4" s="838" t="s">
        <v>614</v>
      </c>
      <c r="B4" s="838"/>
      <c r="C4" s="838"/>
      <c r="D4" s="838"/>
      <c r="E4" s="838"/>
      <c r="F4" s="838"/>
      <c r="G4" s="838"/>
      <c r="H4" s="838"/>
      <c r="I4" s="838"/>
      <c r="J4" s="838"/>
      <c r="K4" s="838"/>
      <c r="L4" s="838"/>
      <c r="M4" s="838"/>
    </row>
    <row r="5" spans="1:13" s="8" customFormat="1" ht="15.5" x14ac:dyDescent="0.25">
      <c r="A5" s="196" t="s">
        <v>751</v>
      </c>
      <c r="B5" s="839"/>
      <c r="C5" s="839"/>
      <c r="D5" s="839"/>
      <c r="E5" s="839"/>
      <c r="F5" s="839"/>
      <c r="G5" s="195"/>
      <c r="H5" s="195"/>
      <c r="I5" s="195"/>
      <c r="J5" s="195"/>
      <c r="K5" s="834" t="s">
        <v>750</v>
      </c>
      <c r="L5" s="835"/>
      <c r="M5" s="836"/>
    </row>
    <row r="6" spans="1:13" ht="30" customHeight="1" x14ac:dyDescent="0.25">
      <c r="A6" s="198" t="s">
        <v>406</v>
      </c>
      <c r="B6" s="199">
        <v>2006</v>
      </c>
      <c r="C6" s="199">
        <v>2007</v>
      </c>
      <c r="D6" s="199">
        <v>2008</v>
      </c>
      <c r="E6" s="199">
        <v>2009</v>
      </c>
      <c r="F6" s="199">
        <v>2010</v>
      </c>
      <c r="G6" s="199">
        <v>2011</v>
      </c>
      <c r="H6" s="199">
        <v>2012</v>
      </c>
      <c r="I6" s="199">
        <v>2013</v>
      </c>
      <c r="J6" s="199">
        <v>2014</v>
      </c>
      <c r="K6" s="199">
        <v>2015</v>
      </c>
      <c r="L6" s="200">
        <v>2012</v>
      </c>
      <c r="M6" s="201" t="s">
        <v>407</v>
      </c>
    </row>
    <row r="7" spans="1:13" ht="36" customHeight="1" thickBot="1" x14ac:dyDescent="0.3">
      <c r="A7" s="202" t="s">
        <v>408</v>
      </c>
      <c r="B7" s="203">
        <v>170</v>
      </c>
      <c r="C7" s="203">
        <v>272</v>
      </c>
      <c r="D7" s="203">
        <v>193</v>
      </c>
      <c r="E7" s="203">
        <v>170</v>
      </c>
      <c r="F7" s="203">
        <v>32</v>
      </c>
      <c r="G7" s="203">
        <v>64</v>
      </c>
      <c r="H7" s="203">
        <v>91</v>
      </c>
      <c r="I7" s="203">
        <v>170</v>
      </c>
      <c r="J7" s="203">
        <v>243</v>
      </c>
      <c r="K7" s="203">
        <v>685</v>
      </c>
      <c r="L7" s="204"/>
      <c r="M7" s="208" t="s">
        <v>409</v>
      </c>
    </row>
    <row r="8" spans="1:13" ht="36" customHeight="1" thickBot="1" x14ac:dyDescent="0.3">
      <c r="A8" s="205" t="s">
        <v>410</v>
      </c>
      <c r="B8" s="206">
        <v>876</v>
      </c>
      <c r="C8" s="206">
        <v>733</v>
      </c>
      <c r="D8" s="206">
        <v>365</v>
      </c>
      <c r="E8" s="206">
        <v>348</v>
      </c>
      <c r="F8" s="206">
        <v>911</v>
      </c>
      <c r="G8" s="206">
        <v>998</v>
      </c>
      <c r="H8" s="206">
        <v>675</v>
      </c>
      <c r="I8" s="206">
        <v>804</v>
      </c>
      <c r="J8" s="206">
        <v>732</v>
      </c>
      <c r="K8" s="206">
        <v>3340</v>
      </c>
      <c r="L8" s="207"/>
      <c r="M8" s="209" t="s">
        <v>411</v>
      </c>
    </row>
    <row r="9" spans="1:13" ht="36" customHeight="1" x14ac:dyDescent="0.25">
      <c r="A9" s="342" t="s">
        <v>412</v>
      </c>
      <c r="B9" s="343"/>
      <c r="C9" s="343"/>
      <c r="D9" s="343"/>
      <c r="E9" s="343"/>
      <c r="F9" s="343"/>
      <c r="G9" s="343"/>
      <c r="H9" s="343">
        <v>442</v>
      </c>
      <c r="I9" s="344">
        <v>447</v>
      </c>
      <c r="J9" s="344">
        <v>829</v>
      </c>
      <c r="K9" s="344">
        <v>1206</v>
      </c>
      <c r="L9" s="345"/>
      <c r="M9" s="346" t="s">
        <v>413</v>
      </c>
    </row>
    <row r="10" spans="1:13" ht="30" customHeight="1" x14ac:dyDescent="0.25">
      <c r="A10" s="347" t="s">
        <v>3</v>
      </c>
      <c r="B10" s="348">
        <v>1046</v>
      </c>
      <c r="C10" s="348">
        <v>1005</v>
      </c>
      <c r="D10" s="348">
        <v>558</v>
      </c>
      <c r="E10" s="348">
        <v>518</v>
      </c>
      <c r="F10" s="348">
        <v>943</v>
      </c>
      <c r="G10" s="348">
        <v>1062</v>
      </c>
      <c r="H10" s="348">
        <v>1208</v>
      </c>
      <c r="I10" s="349">
        <v>1421</v>
      </c>
      <c r="J10" s="349">
        <v>1804</v>
      </c>
      <c r="K10" s="349">
        <f>SUM(K7:K9)</f>
        <v>5231</v>
      </c>
      <c r="L10" s="348">
        <f>SUM(L7:L8)</f>
        <v>0</v>
      </c>
      <c r="M10" s="350" t="s">
        <v>4</v>
      </c>
    </row>
    <row r="11" spans="1:13" s="324" customFormat="1" x14ac:dyDescent="0.25">
      <c r="A11" s="324" t="s">
        <v>639</v>
      </c>
      <c r="M11" s="327" t="s">
        <v>642</v>
      </c>
    </row>
  </sheetData>
  <mergeCells count="6">
    <mergeCell ref="K5:M5"/>
    <mergeCell ref="A1:M1"/>
    <mergeCell ref="A3:M3"/>
    <mergeCell ref="A4:M4"/>
    <mergeCell ref="B5:F5"/>
    <mergeCell ref="A2:M2"/>
  </mergeCells>
  <printOptions horizontalCentered="1" verticalCentered="1"/>
  <pageMargins left="0" right="0" top="0" bottom="0" header="0" footer="0"/>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K23"/>
  <sheetViews>
    <sheetView rightToLeft="1" view="pageBreakPreview" zoomScaleNormal="100" zoomScaleSheetLayoutView="100" workbookViewId="0">
      <selection activeCell="D23" sqref="D23"/>
    </sheetView>
  </sheetViews>
  <sheetFormatPr defaultColWidth="8.81640625" defaultRowHeight="12.5" x14ac:dyDescent="0.25"/>
  <cols>
    <col min="1" max="1" width="25.81640625" style="1" customWidth="1"/>
    <col min="2" max="6" width="14.81640625" style="1" customWidth="1"/>
    <col min="7" max="8" width="25.7265625" style="1" customWidth="1"/>
    <col min="9" max="16384" width="8.81640625" style="1"/>
  </cols>
  <sheetData>
    <row r="1" spans="1:10" s="197" customFormat="1" ht="18" x14ac:dyDescent="0.4">
      <c r="A1" s="840" t="s">
        <v>416</v>
      </c>
      <c r="B1" s="840"/>
      <c r="C1" s="840"/>
      <c r="D1" s="840"/>
      <c r="E1" s="840"/>
      <c r="F1" s="840"/>
      <c r="G1" s="840"/>
      <c r="H1" s="286"/>
      <c r="I1" s="259"/>
      <c r="J1" s="259"/>
    </row>
    <row r="2" spans="1:10" s="289" customFormat="1" ht="18" x14ac:dyDescent="0.4">
      <c r="A2" s="841">
        <v>2014</v>
      </c>
      <c r="B2" s="841"/>
      <c r="C2" s="841"/>
      <c r="D2" s="841"/>
      <c r="E2" s="841"/>
      <c r="F2" s="841"/>
      <c r="G2" s="841"/>
      <c r="H2" s="287"/>
      <c r="I2" s="288"/>
      <c r="J2" s="288"/>
    </row>
    <row r="3" spans="1:10" s="289" customFormat="1" ht="15.5" x14ac:dyDescent="0.35">
      <c r="A3" s="842" t="s">
        <v>417</v>
      </c>
      <c r="B3" s="842"/>
      <c r="C3" s="842"/>
      <c r="D3" s="842"/>
      <c r="E3" s="842"/>
      <c r="F3" s="842"/>
      <c r="G3" s="842"/>
      <c r="H3" s="290"/>
    </row>
    <row r="4" spans="1:10" s="289" customFormat="1" ht="15.5" x14ac:dyDescent="0.35">
      <c r="A4" s="843" t="s">
        <v>627</v>
      </c>
      <c r="B4" s="843"/>
      <c r="C4" s="843"/>
      <c r="D4" s="843"/>
      <c r="E4" s="843"/>
      <c r="F4" s="843"/>
      <c r="G4" s="843"/>
      <c r="H4" s="291"/>
    </row>
    <row r="5" spans="1:10" s="8" customFormat="1" ht="15.5" x14ac:dyDescent="0.25">
      <c r="A5" s="260" t="s">
        <v>609</v>
      </c>
      <c r="B5" s="380"/>
      <c r="C5" s="380"/>
      <c r="D5" s="380"/>
      <c r="E5" s="380"/>
      <c r="F5" s="380"/>
      <c r="G5" s="261" t="s">
        <v>608</v>
      </c>
    </row>
    <row r="6" spans="1:10" ht="57" customHeight="1" x14ac:dyDescent="0.25">
      <c r="A6" s="262" t="s">
        <v>61</v>
      </c>
      <c r="B6" s="263" t="s">
        <v>491</v>
      </c>
      <c r="C6" s="263" t="s">
        <v>492</v>
      </c>
      <c r="D6" s="263" t="s">
        <v>493</v>
      </c>
      <c r="E6" s="263" t="s">
        <v>494</v>
      </c>
      <c r="F6" s="263" t="s">
        <v>495</v>
      </c>
      <c r="G6" s="264" t="s">
        <v>60</v>
      </c>
    </row>
    <row r="7" spans="1:10" ht="23.15" customHeight="1" thickBot="1" x14ac:dyDescent="0.3">
      <c r="A7" s="202" t="s">
        <v>95</v>
      </c>
      <c r="B7" s="226">
        <v>0.34</v>
      </c>
      <c r="C7" s="292" t="s">
        <v>628</v>
      </c>
      <c r="D7" s="524">
        <v>13.3</v>
      </c>
      <c r="E7" s="525">
        <v>51.78</v>
      </c>
      <c r="F7" s="293">
        <v>1.0529999999999999</v>
      </c>
      <c r="G7" s="227" t="s">
        <v>99</v>
      </c>
    </row>
    <row r="8" spans="1:10" ht="23.15" customHeight="1" thickBot="1" x14ac:dyDescent="0.3">
      <c r="A8" s="268" t="s">
        <v>21</v>
      </c>
      <c r="B8" s="228">
        <v>0.77</v>
      </c>
      <c r="C8" s="294">
        <v>1.3220000000000001</v>
      </c>
      <c r="D8" s="531">
        <v>15.8</v>
      </c>
      <c r="E8" s="526">
        <v>49.7</v>
      </c>
      <c r="F8" s="295" t="s">
        <v>628</v>
      </c>
      <c r="G8" s="229" t="s">
        <v>55</v>
      </c>
    </row>
    <row r="9" spans="1:10" ht="23.15" customHeight="1" thickBot="1" x14ac:dyDescent="0.3">
      <c r="A9" s="272" t="s">
        <v>17</v>
      </c>
      <c r="B9" s="230">
        <v>0.03</v>
      </c>
      <c r="C9" s="296">
        <v>2.2450000000000001</v>
      </c>
      <c r="D9" s="532">
        <v>30.9</v>
      </c>
      <c r="E9" s="527">
        <v>113.9</v>
      </c>
      <c r="F9" s="297" t="s">
        <v>628</v>
      </c>
      <c r="G9" s="231" t="s">
        <v>107</v>
      </c>
    </row>
    <row r="10" spans="1:10" ht="23.15" customHeight="1" thickBot="1" x14ac:dyDescent="0.3">
      <c r="A10" s="268" t="s">
        <v>96</v>
      </c>
      <c r="B10" s="298">
        <v>0.97</v>
      </c>
      <c r="C10" s="298">
        <v>3.3940000000000001</v>
      </c>
      <c r="D10" s="533">
        <v>20.77</v>
      </c>
      <c r="E10" s="528">
        <v>20.02</v>
      </c>
      <c r="F10" s="298">
        <v>1.0529999999999999</v>
      </c>
      <c r="G10" s="229" t="s">
        <v>225</v>
      </c>
    </row>
    <row r="11" spans="1:10" ht="23.15" customHeight="1" thickBot="1" x14ac:dyDescent="0.3">
      <c r="A11" s="272" t="s">
        <v>15</v>
      </c>
      <c r="B11" s="299">
        <v>0.87</v>
      </c>
      <c r="C11" s="299">
        <v>2.2200000000000002</v>
      </c>
      <c r="D11" s="534">
        <v>28.9</v>
      </c>
      <c r="E11" s="529">
        <v>26.93</v>
      </c>
      <c r="F11" s="299">
        <v>2.6320000000000001</v>
      </c>
      <c r="G11" s="231" t="s">
        <v>108</v>
      </c>
    </row>
    <row r="12" spans="1:10" ht="23.15" customHeight="1" thickBot="1" x14ac:dyDescent="0.3">
      <c r="A12" s="268" t="s">
        <v>19</v>
      </c>
      <c r="B12" s="228" t="s">
        <v>628</v>
      </c>
      <c r="C12" s="294">
        <v>2.052</v>
      </c>
      <c r="D12" s="531">
        <v>13</v>
      </c>
      <c r="E12" s="526">
        <v>13.81</v>
      </c>
      <c r="F12" s="295">
        <v>0.52600000000000002</v>
      </c>
      <c r="G12" s="229" t="s">
        <v>109</v>
      </c>
    </row>
    <row r="13" spans="1:10" ht="23.15" customHeight="1" thickBot="1" x14ac:dyDescent="0.3">
      <c r="A13" s="272" t="s">
        <v>140</v>
      </c>
      <c r="B13" s="230">
        <v>0.76</v>
      </c>
      <c r="C13" s="296">
        <v>2.1720000000000002</v>
      </c>
      <c r="D13" s="532">
        <v>13.9</v>
      </c>
      <c r="E13" s="527">
        <v>8.2859999999999996</v>
      </c>
      <c r="F13" s="297">
        <v>1.0529999999999999</v>
      </c>
      <c r="G13" s="231" t="s">
        <v>141</v>
      </c>
    </row>
    <row r="14" spans="1:10" ht="23.15" customHeight="1" thickBot="1" x14ac:dyDescent="0.3">
      <c r="A14" s="268" t="s">
        <v>54</v>
      </c>
      <c r="B14" s="228">
        <v>0.11</v>
      </c>
      <c r="C14" s="294" t="s">
        <v>628</v>
      </c>
      <c r="D14" s="531">
        <v>12</v>
      </c>
      <c r="E14" s="526">
        <v>19.3</v>
      </c>
      <c r="F14" s="295">
        <v>1.0529999999999999</v>
      </c>
      <c r="G14" s="229" t="s">
        <v>56</v>
      </c>
    </row>
    <row r="15" spans="1:10" ht="23.15" customHeight="1" thickBot="1" x14ac:dyDescent="0.3">
      <c r="A15" s="272" t="s">
        <v>63</v>
      </c>
      <c r="B15" s="230" t="s">
        <v>628</v>
      </c>
      <c r="C15" s="296">
        <v>3.6339999999999999</v>
      </c>
      <c r="D15" s="532">
        <v>23.58</v>
      </c>
      <c r="E15" s="527">
        <v>17.899999999999999</v>
      </c>
      <c r="F15" s="297">
        <v>2.6320000000000001</v>
      </c>
      <c r="G15" s="231" t="s">
        <v>57</v>
      </c>
    </row>
    <row r="16" spans="1:10" ht="23.15" customHeight="1" thickBot="1" x14ac:dyDescent="0.3">
      <c r="A16" s="268" t="s">
        <v>52</v>
      </c>
      <c r="B16" s="228"/>
      <c r="C16" s="294"/>
      <c r="D16" s="531"/>
      <c r="E16" s="526"/>
      <c r="F16" s="295"/>
      <c r="G16" s="229" t="s">
        <v>58</v>
      </c>
    </row>
    <row r="17" spans="1:11" ht="23.15" customHeight="1" x14ac:dyDescent="0.25">
      <c r="A17" s="276" t="s">
        <v>53</v>
      </c>
      <c r="B17" s="300"/>
      <c r="C17" s="301"/>
      <c r="D17" s="535"/>
      <c r="E17" s="530"/>
      <c r="F17" s="302"/>
      <c r="G17" s="303" t="s">
        <v>59</v>
      </c>
    </row>
    <row r="18" spans="1:11" ht="14.25" customHeight="1" thickBot="1" x14ac:dyDescent="0.3">
      <c r="A18" s="359" t="s">
        <v>170</v>
      </c>
      <c r="B18" s="304"/>
      <c r="C18" s="304"/>
      <c r="D18" s="304"/>
      <c r="E18" s="304"/>
      <c r="F18" s="304"/>
      <c r="G18" s="360" t="s">
        <v>169</v>
      </c>
    </row>
    <row r="19" spans="1:11" ht="14.25" customHeight="1" thickTop="1" thickBot="1" x14ac:dyDescent="0.3">
      <c r="A19" s="361" t="s">
        <v>168</v>
      </c>
      <c r="B19" s="305"/>
      <c r="C19" s="305"/>
      <c r="D19" s="305"/>
      <c r="E19" s="305"/>
      <c r="F19" s="305"/>
      <c r="G19" s="362" t="s">
        <v>167</v>
      </c>
    </row>
    <row r="20" spans="1:11" ht="14.25" customHeight="1" thickTop="1" thickBot="1" x14ac:dyDescent="0.3">
      <c r="A20" s="361" t="s">
        <v>227</v>
      </c>
      <c r="B20" s="305"/>
      <c r="C20" s="305"/>
      <c r="D20" s="305"/>
      <c r="E20" s="305"/>
      <c r="F20" s="305"/>
      <c r="G20" s="362" t="s">
        <v>226</v>
      </c>
    </row>
    <row r="21" spans="1:11" ht="14.25" customHeight="1" thickTop="1" x14ac:dyDescent="0.25">
      <c r="A21" s="522" t="s">
        <v>630</v>
      </c>
      <c r="G21" s="523" t="s">
        <v>629</v>
      </c>
    </row>
    <row r="22" spans="1:11" s="324" customFormat="1" x14ac:dyDescent="0.25">
      <c r="A22" s="324" t="s">
        <v>464</v>
      </c>
      <c r="G22" s="327" t="s">
        <v>465</v>
      </c>
      <c r="J22" s="358"/>
      <c r="K22" s="358"/>
    </row>
    <row r="23" spans="1:11" s="324" customFormat="1" x14ac:dyDescent="0.25">
      <c r="A23" s="844" t="s">
        <v>530</v>
      </c>
      <c r="B23" s="844"/>
      <c r="C23" s="98"/>
      <c r="D23" s="98"/>
      <c r="G23" s="337" t="s">
        <v>531</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22"/>
  <sheetViews>
    <sheetView rightToLeft="1" view="pageBreakPreview" zoomScaleNormal="100" workbookViewId="0">
      <selection activeCell="A6" sqref="A6"/>
    </sheetView>
  </sheetViews>
  <sheetFormatPr defaultColWidth="8.81640625" defaultRowHeight="12.5" x14ac:dyDescent="0.25"/>
  <cols>
    <col min="1" max="1" width="21.54296875" style="627" customWidth="1"/>
    <col min="2" max="4" width="16.7265625" style="627" customWidth="1"/>
    <col min="5" max="5" width="21.54296875" style="627" customWidth="1"/>
    <col min="6" max="16384" width="8.81640625" style="627"/>
  </cols>
  <sheetData>
    <row r="1" spans="1:6" s="622" customFormat="1" ht="18" x14ac:dyDescent="0.4">
      <c r="A1" s="845" t="s">
        <v>418</v>
      </c>
      <c r="B1" s="845"/>
      <c r="C1" s="845"/>
      <c r="D1" s="845"/>
      <c r="E1" s="845"/>
      <c r="F1" s="621"/>
    </row>
    <row r="2" spans="1:6" s="622" customFormat="1" ht="18" x14ac:dyDescent="0.4">
      <c r="A2" s="845" t="s">
        <v>698</v>
      </c>
      <c r="B2" s="845"/>
      <c r="C2" s="845"/>
      <c r="D2" s="845"/>
      <c r="E2" s="845"/>
      <c r="F2" s="621"/>
    </row>
    <row r="3" spans="1:6" s="622" customFormat="1" ht="15.5" x14ac:dyDescent="0.35">
      <c r="A3" s="846" t="s">
        <v>419</v>
      </c>
      <c r="B3" s="846"/>
      <c r="C3" s="846"/>
      <c r="D3" s="846"/>
      <c r="E3" s="846"/>
    </row>
    <row r="4" spans="1:6" s="622" customFormat="1" ht="15.5" x14ac:dyDescent="0.35">
      <c r="A4" s="847" t="s">
        <v>699</v>
      </c>
      <c r="B4" s="847"/>
      <c r="C4" s="847"/>
      <c r="D4" s="847"/>
      <c r="E4" s="847"/>
    </row>
    <row r="5" spans="1:6" s="626" customFormat="1" ht="15.5" x14ac:dyDescent="0.25">
      <c r="A5" s="623" t="s">
        <v>753</v>
      </c>
      <c r="B5" s="624"/>
      <c r="C5" s="624"/>
      <c r="D5" s="624"/>
      <c r="E5" s="625" t="s">
        <v>752</v>
      </c>
    </row>
    <row r="6" spans="1:6" ht="58.5" customHeight="1" x14ac:dyDescent="0.25">
      <c r="A6" s="262" t="s">
        <v>61</v>
      </c>
      <c r="B6" s="263" t="s">
        <v>500</v>
      </c>
      <c r="C6" s="263" t="s">
        <v>501</v>
      </c>
      <c r="D6" s="263" t="s">
        <v>502</v>
      </c>
      <c r="E6" s="264" t="s">
        <v>60</v>
      </c>
    </row>
    <row r="7" spans="1:6" ht="22" customHeight="1" thickBot="1" x14ac:dyDescent="0.3">
      <c r="A7" s="628" t="s">
        <v>95</v>
      </c>
      <c r="B7" s="265">
        <v>11</v>
      </c>
      <c r="C7" s="266" t="s">
        <v>529</v>
      </c>
      <c r="D7" s="266" t="s">
        <v>529</v>
      </c>
      <c r="E7" s="629" t="s">
        <v>147</v>
      </c>
    </row>
    <row r="8" spans="1:6" ht="22" customHeight="1" thickBot="1" x14ac:dyDescent="0.3">
      <c r="A8" s="483" t="s">
        <v>21</v>
      </c>
      <c r="B8" s="269">
        <v>24</v>
      </c>
      <c r="C8" s="270">
        <v>1.3080000000000001</v>
      </c>
      <c r="D8" s="270">
        <v>7.3369999999999997</v>
      </c>
      <c r="E8" s="630" t="s">
        <v>98</v>
      </c>
    </row>
    <row r="9" spans="1:6" ht="22" customHeight="1" thickBot="1" x14ac:dyDescent="0.3">
      <c r="A9" s="480" t="s">
        <v>17</v>
      </c>
      <c r="B9" s="273" t="s">
        <v>224</v>
      </c>
      <c r="C9" s="274">
        <v>1.5980000000000001</v>
      </c>
      <c r="D9" s="274">
        <v>7.8449999999999998</v>
      </c>
      <c r="E9" s="631" t="s">
        <v>142</v>
      </c>
    </row>
    <row r="10" spans="1:6" ht="22" customHeight="1" thickBot="1" x14ac:dyDescent="0.3">
      <c r="A10" s="483" t="s">
        <v>144</v>
      </c>
      <c r="B10" s="269" t="s">
        <v>224</v>
      </c>
      <c r="C10" s="270" t="s">
        <v>529</v>
      </c>
      <c r="D10" s="270" t="s">
        <v>529</v>
      </c>
      <c r="E10" s="630" t="s">
        <v>148</v>
      </c>
    </row>
    <row r="11" spans="1:6" ht="22" customHeight="1" thickBot="1" x14ac:dyDescent="0.3">
      <c r="A11" s="480" t="s">
        <v>15</v>
      </c>
      <c r="B11" s="273" t="s">
        <v>224</v>
      </c>
      <c r="C11" s="274" t="s">
        <v>529</v>
      </c>
      <c r="D11" s="274" t="s">
        <v>529</v>
      </c>
      <c r="E11" s="631" t="s">
        <v>46</v>
      </c>
    </row>
    <row r="12" spans="1:6" ht="22" customHeight="1" thickBot="1" x14ac:dyDescent="0.3">
      <c r="A12" s="483" t="s">
        <v>19</v>
      </c>
      <c r="B12" s="269">
        <v>1</v>
      </c>
      <c r="C12" s="270" t="s">
        <v>224</v>
      </c>
      <c r="D12" s="270">
        <v>4.1890000000000001</v>
      </c>
      <c r="E12" s="630" t="s">
        <v>143</v>
      </c>
    </row>
    <row r="13" spans="1:6" ht="22" customHeight="1" thickBot="1" x14ac:dyDescent="0.3">
      <c r="A13" s="480" t="s">
        <v>140</v>
      </c>
      <c r="B13" s="273">
        <v>2</v>
      </c>
      <c r="C13" s="274">
        <v>1.0009999999999999</v>
      </c>
      <c r="D13" s="274">
        <v>7.3970000000000002</v>
      </c>
      <c r="E13" s="631" t="s">
        <v>149</v>
      </c>
    </row>
    <row r="14" spans="1:6" ht="22" customHeight="1" thickBot="1" x14ac:dyDescent="0.3">
      <c r="A14" s="483" t="s">
        <v>54</v>
      </c>
      <c r="B14" s="269">
        <v>2</v>
      </c>
      <c r="C14" s="270">
        <v>1.478</v>
      </c>
      <c r="D14" s="270">
        <v>7.9950000000000001</v>
      </c>
      <c r="E14" s="630" t="s">
        <v>150</v>
      </c>
    </row>
    <row r="15" spans="1:6" ht="22" customHeight="1" thickBot="1" x14ac:dyDescent="0.3">
      <c r="A15" s="480" t="s">
        <v>63</v>
      </c>
      <c r="B15" s="273">
        <v>2</v>
      </c>
      <c r="C15" s="274">
        <v>1.589</v>
      </c>
      <c r="D15" s="274">
        <v>7.468</v>
      </c>
      <c r="E15" s="631" t="s">
        <v>151</v>
      </c>
    </row>
    <row r="16" spans="1:6" ht="22" customHeight="1" thickBot="1" x14ac:dyDescent="0.3">
      <c r="A16" s="483" t="s">
        <v>52</v>
      </c>
      <c r="B16" s="269">
        <v>15</v>
      </c>
      <c r="C16" s="270">
        <v>2.56</v>
      </c>
      <c r="D16" s="270">
        <v>7.306</v>
      </c>
      <c r="E16" s="630" t="s">
        <v>152</v>
      </c>
    </row>
    <row r="17" spans="1:11" ht="22" customHeight="1" x14ac:dyDescent="0.25">
      <c r="A17" s="632" t="s">
        <v>53</v>
      </c>
      <c r="B17" s="277">
        <v>9</v>
      </c>
      <c r="C17" s="278">
        <v>1.9419999999999999</v>
      </c>
      <c r="D17" s="278">
        <v>7.1050000000000004</v>
      </c>
      <c r="E17" s="633" t="s">
        <v>153</v>
      </c>
    </row>
    <row r="18" spans="1:11" s="13" customFormat="1" ht="13.5" customHeight="1" x14ac:dyDescent="0.3">
      <c r="A18" s="280" t="s">
        <v>255</v>
      </c>
      <c r="B18" s="634"/>
      <c r="C18" s="280"/>
      <c r="D18" s="280"/>
      <c r="E18" s="635" t="s">
        <v>229</v>
      </c>
    </row>
    <row r="19" spans="1:11" x14ac:dyDescent="0.25">
      <c r="A19" s="635" t="s">
        <v>256</v>
      </c>
      <c r="B19" s="635"/>
      <c r="C19" s="635"/>
      <c r="D19" s="635"/>
      <c r="E19" s="635" t="s">
        <v>228</v>
      </c>
    </row>
    <row r="20" spans="1:11" ht="13" x14ac:dyDescent="0.3">
      <c r="A20" s="636" t="s">
        <v>227</v>
      </c>
      <c r="B20" s="637"/>
      <c r="C20" s="635"/>
      <c r="D20" s="635"/>
      <c r="E20" s="638" t="s">
        <v>226</v>
      </c>
      <c r="F20" s="639"/>
      <c r="G20" s="639"/>
      <c r="H20" s="639"/>
      <c r="I20" s="639"/>
    </row>
    <row r="21" spans="1:11" s="640" customFormat="1" x14ac:dyDescent="0.25">
      <c r="A21" s="640" t="s">
        <v>464</v>
      </c>
      <c r="E21" s="641" t="s">
        <v>465</v>
      </c>
      <c r="J21" s="642"/>
      <c r="K21" s="642"/>
    </row>
    <row r="22" spans="1:11" ht="11.25" customHeight="1" x14ac:dyDescent="0.25">
      <c r="A22" s="848" t="s">
        <v>700</v>
      </c>
      <c r="B22" s="848"/>
      <c r="C22" s="643"/>
      <c r="D22" s="643"/>
      <c r="E22" s="644" t="s">
        <v>701</v>
      </c>
      <c r="F22" s="643"/>
      <c r="G22" s="643"/>
      <c r="H22" s="643"/>
      <c r="J22" s="645"/>
      <c r="K22" s="645"/>
    </row>
  </sheetData>
  <mergeCells count="5">
    <mergeCell ref="A1:E1"/>
    <mergeCell ref="A2:E2"/>
    <mergeCell ref="A3:E3"/>
    <mergeCell ref="A4:E4"/>
    <mergeCell ref="A22:B22"/>
  </mergeCells>
  <printOptions horizontalCentered="1" verticalCentered="1"/>
  <pageMargins left="0" right="0" top="0" bottom="0" header="0" footer="0"/>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3"/>
  <sheetViews>
    <sheetView rightToLeft="1" view="pageBreakPreview" zoomScaleNormal="100" zoomScaleSheetLayoutView="100" workbookViewId="0">
      <selection activeCell="A6" sqref="A6"/>
    </sheetView>
  </sheetViews>
  <sheetFormatPr defaultColWidth="8.81640625" defaultRowHeight="12.5" x14ac:dyDescent="0.25"/>
  <cols>
    <col min="1" max="1" width="25.81640625" style="1" customWidth="1"/>
    <col min="2" max="5" width="19.81640625" style="1" customWidth="1"/>
    <col min="6" max="7" width="25.7265625" style="1" customWidth="1"/>
    <col min="8" max="16384" width="8.81640625" style="1"/>
  </cols>
  <sheetData>
    <row r="1" spans="1:9" s="197" customFormat="1" ht="18" x14ac:dyDescent="0.4">
      <c r="A1" s="840" t="s">
        <v>702</v>
      </c>
      <c r="B1" s="840"/>
      <c r="C1" s="840"/>
      <c r="D1" s="840"/>
      <c r="E1" s="840"/>
      <c r="F1" s="840"/>
      <c r="G1" s="286"/>
      <c r="H1" s="259"/>
      <c r="I1" s="259"/>
    </row>
    <row r="2" spans="1:9" s="289" customFormat="1" ht="18" x14ac:dyDescent="0.4">
      <c r="A2" s="841">
        <v>2015</v>
      </c>
      <c r="B2" s="841"/>
      <c r="C2" s="841"/>
      <c r="D2" s="841"/>
      <c r="E2" s="841"/>
      <c r="F2" s="841"/>
      <c r="G2" s="287"/>
      <c r="H2" s="288"/>
      <c r="I2" s="288"/>
    </row>
    <row r="3" spans="1:9" s="289" customFormat="1" ht="15.5" x14ac:dyDescent="0.35">
      <c r="A3" s="842" t="s">
        <v>417</v>
      </c>
      <c r="B3" s="842"/>
      <c r="C3" s="842"/>
      <c r="D3" s="842"/>
      <c r="E3" s="842"/>
      <c r="F3" s="842"/>
      <c r="G3" s="290"/>
    </row>
    <row r="4" spans="1:9" s="289" customFormat="1" ht="15.5" x14ac:dyDescent="0.35">
      <c r="A4" s="843" t="s">
        <v>620</v>
      </c>
      <c r="B4" s="843"/>
      <c r="C4" s="843"/>
      <c r="D4" s="843"/>
      <c r="E4" s="843"/>
      <c r="F4" s="843"/>
      <c r="G4" s="291"/>
    </row>
    <row r="5" spans="1:9" s="95" customFormat="1" ht="15.5" x14ac:dyDescent="0.25">
      <c r="A5" s="363" t="s">
        <v>755</v>
      </c>
      <c r="B5" s="382"/>
      <c r="C5" s="382"/>
      <c r="D5" s="382"/>
      <c r="E5" s="382"/>
      <c r="F5" s="338" t="s">
        <v>754</v>
      </c>
    </row>
    <row r="6" spans="1:9" ht="57" customHeight="1" x14ac:dyDescent="0.25">
      <c r="A6" s="262" t="s">
        <v>61</v>
      </c>
      <c r="B6" s="263" t="s">
        <v>492</v>
      </c>
      <c r="C6" s="263" t="s">
        <v>493</v>
      </c>
      <c r="D6" s="263" t="s">
        <v>494</v>
      </c>
      <c r="E6" s="263" t="s">
        <v>495</v>
      </c>
      <c r="F6" s="264" t="s">
        <v>60</v>
      </c>
    </row>
    <row r="7" spans="1:9" ht="23.15" customHeight="1" thickBot="1" x14ac:dyDescent="0.3">
      <c r="A7" s="202" t="s">
        <v>95</v>
      </c>
      <c r="B7" s="524">
        <v>2.5</v>
      </c>
      <c r="C7" s="524">
        <v>13.96</v>
      </c>
      <c r="D7" s="543">
        <v>12.07</v>
      </c>
      <c r="E7" s="543" t="s">
        <v>628</v>
      </c>
      <c r="F7" s="227" t="s">
        <v>99</v>
      </c>
    </row>
    <row r="8" spans="1:9" ht="23.15" customHeight="1" thickBot="1" x14ac:dyDescent="0.3">
      <c r="A8" s="268" t="s">
        <v>21</v>
      </c>
      <c r="B8" s="531" t="s">
        <v>224</v>
      </c>
      <c r="C8" s="531">
        <v>4.5250000000000004</v>
      </c>
      <c r="D8" s="544">
        <v>1.93</v>
      </c>
      <c r="E8" s="544" t="s">
        <v>224</v>
      </c>
      <c r="F8" s="229" t="s">
        <v>55</v>
      </c>
    </row>
    <row r="9" spans="1:9" ht="23.15" customHeight="1" thickBot="1" x14ac:dyDescent="0.3">
      <c r="A9" s="272" t="s">
        <v>17</v>
      </c>
      <c r="B9" s="532" t="s">
        <v>224</v>
      </c>
      <c r="C9" s="532">
        <v>11.36</v>
      </c>
      <c r="D9" s="545">
        <v>12.2</v>
      </c>
      <c r="E9" s="545" t="s">
        <v>224</v>
      </c>
      <c r="F9" s="231" t="s">
        <v>107</v>
      </c>
    </row>
    <row r="10" spans="1:9" ht="23.15" customHeight="1" thickBot="1" x14ac:dyDescent="0.3">
      <c r="A10" s="268" t="s">
        <v>96</v>
      </c>
      <c r="B10" s="533">
        <v>2.5</v>
      </c>
      <c r="C10" s="533">
        <v>41.63</v>
      </c>
      <c r="D10" s="533">
        <v>103.4</v>
      </c>
      <c r="E10" s="533" t="s">
        <v>224</v>
      </c>
      <c r="F10" s="229" t="s">
        <v>225</v>
      </c>
    </row>
    <row r="11" spans="1:9" ht="23.15" customHeight="1" thickBot="1" x14ac:dyDescent="0.3">
      <c r="A11" s="272" t="s">
        <v>15</v>
      </c>
      <c r="B11" s="534">
        <v>3.33</v>
      </c>
      <c r="C11" s="534" t="s">
        <v>628</v>
      </c>
      <c r="D11" s="534">
        <v>506.1</v>
      </c>
      <c r="E11" s="534" t="s">
        <v>224</v>
      </c>
      <c r="F11" s="231" t="s">
        <v>108</v>
      </c>
    </row>
    <row r="12" spans="1:9" ht="23.15" customHeight="1" thickBot="1" x14ac:dyDescent="0.3">
      <c r="A12" s="268" t="s">
        <v>19</v>
      </c>
      <c r="B12" s="531">
        <v>1.17</v>
      </c>
      <c r="C12" s="531">
        <v>7.6890000000000001</v>
      </c>
      <c r="D12" s="544">
        <v>34.700000000000003</v>
      </c>
      <c r="E12" s="544">
        <v>15</v>
      </c>
      <c r="F12" s="229" t="s">
        <v>109</v>
      </c>
    </row>
    <row r="13" spans="1:9" ht="23.15" customHeight="1" thickBot="1" x14ac:dyDescent="0.3">
      <c r="A13" s="272" t="s">
        <v>140</v>
      </c>
      <c r="B13" s="532" t="s">
        <v>224</v>
      </c>
      <c r="C13" s="532">
        <v>10.36</v>
      </c>
      <c r="D13" s="545">
        <v>30.2</v>
      </c>
      <c r="E13" s="545" t="s">
        <v>224</v>
      </c>
      <c r="F13" s="231" t="s">
        <v>141</v>
      </c>
    </row>
    <row r="14" spans="1:9" ht="23.15" customHeight="1" thickBot="1" x14ac:dyDescent="0.3">
      <c r="A14" s="268" t="s">
        <v>54</v>
      </c>
      <c r="B14" s="531" t="s">
        <v>224</v>
      </c>
      <c r="C14" s="531">
        <v>4.4249999999999998</v>
      </c>
      <c r="D14" s="544">
        <v>3.9</v>
      </c>
      <c r="E14" s="544" t="s">
        <v>224</v>
      </c>
      <c r="F14" s="229" t="s">
        <v>56</v>
      </c>
    </row>
    <row r="15" spans="1:9" ht="23.15" customHeight="1" thickBot="1" x14ac:dyDescent="0.3">
      <c r="A15" s="272" t="s">
        <v>63</v>
      </c>
      <c r="B15" s="532" t="s">
        <v>224</v>
      </c>
      <c r="C15" s="532">
        <v>6.8250000000000002</v>
      </c>
      <c r="D15" s="545">
        <v>4.5</v>
      </c>
      <c r="E15" s="545" t="s">
        <v>224</v>
      </c>
      <c r="F15" s="231" t="s">
        <v>57</v>
      </c>
    </row>
    <row r="16" spans="1:9" ht="23.15" customHeight="1" thickBot="1" x14ac:dyDescent="0.3">
      <c r="A16" s="268" t="s">
        <v>52</v>
      </c>
      <c r="B16" s="531" t="s">
        <v>224</v>
      </c>
      <c r="C16" s="531">
        <v>11.21</v>
      </c>
      <c r="D16" s="544">
        <v>17.3</v>
      </c>
      <c r="E16" s="544" t="s">
        <v>224</v>
      </c>
      <c r="F16" s="229" t="s">
        <v>58</v>
      </c>
    </row>
    <row r="17" spans="1:10" ht="23.15" customHeight="1" x14ac:dyDescent="0.25">
      <c r="A17" s="276" t="s">
        <v>53</v>
      </c>
      <c r="B17" s="535" t="s">
        <v>224</v>
      </c>
      <c r="C17" s="535">
        <v>7.25</v>
      </c>
      <c r="D17" s="546">
        <v>30.8</v>
      </c>
      <c r="E17" s="546">
        <v>8</v>
      </c>
      <c r="F17" s="303" t="s">
        <v>59</v>
      </c>
    </row>
    <row r="18" spans="1:10" ht="14.25" customHeight="1" thickBot="1" x14ac:dyDescent="0.3">
      <c r="A18" s="359" t="s">
        <v>636</v>
      </c>
      <c r="B18" s="304"/>
      <c r="C18" s="304"/>
      <c r="D18" s="304"/>
      <c r="E18" s="304"/>
      <c r="F18" s="360" t="s">
        <v>640</v>
      </c>
    </row>
    <row r="19" spans="1:10" ht="14.25" customHeight="1" thickTop="1" thickBot="1" x14ac:dyDescent="0.3">
      <c r="A19" s="361" t="s">
        <v>637</v>
      </c>
      <c r="B19" s="305"/>
      <c r="C19" s="305"/>
      <c r="D19" s="305"/>
      <c r="E19" s="305"/>
      <c r="F19" s="362" t="s">
        <v>641</v>
      </c>
    </row>
    <row r="20" spans="1:10" s="324" customFormat="1" ht="14.25" customHeight="1" thickTop="1" thickBot="1" x14ac:dyDescent="0.3">
      <c r="A20" s="575" t="s">
        <v>231</v>
      </c>
      <c r="B20" s="576"/>
      <c r="C20" s="576"/>
      <c r="D20" s="576"/>
      <c r="E20" s="576"/>
      <c r="F20" s="577" t="s">
        <v>230</v>
      </c>
    </row>
    <row r="21" spans="1:10" s="324" customFormat="1" ht="14.25" customHeight="1" thickTop="1" x14ac:dyDescent="0.25">
      <c r="A21" s="578" t="s">
        <v>638</v>
      </c>
      <c r="F21" s="579" t="s">
        <v>635</v>
      </c>
    </row>
    <row r="22" spans="1:10" s="324" customFormat="1" x14ac:dyDescent="0.25">
      <c r="A22" s="324" t="s">
        <v>639</v>
      </c>
      <c r="F22" s="327" t="s">
        <v>642</v>
      </c>
      <c r="I22" s="358"/>
      <c r="J22" s="358"/>
    </row>
    <row r="23" spans="1:10" s="324" customFormat="1" x14ac:dyDescent="0.25">
      <c r="A23" s="324" t="s">
        <v>703</v>
      </c>
      <c r="F23" s="327" t="s">
        <v>704</v>
      </c>
      <c r="I23" s="358"/>
      <c r="J23" s="358"/>
    </row>
  </sheetData>
  <mergeCells count="4">
    <mergeCell ref="A1:F1"/>
    <mergeCell ref="A2:F2"/>
    <mergeCell ref="A3:F3"/>
    <mergeCell ref="A4:F4"/>
  </mergeCells>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20"/>
  <sheetViews>
    <sheetView rightToLeft="1" view="pageBreakPreview" zoomScaleNormal="100" zoomScaleSheetLayoutView="100" workbookViewId="0">
      <selection activeCell="H14" sqref="H14"/>
    </sheetView>
  </sheetViews>
  <sheetFormatPr defaultColWidth="8.81640625" defaultRowHeight="12.5" x14ac:dyDescent="0.25"/>
  <cols>
    <col min="1" max="1" width="17.81640625" style="627" customWidth="1"/>
    <col min="2" max="3" width="23.7265625" style="627" customWidth="1"/>
    <col min="4" max="4" width="24.26953125" style="627" customWidth="1"/>
    <col min="5" max="16384" width="8.81640625" style="627"/>
  </cols>
  <sheetData>
    <row r="1" spans="1:6" s="622" customFormat="1" ht="18" x14ac:dyDescent="0.4">
      <c r="A1" s="845" t="s">
        <v>420</v>
      </c>
      <c r="B1" s="845"/>
      <c r="C1" s="845"/>
      <c r="D1" s="849"/>
      <c r="E1" s="621"/>
      <c r="F1" s="621"/>
    </row>
    <row r="2" spans="1:6" s="647" customFormat="1" ht="18" x14ac:dyDescent="0.4">
      <c r="A2" s="850" t="s">
        <v>705</v>
      </c>
      <c r="B2" s="850"/>
      <c r="C2" s="850"/>
      <c r="D2" s="851"/>
      <c r="E2" s="646"/>
      <c r="F2" s="646"/>
    </row>
    <row r="3" spans="1:6" s="647" customFormat="1" ht="36" customHeight="1" x14ac:dyDescent="0.35">
      <c r="A3" s="852" t="s">
        <v>421</v>
      </c>
      <c r="B3" s="852"/>
      <c r="C3" s="852"/>
      <c r="D3" s="853"/>
    </row>
    <row r="4" spans="1:6" s="647" customFormat="1" ht="15.5" x14ac:dyDescent="0.35">
      <c r="A4" s="854" t="s">
        <v>706</v>
      </c>
      <c r="B4" s="854"/>
      <c r="C4" s="854"/>
      <c r="D4" s="855"/>
    </row>
    <row r="5" spans="1:6" s="651" customFormat="1" ht="15.5" x14ac:dyDescent="0.25">
      <c r="A5" s="648" t="s">
        <v>756</v>
      </c>
      <c r="B5" s="649"/>
      <c r="C5" s="649"/>
      <c r="D5" s="650" t="s">
        <v>757</v>
      </c>
    </row>
    <row r="6" spans="1:6" s="651" customFormat="1" ht="25.15" customHeight="1" x14ac:dyDescent="0.25">
      <c r="A6" s="262" t="s">
        <v>61</v>
      </c>
      <c r="B6" s="457" t="s">
        <v>707</v>
      </c>
      <c r="C6" s="457" t="s">
        <v>699</v>
      </c>
      <c r="D6" s="264" t="s">
        <v>60</v>
      </c>
    </row>
    <row r="7" spans="1:6" ht="25" customHeight="1" thickBot="1" x14ac:dyDescent="0.3">
      <c r="A7" s="628" t="s">
        <v>95</v>
      </c>
      <c r="B7" s="306" t="s">
        <v>224</v>
      </c>
      <c r="C7" s="306">
        <v>0.63117199999999996</v>
      </c>
      <c r="D7" s="652" t="s">
        <v>99</v>
      </c>
    </row>
    <row r="8" spans="1:6" ht="25" customHeight="1" thickBot="1" x14ac:dyDescent="0.3">
      <c r="A8" s="483" t="s">
        <v>21</v>
      </c>
      <c r="B8" s="307">
        <v>7.96</v>
      </c>
      <c r="C8" s="307">
        <v>2.3300999999999998</v>
      </c>
      <c r="D8" s="653" t="s">
        <v>55</v>
      </c>
    </row>
    <row r="9" spans="1:6" ht="25" customHeight="1" thickBot="1" x14ac:dyDescent="0.3">
      <c r="A9" s="480" t="s">
        <v>17</v>
      </c>
      <c r="B9" s="308">
        <v>5.95</v>
      </c>
      <c r="C9" s="309" t="s">
        <v>529</v>
      </c>
      <c r="D9" s="654" t="s">
        <v>107</v>
      </c>
    </row>
    <row r="10" spans="1:6" ht="25" customHeight="1" thickBot="1" x14ac:dyDescent="0.3">
      <c r="A10" s="483" t="s">
        <v>96</v>
      </c>
      <c r="B10" s="307" t="s">
        <v>224</v>
      </c>
      <c r="C10" s="307" t="s">
        <v>224</v>
      </c>
      <c r="D10" s="653" t="s">
        <v>100</v>
      </c>
    </row>
    <row r="11" spans="1:6" ht="25" customHeight="1" thickBot="1" x14ac:dyDescent="0.3">
      <c r="A11" s="480" t="s">
        <v>15</v>
      </c>
      <c r="B11" s="308">
        <v>9.2799999999999994</v>
      </c>
      <c r="C11" s="308">
        <v>1.9081239999999999</v>
      </c>
      <c r="D11" s="654" t="s">
        <v>108</v>
      </c>
    </row>
    <row r="12" spans="1:6" ht="25" customHeight="1" thickBot="1" x14ac:dyDescent="0.3">
      <c r="A12" s="483" t="s">
        <v>19</v>
      </c>
      <c r="B12" s="307">
        <v>3.13</v>
      </c>
      <c r="C12" s="307" t="s">
        <v>224</v>
      </c>
      <c r="D12" s="653" t="s">
        <v>109</v>
      </c>
    </row>
    <row r="13" spans="1:6" ht="25" customHeight="1" thickBot="1" x14ac:dyDescent="0.3">
      <c r="A13" s="480" t="s">
        <v>54</v>
      </c>
      <c r="B13" s="308" t="s">
        <v>224</v>
      </c>
      <c r="C13" s="308" t="s">
        <v>224</v>
      </c>
      <c r="D13" s="654" t="s">
        <v>56</v>
      </c>
    </row>
    <row r="14" spans="1:6" ht="25" customHeight="1" thickBot="1" x14ac:dyDescent="0.3">
      <c r="A14" s="483" t="s">
        <v>63</v>
      </c>
      <c r="B14" s="307" t="s">
        <v>224</v>
      </c>
      <c r="C14" s="307" t="s">
        <v>224</v>
      </c>
      <c r="D14" s="653" t="s">
        <v>57</v>
      </c>
    </row>
    <row r="15" spans="1:6" ht="25" customHeight="1" thickBot="1" x14ac:dyDescent="0.3">
      <c r="A15" s="480" t="s">
        <v>52</v>
      </c>
      <c r="B15" s="308" t="s">
        <v>224</v>
      </c>
      <c r="C15" s="308">
        <v>0.43058000000000002</v>
      </c>
      <c r="D15" s="654" t="s">
        <v>58</v>
      </c>
    </row>
    <row r="16" spans="1:6" ht="25" customHeight="1" thickBot="1" x14ac:dyDescent="0.3">
      <c r="A16" s="483" t="s">
        <v>97</v>
      </c>
      <c r="B16" s="307" t="s">
        <v>224</v>
      </c>
      <c r="C16" s="310" t="s">
        <v>529</v>
      </c>
      <c r="D16" s="653" t="s">
        <v>101</v>
      </c>
    </row>
    <row r="17" spans="1:11" ht="25" customHeight="1" x14ac:dyDescent="0.25">
      <c r="A17" s="632" t="s">
        <v>53</v>
      </c>
      <c r="B17" s="311" t="s">
        <v>224</v>
      </c>
      <c r="C17" s="312" t="s">
        <v>529</v>
      </c>
      <c r="D17" s="655" t="s">
        <v>59</v>
      </c>
    </row>
    <row r="18" spans="1:11" s="640" customFormat="1" x14ac:dyDescent="0.25">
      <c r="A18" s="656" t="s">
        <v>231</v>
      </c>
      <c r="B18" s="657"/>
      <c r="C18" s="657"/>
      <c r="D18" s="657" t="s">
        <v>230</v>
      </c>
    </row>
    <row r="19" spans="1:11" s="640" customFormat="1" x14ac:dyDescent="0.25">
      <c r="A19" s="640" t="s">
        <v>464</v>
      </c>
      <c r="B19" s="657"/>
      <c r="C19" s="657"/>
      <c r="D19" s="641" t="s">
        <v>465</v>
      </c>
      <c r="I19" s="642"/>
    </row>
    <row r="20" spans="1:11" ht="11.25" customHeight="1" x14ac:dyDescent="0.25">
      <c r="A20" s="848" t="s">
        <v>708</v>
      </c>
      <c r="B20" s="848"/>
      <c r="C20" s="643"/>
      <c r="D20" s="644" t="s">
        <v>709</v>
      </c>
      <c r="F20" s="643"/>
      <c r="G20" s="643"/>
      <c r="H20" s="643"/>
      <c r="J20" s="645"/>
      <c r="K20" s="645"/>
    </row>
  </sheetData>
  <mergeCells count="5">
    <mergeCell ref="A1:D1"/>
    <mergeCell ref="A2:D2"/>
    <mergeCell ref="A3:D3"/>
    <mergeCell ref="A4:D4"/>
    <mergeCell ref="A20:B20"/>
  </mergeCells>
  <printOptions horizontalCentered="1" verticalCentered="1"/>
  <pageMargins left="0" right="0" top="0" bottom="0" header="0" footer="0"/>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0"/>
  <sheetViews>
    <sheetView rightToLeft="1" view="pageBreakPreview" zoomScaleNormal="100" zoomScaleSheetLayoutView="100" workbookViewId="0">
      <selection activeCell="A3" sqref="A3:J3"/>
    </sheetView>
  </sheetViews>
  <sheetFormatPr defaultColWidth="8.81640625" defaultRowHeight="12.5" x14ac:dyDescent="0.25"/>
  <cols>
    <col min="1" max="1" width="18.1796875" style="1" customWidth="1"/>
    <col min="2" max="2" width="24.81640625" style="1" customWidth="1"/>
    <col min="3" max="3" width="12.81640625" style="1" customWidth="1"/>
    <col min="4" max="8" width="12" style="1" bestFit="1" customWidth="1"/>
    <col min="9" max="9" width="17.54296875" style="1" customWidth="1"/>
    <col min="10" max="10" width="22.453125" style="1" customWidth="1"/>
    <col min="11" max="16384" width="8.81640625" style="1"/>
  </cols>
  <sheetData>
    <row r="1" spans="1:10" s="14" customFormat="1" ht="18" x14ac:dyDescent="0.25">
      <c r="A1" s="856" t="s">
        <v>689</v>
      </c>
      <c r="B1" s="856"/>
      <c r="C1" s="856"/>
      <c r="D1" s="856"/>
      <c r="E1" s="856"/>
      <c r="F1" s="856"/>
      <c r="G1" s="856"/>
      <c r="H1" s="856"/>
      <c r="I1" s="856"/>
      <c r="J1" s="856"/>
    </row>
    <row r="2" spans="1:10" s="14" customFormat="1" ht="18" x14ac:dyDescent="0.4">
      <c r="A2" s="857" t="s">
        <v>612</v>
      </c>
      <c r="B2" s="857"/>
      <c r="C2" s="857"/>
      <c r="D2" s="857"/>
      <c r="E2" s="857"/>
      <c r="F2" s="857"/>
      <c r="G2" s="857"/>
      <c r="H2" s="857"/>
      <c r="I2" s="857"/>
      <c r="J2" s="857"/>
    </row>
    <row r="3" spans="1:10" s="14" customFormat="1" ht="15.75" customHeight="1" x14ac:dyDescent="0.35">
      <c r="A3" s="783" t="s">
        <v>690</v>
      </c>
      <c r="B3" s="783"/>
      <c r="C3" s="783"/>
      <c r="D3" s="783"/>
      <c r="E3" s="783"/>
      <c r="F3" s="783"/>
      <c r="G3" s="783"/>
      <c r="H3" s="783"/>
      <c r="I3" s="783"/>
      <c r="J3" s="783"/>
    </row>
    <row r="4" spans="1:10" s="14" customFormat="1" ht="15.5" x14ac:dyDescent="0.35">
      <c r="A4" s="785" t="s">
        <v>612</v>
      </c>
      <c r="B4" s="785"/>
      <c r="C4" s="785"/>
      <c r="D4" s="785"/>
      <c r="E4" s="785"/>
      <c r="F4" s="785"/>
      <c r="G4" s="785"/>
      <c r="H4" s="785"/>
      <c r="I4" s="785"/>
      <c r="J4" s="785"/>
    </row>
    <row r="5" spans="1:10" s="95" customFormat="1" ht="15.5" x14ac:dyDescent="0.25">
      <c r="A5" s="363" t="s">
        <v>758</v>
      </c>
      <c r="B5" s="364"/>
      <c r="C5" s="364"/>
      <c r="D5" s="364"/>
      <c r="J5" s="338" t="s">
        <v>759</v>
      </c>
    </row>
    <row r="6" spans="1:10" ht="51.75" customHeight="1" x14ac:dyDescent="0.25">
      <c r="A6" s="121" t="s">
        <v>331</v>
      </c>
      <c r="B6" s="130" t="s">
        <v>330</v>
      </c>
      <c r="C6" s="143">
        <v>2010</v>
      </c>
      <c r="D6" s="144">
        <v>2011</v>
      </c>
      <c r="E6" s="142">
        <v>2012</v>
      </c>
      <c r="F6" s="143">
        <v>2013</v>
      </c>
      <c r="G6" s="145">
        <v>2014</v>
      </c>
      <c r="H6" s="145">
        <v>2015</v>
      </c>
      <c r="I6" s="140" t="s">
        <v>307</v>
      </c>
      <c r="J6" s="141" t="s">
        <v>316</v>
      </c>
    </row>
    <row r="7" spans="1:10" ht="20.25" customHeight="1" x14ac:dyDescent="0.25">
      <c r="A7" s="865" t="s">
        <v>326</v>
      </c>
      <c r="B7" s="174" t="s">
        <v>539</v>
      </c>
      <c r="C7" s="658">
        <v>846630</v>
      </c>
      <c r="D7" s="673">
        <v>628235</v>
      </c>
      <c r="E7" s="659">
        <v>44151</v>
      </c>
      <c r="F7" s="658">
        <v>0</v>
      </c>
      <c r="G7" s="673">
        <v>0</v>
      </c>
      <c r="H7" s="673">
        <v>0</v>
      </c>
      <c r="I7" s="165" t="s">
        <v>710</v>
      </c>
      <c r="J7" s="864" t="s">
        <v>308</v>
      </c>
    </row>
    <row r="8" spans="1:10" ht="20.25" customHeight="1" x14ac:dyDescent="0.25">
      <c r="A8" s="866"/>
      <c r="B8" s="175" t="s">
        <v>21</v>
      </c>
      <c r="C8" s="660">
        <v>0</v>
      </c>
      <c r="D8" s="674">
        <v>0</v>
      </c>
      <c r="E8" s="661">
        <v>258991</v>
      </c>
      <c r="F8" s="660">
        <v>326960</v>
      </c>
      <c r="G8" s="674">
        <v>408526</v>
      </c>
      <c r="H8" s="674">
        <v>482640</v>
      </c>
      <c r="I8" s="166" t="s">
        <v>55</v>
      </c>
      <c r="J8" s="863"/>
    </row>
    <row r="9" spans="1:10" ht="20.25" customHeight="1" x14ac:dyDescent="0.25">
      <c r="A9" s="866"/>
      <c r="B9" s="176" t="s">
        <v>319</v>
      </c>
      <c r="C9" s="662">
        <v>0</v>
      </c>
      <c r="D9" s="675">
        <v>187067</v>
      </c>
      <c r="E9" s="663">
        <v>568466</v>
      </c>
      <c r="F9" s="662">
        <v>603702.81999999995</v>
      </c>
      <c r="G9" s="675">
        <v>639522</v>
      </c>
      <c r="H9" s="675">
        <v>613226.42000000004</v>
      </c>
      <c r="I9" s="167" t="s">
        <v>309</v>
      </c>
      <c r="J9" s="863"/>
    </row>
    <row r="10" spans="1:10" ht="20.25" customHeight="1" x14ac:dyDescent="0.25">
      <c r="A10" s="866"/>
      <c r="B10" s="177" t="s">
        <v>320</v>
      </c>
      <c r="C10" s="664">
        <v>846630</v>
      </c>
      <c r="D10" s="676">
        <f t="shared" ref="D10:G10" si="0">SUM(D7:D9)</f>
        <v>815302</v>
      </c>
      <c r="E10" s="676">
        <f t="shared" si="0"/>
        <v>871608</v>
      </c>
      <c r="F10" s="676">
        <f t="shared" si="0"/>
        <v>930662.82</v>
      </c>
      <c r="G10" s="676">
        <f t="shared" si="0"/>
        <v>1048048</v>
      </c>
      <c r="H10" s="676">
        <f>SUM(H7:H9)</f>
        <v>1095866.42</v>
      </c>
      <c r="I10" s="168" t="s">
        <v>310</v>
      </c>
      <c r="J10" s="863"/>
    </row>
    <row r="11" spans="1:10" ht="20.25" customHeight="1" x14ac:dyDescent="0.25">
      <c r="A11" s="867" t="s">
        <v>328</v>
      </c>
      <c r="B11" s="178" t="s">
        <v>321</v>
      </c>
      <c r="C11" s="665">
        <v>8864475</v>
      </c>
      <c r="D11" s="677">
        <v>9099486</v>
      </c>
      <c r="E11" s="666">
        <v>9228296</v>
      </c>
      <c r="F11" s="665">
        <v>8893750</v>
      </c>
      <c r="G11" s="677">
        <v>6433372</v>
      </c>
      <c r="H11" s="677">
        <v>3806745</v>
      </c>
      <c r="I11" s="169" t="s">
        <v>311</v>
      </c>
      <c r="J11" s="862" t="s">
        <v>317</v>
      </c>
    </row>
    <row r="12" spans="1:10" ht="20.25" customHeight="1" x14ac:dyDescent="0.25">
      <c r="A12" s="867"/>
      <c r="B12" s="179" t="s">
        <v>536</v>
      </c>
      <c r="C12" s="667">
        <v>338987</v>
      </c>
      <c r="D12" s="678">
        <v>470298</v>
      </c>
      <c r="E12" s="668">
        <v>59086</v>
      </c>
      <c r="F12" s="667">
        <v>0</v>
      </c>
      <c r="G12" s="678">
        <v>0</v>
      </c>
      <c r="H12" s="678">
        <v>0</v>
      </c>
      <c r="I12" s="170" t="s">
        <v>540</v>
      </c>
      <c r="J12" s="862"/>
    </row>
    <row r="13" spans="1:10" ht="20.25" customHeight="1" x14ac:dyDescent="0.25">
      <c r="A13" s="867"/>
      <c r="B13" s="180" t="s">
        <v>21</v>
      </c>
      <c r="C13" s="669">
        <v>0</v>
      </c>
      <c r="D13" s="679">
        <v>0</v>
      </c>
      <c r="E13" s="670">
        <v>419503</v>
      </c>
      <c r="F13" s="669">
        <v>460737</v>
      </c>
      <c r="G13" s="679">
        <v>622978</v>
      </c>
      <c r="H13" s="679">
        <v>469669</v>
      </c>
      <c r="I13" s="171" t="s">
        <v>55</v>
      </c>
      <c r="J13" s="862"/>
    </row>
    <row r="14" spans="1:10" ht="20.25" customHeight="1" x14ac:dyDescent="0.25">
      <c r="A14" s="867"/>
      <c r="B14" s="181" t="s">
        <v>322</v>
      </c>
      <c r="C14" s="671">
        <v>9203462</v>
      </c>
      <c r="D14" s="680">
        <f t="shared" ref="D14:G14" si="1">SUM(D11:D13)</f>
        <v>9569784</v>
      </c>
      <c r="E14" s="680">
        <f t="shared" si="1"/>
        <v>9706885</v>
      </c>
      <c r="F14" s="680">
        <f t="shared" si="1"/>
        <v>9354487</v>
      </c>
      <c r="G14" s="680">
        <f t="shared" si="1"/>
        <v>7056350</v>
      </c>
      <c r="H14" s="680">
        <f>SUM(H11:H13)</f>
        <v>4276414</v>
      </c>
      <c r="I14" s="172" t="s">
        <v>312</v>
      </c>
      <c r="J14" s="862"/>
    </row>
    <row r="15" spans="1:10" ht="20.25" customHeight="1" x14ac:dyDescent="0.25">
      <c r="A15" s="866" t="s">
        <v>537</v>
      </c>
      <c r="B15" s="174" t="s">
        <v>536</v>
      </c>
      <c r="C15" s="658">
        <v>1748989</v>
      </c>
      <c r="D15" s="673">
        <v>1751101</v>
      </c>
      <c r="E15" s="659">
        <v>304259</v>
      </c>
      <c r="F15" s="658">
        <v>0</v>
      </c>
      <c r="G15" s="673">
        <v>0</v>
      </c>
      <c r="H15" s="673">
        <v>0</v>
      </c>
      <c r="I15" s="165" t="s">
        <v>711</v>
      </c>
      <c r="J15" s="863" t="s">
        <v>541</v>
      </c>
    </row>
    <row r="16" spans="1:10" ht="20.25" customHeight="1" x14ac:dyDescent="0.25">
      <c r="A16" s="866"/>
      <c r="B16" s="176" t="s">
        <v>21</v>
      </c>
      <c r="C16" s="662">
        <v>0</v>
      </c>
      <c r="D16" s="675">
        <v>0</v>
      </c>
      <c r="E16" s="663">
        <v>1340776</v>
      </c>
      <c r="F16" s="662">
        <v>1796396</v>
      </c>
      <c r="G16" s="675">
        <v>1747678</v>
      </c>
      <c r="H16" s="675">
        <v>2048954</v>
      </c>
      <c r="I16" s="167" t="s">
        <v>55</v>
      </c>
      <c r="J16" s="863"/>
    </row>
    <row r="17" spans="1:11" s="13" customFormat="1" ht="20.25" customHeight="1" x14ac:dyDescent="0.25">
      <c r="A17" s="866"/>
      <c r="B17" s="177" t="s">
        <v>323</v>
      </c>
      <c r="C17" s="664">
        <v>1748989</v>
      </c>
      <c r="D17" s="676">
        <f t="shared" ref="D17:G17" si="2">SUM(D15:D16)</f>
        <v>1751101</v>
      </c>
      <c r="E17" s="676">
        <f t="shared" si="2"/>
        <v>1645035</v>
      </c>
      <c r="F17" s="676">
        <f t="shared" si="2"/>
        <v>1796396</v>
      </c>
      <c r="G17" s="676">
        <f t="shared" si="2"/>
        <v>1747678</v>
      </c>
      <c r="H17" s="676">
        <f>SUM(H15:H16)</f>
        <v>2048954</v>
      </c>
      <c r="I17" s="168" t="s">
        <v>313</v>
      </c>
      <c r="J17" s="863"/>
    </row>
    <row r="18" spans="1:11" ht="20.25" customHeight="1" x14ac:dyDescent="0.25">
      <c r="A18" s="867" t="s">
        <v>329</v>
      </c>
      <c r="B18" s="178" t="s">
        <v>538</v>
      </c>
      <c r="C18" s="665">
        <v>0</v>
      </c>
      <c r="D18" s="677">
        <v>21353</v>
      </c>
      <c r="E18" s="666">
        <v>2726</v>
      </c>
      <c r="F18" s="665">
        <v>16448.16504</v>
      </c>
      <c r="G18" s="677">
        <v>31605</v>
      </c>
      <c r="H18" s="677">
        <v>36297.14</v>
      </c>
      <c r="I18" s="169" t="s">
        <v>542</v>
      </c>
      <c r="J18" s="862" t="s">
        <v>318</v>
      </c>
    </row>
    <row r="19" spans="1:11" ht="20.25" customHeight="1" x14ac:dyDescent="0.25">
      <c r="A19" s="867"/>
      <c r="B19" s="179" t="s">
        <v>536</v>
      </c>
      <c r="C19" s="667">
        <v>18519</v>
      </c>
      <c r="D19" s="678">
        <v>0</v>
      </c>
      <c r="E19" s="668">
        <v>0</v>
      </c>
      <c r="F19" s="667">
        <v>0</v>
      </c>
      <c r="G19" s="678">
        <v>0</v>
      </c>
      <c r="H19" s="678">
        <v>9268.57</v>
      </c>
      <c r="I19" s="170" t="s">
        <v>712</v>
      </c>
      <c r="J19" s="862"/>
    </row>
    <row r="20" spans="1:11" ht="20.25" customHeight="1" x14ac:dyDescent="0.25">
      <c r="A20" s="867"/>
      <c r="B20" s="180" t="s">
        <v>319</v>
      </c>
      <c r="C20" s="669">
        <v>0</v>
      </c>
      <c r="D20" s="679">
        <v>0</v>
      </c>
      <c r="E20" s="670">
        <v>21885</v>
      </c>
      <c r="F20" s="669">
        <v>8942.7466400000012</v>
      </c>
      <c r="G20" s="679">
        <v>0</v>
      </c>
      <c r="H20" s="679">
        <v>0</v>
      </c>
      <c r="I20" s="171" t="s">
        <v>309</v>
      </c>
      <c r="J20" s="862"/>
    </row>
    <row r="21" spans="1:11" ht="20.25" customHeight="1" x14ac:dyDescent="0.25">
      <c r="A21" s="867"/>
      <c r="B21" s="181" t="s">
        <v>324</v>
      </c>
      <c r="C21" s="681">
        <f t="shared" ref="C21:G21" si="3">SUM(C18:C20)</f>
        <v>18519</v>
      </c>
      <c r="D21" s="681">
        <f t="shared" si="3"/>
        <v>21353</v>
      </c>
      <c r="E21" s="681">
        <f t="shared" si="3"/>
        <v>24611</v>
      </c>
      <c r="F21" s="681">
        <f t="shared" si="3"/>
        <v>25390.911680000001</v>
      </c>
      <c r="G21" s="681">
        <f t="shared" si="3"/>
        <v>31605</v>
      </c>
      <c r="H21" s="681">
        <f>SUM(H18:H20)</f>
        <v>45565.71</v>
      </c>
      <c r="I21" s="173" t="s">
        <v>314</v>
      </c>
      <c r="J21" s="862"/>
      <c r="K21" s="11"/>
    </row>
    <row r="22" spans="1:11" ht="20.25" customHeight="1" x14ac:dyDescent="0.25">
      <c r="A22" s="866" t="s">
        <v>327</v>
      </c>
      <c r="B22" s="174" t="s">
        <v>536</v>
      </c>
      <c r="C22" s="658">
        <v>5030</v>
      </c>
      <c r="D22" s="673">
        <v>5931</v>
      </c>
      <c r="E22" s="659">
        <v>558</v>
      </c>
      <c r="F22" s="658">
        <v>0</v>
      </c>
      <c r="G22" s="673">
        <v>0</v>
      </c>
      <c r="H22" s="673">
        <v>0</v>
      </c>
      <c r="I22" s="165" t="s">
        <v>712</v>
      </c>
      <c r="J22" s="863" t="s">
        <v>315</v>
      </c>
    </row>
    <row r="23" spans="1:11" ht="20.25" customHeight="1" x14ac:dyDescent="0.25">
      <c r="A23" s="866"/>
      <c r="B23" s="175" t="s">
        <v>21</v>
      </c>
      <c r="C23" s="660">
        <v>0</v>
      </c>
      <c r="D23" s="674">
        <v>0</v>
      </c>
      <c r="E23" s="661">
        <v>4797</v>
      </c>
      <c r="F23" s="660">
        <v>10064</v>
      </c>
      <c r="G23" s="674">
        <v>12540</v>
      </c>
      <c r="H23" s="674">
        <v>207367</v>
      </c>
      <c r="I23" s="167" t="s">
        <v>55</v>
      </c>
      <c r="J23" s="863"/>
    </row>
    <row r="24" spans="1:11" ht="20.25" customHeight="1" x14ac:dyDescent="0.25">
      <c r="A24" s="868"/>
      <c r="B24" s="176" t="s">
        <v>319</v>
      </c>
      <c r="C24" s="673">
        <v>0</v>
      </c>
      <c r="D24" s="673">
        <v>0</v>
      </c>
      <c r="E24" s="673">
        <v>0</v>
      </c>
      <c r="F24" s="673">
        <v>0</v>
      </c>
      <c r="G24" s="673">
        <v>0</v>
      </c>
      <c r="H24" s="675">
        <v>9468.2199999999993</v>
      </c>
      <c r="I24" s="167" t="s">
        <v>309</v>
      </c>
      <c r="J24" s="869"/>
    </row>
    <row r="25" spans="1:11" ht="20.25" customHeight="1" x14ac:dyDescent="0.25">
      <c r="A25" s="868"/>
      <c r="B25" s="177" t="s">
        <v>325</v>
      </c>
      <c r="C25" s="664">
        <v>5030</v>
      </c>
      <c r="D25" s="676">
        <f t="shared" ref="D25:G25" si="4">SUM(D22:D24)</f>
        <v>5931</v>
      </c>
      <c r="E25" s="676">
        <f t="shared" si="4"/>
        <v>5355</v>
      </c>
      <c r="F25" s="676">
        <f t="shared" si="4"/>
        <v>10064</v>
      </c>
      <c r="G25" s="676">
        <f t="shared" si="4"/>
        <v>12540</v>
      </c>
      <c r="H25" s="676">
        <f>SUM(H22:H24)</f>
        <v>216835.22</v>
      </c>
      <c r="I25" s="168" t="s">
        <v>333</v>
      </c>
      <c r="J25" s="869"/>
    </row>
    <row r="26" spans="1:11" ht="23.25" customHeight="1" x14ac:dyDescent="0.25">
      <c r="A26" s="860" t="s">
        <v>332</v>
      </c>
      <c r="B26" s="861"/>
      <c r="C26" s="672">
        <f t="shared" ref="C26:G26" si="5">SUM(C25+C21+C17+C14+C10)</f>
        <v>11822630</v>
      </c>
      <c r="D26" s="672">
        <f t="shared" si="5"/>
        <v>12163471</v>
      </c>
      <c r="E26" s="672">
        <f t="shared" si="5"/>
        <v>12253494</v>
      </c>
      <c r="F26" s="672">
        <f t="shared" si="5"/>
        <v>12117000.73168</v>
      </c>
      <c r="G26" s="672">
        <f t="shared" si="5"/>
        <v>9896221</v>
      </c>
      <c r="H26" s="672">
        <f>SUM(H25+H21+H17+H14+H10)</f>
        <v>7683635.3499999996</v>
      </c>
      <c r="I26" s="858" t="s">
        <v>4</v>
      </c>
      <c r="J26" s="859"/>
    </row>
    <row r="27" spans="1:11" s="324" customFormat="1" x14ac:dyDescent="0.25">
      <c r="A27" s="456" t="s">
        <v>551</v>
      </c>
      <c r="J27" s="324" t="s">
        <v>713</v>
      </c>
    </row>
    <row r="28" spans="1:11" s="324" customFormat="1" x14ac:dyDescent="0.25">
      <c r="A28" s="329" t="s">
        <v>552</v>
      </c>
      <c r="J28" s="324" t="s">
        <v>714</v>
      </c>
    </row>
    <row r="29" spans="1:11" s="324" customFormat="1" x14ac:dyDescent="0.25">
      <c r="A29" s="329" t="s">
        <v>543</v>
      </c>
      <c r="J29" s="324" t="s">
        <v>715</v>
      </c>
    </row>
    <row r="30" spans="1:11" s="324" customFormat="1" x14ac:dyDescent="0.25">
      <c r="A30" s="324" t="s">
        <v>464</v>
      </c>
      <c r="J30" s="327" t="s">
        <v>465</v>
      </c>
    </row>
  </sheetData>
  <mergeCells count="16">
    <mergeCell ref="A1:J1"/>
    <mergeCell ref="A2:J2"/>
    <mergeCell ref="A3:J3"/>
    <mergeCell ref="A4:J4"/>
    <mergeCell ref="I26:J26"/>
    <mergeCell ref="A26:B26"/>
    <mergeCell ref="J11:J14"/>
    <mergeCell ref="J15:J17"/>
    <mergeCell ref="J18:J21"/>
    <mergeCell ref="J7:J10"/>
    <mergeCell ref="A7:A10"/>
    <mergeCell ref="A11:A14"/>
    <mergeCell ref="A15:A17"/>
    <mergeCell ref="A18:A21"/>
    <mergeCell ref="A22:A25"/>
    <mergeCell ref="J22:J25"/>
  </mergeCells>
  <printOptions horizontalCentered="1" verticalCentered="1"/>
  <pageMargins left="0" right="0" top="0" bottom="0" header="0" footer="0"/>
  <pageSetup paperSize="9" scale="85"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L24"/>
  <sheetViews>
    <sheetView rightToLeft="1" view="pageBreakPreview" zoomScaleNormal="100" zoomScaleSheetLayoutView="100" workbookViewId="0">
      <selection activeCell="A3" sqref="A3:L3"/>
    </sheetView>
  </sheetViews>
  <sheetFormatPr defaultColWidth="8.81640625" defaultRowHeight="12.5" x14ac:dyDescent="0.25"/>
  <cols>
    <col min="1" max="1" width="36" style="1" customWidth="1"/>
    <col min="2" max="3" width="9.81640625" style="1" hidden="1" customWidth="1"/>
    <col min="4" max="11" width="10.7265625" style="1" customWidth="1"/>
    <col min="12" max="12" width="36" style="1" customWidth="1"/>
    <col min="13" max="16384" width="8.81640625" style="1"/>
  </cols>
  <sheetData>
    <row r="1" spans="1:12" s="17" customFormat="1" ht="20" x14ac:dyDescent="0.4">
      <c r="A1" s="870" t="s">
        <v>374</v>
      </c>
      <c r="B1" s="870"/>
      <c r="C1" s="870"/>
      <c r="D1" s="870"/>
      <c r="E1" s="870"/>
      <c r="F1" s="870"/>
      <c r="G1" s="870"/>
      <c r="H1" s="870"/>
      <c r="I1" s="870"/>
      <c r="J1" s="870"/>
      <c r="K1" s="870"/>
      <c r="L1" s="870"/>
    </row>
    <row r="2" spans="1:12" s="17" customFormat="1" ht="20" x14ac:dyDescent="0.4">
      <c r="A2" s="870" t="s">
        <v>613</v>
      </c>
      <c r="B2" s="870"/>
      <c r="C2" s="870"/>
      <c r="D2" s="870"/>
      <c r="E2" s="870"/>
      <c r="F2" s="870"/>
      <c r="G2" s="870"/>
      <c r="H2" s="870"/>
      <c r="I2" s="870"/>
      <c r="J2" s="870"/>
      <c r="K2" s="870"/>
      <c r="L2" s="870"/>
    </row>
    <row r="3" spans="1:12" s="14" customFormat="1" ht="15.5" x14ac:dyDescent="0.35">
      <c r="A3" s="783" t="s">
        <v>347</v>
      </c>
      <c r="B3" s="783"/>
      <c r="C3" s="783"/>
      <c r="D3" s="783"/>
      <c r="E3" s="783"/>
      <c r="F3" s="783"/>
      <c r="G3" s="783"/>
      <c r="H3" s="783"/>
      <c r="I3" s="783"/>
      <c r="J3" s="783"/>
      <c r="K3" s="783"/>
      <c r="L3" s="783"/>
    </row>
    <row r="4" spans="1:12" s="14" customFormat="1" ht="15.5" x14ac:dyDescent="0.35">
      <c r="A4" s="785" t="s">
        <v>613</v>
      </c>
      <c r="B4" s="785"/>
      <c r="C4" s="785"/>
      <c r="D4" s="785"/>
      <c r="E4" s="785"/>
      <c r="F4" s="785"/>
      <c r="G4" s="785"/>
      <c r="H4" s="785"/>
      <c r="I4" s="785"/>
      <c r="J4" s="785"/>
      <c r="K4" s="785"/>
      <c r="L4" s="785"/>
    </row>
    <row r="5" spans="1:12" s="8" customFormat="1" ht="15.5" x14ac:dyDescent="0.25">
      <c r="A5" s="83" t="s">
        <v>761</v>
      </c>
      <c r="B5" s="95"/>
      <c r="C5" s="95"/>
      <c r="D5" s="95"/>
      <c r="E5" s="95"/>
      <c r="F5" s="95"/>
      <c r="G5" s="95"/>
      <c r="H5" s="95"/>
      <c r="I5" s="95"/>
      <c r="J5" s="95"/>
      <c r="K5" s="95"/>
      <c r="L5" s="96" t="s">
        <v>760</v>
      </c>
    </row>
    <row r="6" spans="1:12" ht="46.5" customHeight="1" x14ac:dyDescent="0.25">
      <c r="A6" s="139" t="s">
        <v>496</v>
      </c>
      <c r="B6" s="94">
        <v>2004</v>
      </c>
      <c r="C6" s="94">
        <v>2005</v>
      </c>
      <c r="D6" s="94">
        <v>2008</v>
      </c>
      <c r="E6" s="94">
        <v>2009</v>
      </c>
      <c r="F6" s="94">
        <v>2010</v>
      </c>
      <c r="G6" s="94">
        <v>2011</v>
      </c>
      <c r="H6" s="94">
        <v>2012</v>
      </c>
      <c r="I6" s="94">
        <v>2013</v>
      </c>
      <c r="J6" s="94">
        <v>2014</v>
      </c>
      <c r="K6" s="94">
        <v>2015</v>
      </c>
      <c r="L6" s="48" t="s">
        <v>497</v>
      </c>
    </row>
    <row r="7" spans="1:12" ht="30" customHeight="1" thickBot="1" x14ac:dyDescent="0.3">
      <c r="A7" s="138" t="s">
        <v>513</v>
      </c>
      <c r="B7" s="182" t="s">
        <v>268</v>
      </c>
      <c r="C7" s="182" t="s">
        <v>268</v>
      </c>
      <c r="D7" s="682" t="s">
        <v>529</v>
      </c>
      <c r="E7" s="682" t="s">
        <v>529</v>
      </c>
      <c r="F7" s="683">
        <v>20.074999999999999</v>
      </c>
      <c r="G7" s="683">
        <v>16.425000000000001</v>
      </c>
      <c r="H7" s="683">
        <v>21.9</v>
      </c>
      <c r="I7" s="683">
        <v>18.037935000000001</v>
      </c>
      <c r="J7" s="683">
        <v>11.3</v>
      </c>
      <c r="K7" s="683">
        <v>1.7</v>
      </c>
      <c r="L7" s="110" t="s">
        <v>348</v>
      </c>
    </row>
    <row r="8" spans="1:12" ht="30" customHeight="1" thickBot="1" x14ac:dyDescent="0.3">
      <c r="A8" s="40" t="s">
        <v>375</v>
      </c>
      <c r="B8" s="183">
        <v>24.541</v>
      </c>
      <c r="C8" s="183">
        <v>55.267505000000007</v>
      </c>
      <c r="D8" s="684">
        <v>87.204880000000003</v>
      </c>
      <c r="E8" s="684">
        <v>91.350094999999982</v>
      </c>
      <c r="F8" s="684">
        <v>101.65288599999997</v>
      </c>
      <c r="G8" s="684">
        <v>123.88652</v>
      </c>
      <c r="H8" s="684">
        <v>142.33888759999999</v>
      </c>
      <c r="I8" s="684">
        <v>158.792</v>
      </c>
      <c r="J8" s="684">
        <v>173.93</v>
      </c>
      <c r="K8" s="684">
        <v>197.49</v>
      </c>
      <c r="L8" s="45" t="s">
        <v>349</v>
      </c>
    </row>
    <row r="9" spans="1:12" ht="30" customHeight="1" thickBot="1" x14ac:dyDescent="0.3">
      <c r="A9" s="131" t="s">
        <v>383</v>
      </c>
      <c r="B9" s="184" t="s">
        <v>78</v>
      </c>
      <c r="C9" s="184" t="s">
        <v>78</v>
      </c>
      <c r="D9" s="685" t="s">
        <v>529</v>
      </c>
      <c r="E9" s="686">
        <v>1.6199999999999999E-2</v>
      </c>
      <c r="F9" s="686">
        <v>0.20111799999999999</v>
      </c>
      <c r="G9" s="686">
        <v>0.19783600000000001</v>
      </c>
      <c r="H9" s="686">
        <v>0.25228100000000003</v>
      </c>
      <c r="I9" s="686">
        <v>0.27002999999999999</v>
      </c>
      <c r="J9" s="686">
        <v>0.30105999999999999</v>
      </c>
      <c r="K9" s="686">
        <v>0.32</v>
      </c>
      <c r="L9" s="132" t="s">
        <v>350</v>
      </c>
    </row>
    <row r="10" spans="1:12" ht="30" customHeight="1" x14ac:dyDescent="0.25">
      <c r="A10" s="135" t="s">
        <v>382</v>
      </c>
      <c r="B10" s="185">
        <v>24.541</v>
      </c>
      <c r="C10" s="185">
        <v>55.267505000000007</v>
      </c>
      <c r="D10" s="687">
        <v>87.204880000000003</v>
      </c>
      <c r="E10" s="687">
        <v>91.333894999999998</v>
      </c>
      <c r="F10" s="687">
        <v>101.451768</v>
      </c>
      <c r="G10" s="687">
        <v>123.68868399999999</v>
      </c>
      <c r="H10" s="687">
        <v>142.08660660000001</v>
      </c>
      <c r="I10" s="687">
        <v>157.88690400000002</v>
      </c>
      <c r="J10" s="687">
        <v>173.63</v>
      </c>
      <c r="K10" s="687">
        <v>197.17</v>
      </c>
      <c r="L10" s="136" t="s">
        <v>351</v>
      </c>
    </row>
    <row r="11" spans="1:12" ht="30" customHeight="1" thickBot="1" x14ac:dyDescent="0.3">
      <c r="A11" s="138" t="s">
        <v>514</v>
      </c>
      <c r="B11" s="182">
        <v>24.542000000000002</v>
      </c>
      <c r="C11" s="182">
        <v>54.462999999999994</v>
      </c>
      <c r="D11" s="683">
        <v>87.701999999999998</v>
      </c>
      <c r="E11" s="683">
        <v>82.058999999999997</v>
      </c>
      <c r="F11" s="683">
        <v>101.16362000000001</v>
      </c>
      <c r="G11" s="683">
        <v>108.79777999999999</v>
      </c>
      <c r="H11" s="683">
        <v>128.77100799999999</v>
      </c>
      <c r="I11" s="683">
        <v>151.21770000000001</v>
      </c>
      <c r="J11" s="683">
        <v>168.95</v>
      </c>
      <c r="K11" s="683">
        <v>193.84</v>
      </c>
      <c r="L11" s="110" t="s">
        <v>352</v>
      </c>
    </row>
    <row r="12" spans="1:12" ht="30" customHeight="1" thickBot="1" x14ac:dyDescent="0.3">
      <c r="A12" s="133" t="s">
        <v>509</v>
      </c>
      <c r="B12" s="186">
        <v>14.769</v>
      </c>
      <c r="C12" s="186">
        <v>34.034999999999997</v>
      </c>
      <c r="D12" s="684">
        <v>22.146000000000001</v>
      </c>
      <c r="E12" s="684">
        <v>21.094000000000001</v>
      </c>
      <c r="F12" s="684">
        <v>32.274999999999999</v>
      </c>
      <c r="G12" s="684">
        <v>41.978999999999999</v>
      </c>
      <c r="H12" s="684">
        <v>58.707000000000001</v>
      </c>
      <c r="I12" s="684">
        <v>55.232999999999997</v>
      </c>
      <c r="J12" s="684">
        <v>64.92</v>
      </c>
      <c r="K12" s="684">
        <v>66.290000000000006</v>
      </c>
      <c r="L12" s="134" t="s">
        <v>353</v>
      </c>
    </row>
    <row r="13" spans="1:12" ht="30" customHeight="1" thickBot="1" x14ac:dyDescent="0.3">
      <c r="A13" s="131" t="s">
        <v>376</v>
      </c>
      <c r="B13" s="184">
        <v>7.8449999999999998</v>
      </c>
      <c r="C13" s="184">
        <v>9.2219999999999995</v>
      </c>
      <c r="D13" s="686">
        <v>18.167999999999999</v>
      </c>
      <c r="E13" s="686">
        <v>20.573</v>
      </c>
      <c r="F13" s="686">
        <v>18.63</v>
      </c>
      <c r="G13" s="686">
        <v>21.577000000000002</v>
      </c>
      <c r="H13" s="686">
        <v>19.901</v>
      </c>
      <c r="I13" s="686">
        <v>24.67</v>
      </c>
      <c r="J13" s="686">
        <v>29.1</v>
      </c>
      <c r="K13" s="686">
        <v>31.09</v>
      </c>
      <c r="L13" s="132" t="s">
        <v>354</v>
      </c>
    </row>
    <row r="14" spans="1:12" ht="30" customHeight="1" thickBot="1" x14ac:dyDescent="0.3">
      <c r="A14" s="133" t="s">
        <v>377</v>
      </c>
      <c r="B14" s="186">
        <v>0</v>
      </c>
      <c r="C14" s="186">
        <v>0</v>
      </c>
      <c r="D14" s="684">
        <v>6.7720000000000002</v>
      </c>
      <c r="E14" s="684">
        <v>24.481999999999999</v>
      </c>
      <c r="F14" s="684">
        <v>26.085999999999999</v>
      </c>
      <c r="G14" s="684">
        <v>26.085999999999999</v>
      </c>
      <c r="H14" s="684">
        <v>30.661999999999999</v>
      </c>
      <c r="I14" s="684">
        <v>35.462000000000003</v>
      </c>
      <c r="J14" s="684">
        <v>43.47</v>
      </c>
      <c r="K14" s="684">
        <v>57.29</v>
      </c>
      <c r="L14" s="134" t="s">
        <v>355</v>
      </c>
    </row>
    <row r="15" spans="1:12" ht="30" customHeight="1" thickBot="1" x14ac:dyDescent="0.3">
      <c r="A15" s="131" t="s">
        <v>378</v>
      </c>
      <c r="B15" s="184">
        <v>1.9279999999999999</v>
      </c>
      <c r="C15" s="184">
        <v>11.206</v>
      </c>
      <c r="D15" s="686">
        <v>40.616</v>
      </c>
      <c r="E15" s="686">
        <v>15.91</v>
      </c>
      <c r="F15" s="686">
        <v>23.878</v>
      </c>
      <c r="G15" s="686">
        <v>18.760999999999999</v>
      </c>
      <c r="H15" s="686">
        <v>19.015999999999998</v>
      </c>
      <c r="I15" s="686">
        <v>35.390999999999998</v>
      </c>
      <c r="J15" s="686">
        <v>31.11</v>
      </c>
      <c r="K15" s="686">
        <v>38.840000000000003</v>
      </c>
      <c r="L15" s="132" t="s">
        <v>356</v>
      </c>
    </row>
    <row r="16" spans="1:12" ht="30" customHeight="1" thickBot="1" x14ac:dyDescent="0.3">
      <c r="A16" s="133" t="s">
        <v>379</v>
      </c>
      <c r="B16" s="186" t="s">
        <v>78</v>
      </c>
      <c r="C16" s="186" t="s">
        <v>78</v>
      </c>
      <c r="D16" s="684" t="s">
        <v>529</v>
      </c>
      <c r="E16" s="684" t="s">
        <v>529</v>
      </c>
      <c r="F16" s="688" t="s">
        <v>529</v>
      </c>
      <c r="G16" s="684">
        <v>0.15180000000000002</v>
      </c>
      <c r="H16" s="684">
        <v>0.21209999999999998</v>
      </c>
      <c r="I16" s="684">
        <v>0.23419999999999999</v>
      </c>
      <c r="J16" s="684">
        <v>0.36</v>
      </c>
      <c r="K16" s="684">
        <v>0.35</v>
      </c>
      <c r="L16" s="134" t="s">
        <v>357</v>
      </c>
    </row>
    <row r="17" spans="1:12" ht="30" customHeight="1" thickBot="1" x14ac:dyDescent="0.3">
      <c r="A17" s="210" t="s">
        <v>515</v>
      </c>
      <c r="B17" s="211" t="s">
        <v>78</v>
      </c>
      <c r="C17" s="211" t="s">
        <v>78</v>
      </c>
      <c r="D17" s="686" t="s">
        <v>529</v>
      </c>
      <c r="E17" s="686" t="s">
        <v>529</v>
      </c>
      <c r="F17" s="686">
        <v>0.15402000000000002</v>
      </c>
      <c r="G17" s="686">
        <v>0.1263</v>
      </c>
      <c r="H17" s="686">
        <v>0.1918</v>
      </c>
      <c r="I17" s="686">
        <v>0.13719999999999999</v>
      </c>
      <c r="J17" s="686">
        <v>0</v>
      </c>
      <c r="K17" s="686">
        <v>0</v>
      </c>
      <c r="L17" s="212" t="s">
        <v>358</v>
      </c>
    </row>
    <row r="18" spans="1:12" ht="30" customHeight="1" thickBot="1" x14ac:dyDescent="0.3">
      <c r="A18" s="213" t="s">
        <v>380</v>
      </c>
      <c r="B18" s="214" t="s">
        <v>78</v>
      </c>
      <c r="C18" s="214" t="s">
        <v>78</v>
      </c>
      <c r="D18" s="684" t="s">
        <v>529</v>
      </c>
      <c r="E18" s="684" t="s">
        <v>529</v>
      </c>
      <c r="F18" s="684">
        <v>0.1406</v>
      </c>
      <c r="G18" s="684">
        <v>0.11668000000000001</v>
      </c>
      <c r="H18" s="684">
        <v>8.1108E-2</v>
      </c>
      <c r="I18" s="684">
        <v>9.0299999999999991E-2</v>
      </c>
      <c r="J18" s="684">
        <v>0.06</v>
      </c>
      <c r="K18" s="684">
        <f>K12+K13+K14+K15+K16+K17-K11</f>
        <v>2.0000000000010232E-2</v>
      </c>
      <c r="L18" s="215" t="s">
        <v>394</v>
      </c>
    </row>
    <row r="19" spans="1:12" ht="30" customHeight="1" x14ac:dyDescent="0.25">
      <c r="A19" s="216" t="s">
        <v>392</v>
      </c>
      <c r="B19" s="217" t="s">
        <v>268</v>
      </c>
      <c r="C19" s="217" t="s">
        <v>268</v>
      </c>
      <c r="D19" s="689" t="s">
        <v>529</v>
      </c>
      <c r="E19" s="689" t="s">
        <v>529</v>
      </c>
      <c r="F19" s="689" t="s">
        <v>529</v>
      </c>
      <c r="G19" s="689">
        <v>76.337155499999994</v>
      </c>
      <c r="H19" s="689">
        <v>68.685456300000013</v>
      </c>
      <c r="I19" s="689">
        <v>64.367442799999992</v>
      </c>
      <c r="J19" s="689">
        <v>63.02</v>
      </c>
      <c r="K19" s="689">
        <v>75.69</v>
      </c>
      <c r="L19" s="218" t="s">
        <v>359</v>
      </c>
    </row>
    <row r="20" spans="1:12" x14ac:dyDescent="0.25">
      <c r="A20" s="365" t="s">
        <v>381</v>
      </c>
      <c r="L20" s="1" t="s">
        <v>360</v>
      </c>
    </row>
    <row r="22" spans="1:12" x14ac:dyDescent="0.25">
      <c r="J22" s="313"/>
      <c r="K22" s="313"/>
    </row>
    <row r="24" spans="1:12" x14ac:dyDescent="0.25">
      <c r="J24" s="313"/>
      <c r="K24" s="313"/>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1"/>
  <sheetViews>
    <sheetView rightToLeft="1" view="pageBreakPreview" zoomScaleNormal="100" zoomScaleSheetLayoutView="100" workbookViewId="0">
      <selection activeCell="A3" sqref="A3:H3"/>
    </sheetView>
  </sheetViews>
  <sheetFormatPr defaultColWidth="8.81640625" defaultRowHeight="12.5" x14ac:dyDescent="0.25"/>
  <cols>
    <col min="1" max="1" width="36" style="1" customWidth="1"/>
    <col min="2" max="7" width="11.81640625" style="1" customWidth="1"/>
    <col min="8" max="8" width="49.7265625" style="1" customWidth="1"/>
    <col min="9" max="16384" width="8.81640625" style="1"/>
  </cols>
  <sheetData>
    <row r="1" spans="1:8" s="14" customFormat="1" ht="20" x14ac:dyDescent="0.4">
      <c r="A1" s="870" t="s">
        <v>393</v>
      </c>
      <c r="B1" s="870"/>
      <c r="C1" s="870"/>
      <c r="D1" s="870"/>
      <c r="E1" s="870"/>
      <c r="F1" s="870"/>
      <c r="G1" s="870"/>
      <c r="H1" s="870"/>
    </row>
    <row r="2" spans="1:8" s="14" customFormat="1" ht="18" x14ac:dyDescent="0.4">
      <c r="A2" s="784" t="s">
        <v>612</v>
      </c>
      <c r="B2" s="784"/>
      <c r="C2" s="784"/>
      <c r="D2" s="784"/>
      <c r="E2" s="784"/>
      <c r="F2" s="784"/>
      <c r="G2" s="784"/>
      <c r="H2" s="784"/>
    </row>
    <row r="3" spans="1:8" s="14" customFormat="1" ht="15.5" x14ac:dyDescent="0.35">
      <c r="A3" s="783" t="s">
        <v>334</v>
      </c>
      <c r="B3" s="783"/>
      <c r="C3" s="783"/>
      <c r="D3" s="783"/>
      <c r="E3" s="783"/>
      <c r="F3" s="783"/>
      <c r="G3" s="783"/>
      <c r="H3" s="783"/>
    </row>
    <row r="4" spans="1:8" s="14" customFormat="1" ht="15.5" x14ac:dyDescent="0.35">
      <c r="A4" s="785" t="s">
        <v>612</v>
      </c>
      <c r="B4" s="785"/>
      <c r="C4" s="785"/>
      <c r="D4" s="785"/>
      <c r="E4" s="785"/>
      <c r="F4" s="785"/>
      <c r="G4" s="785"/>
      <c r="H4" s="785"/>
    </row>
    <row r="5" spans="1:8" s="8" customFormat="1" ht="15.5" x14ac:dyDescent="0.25">
      <c r="A5" s="83" t="s">
        <v>763</v>
      </c>
      <c r="B5" s="95"/>
      <c r="C5" s="95"/>
      <c r="D5" s="95"/>
      <c r="E5" s="95"/>
      <c r="F5" s="95"/>
      <c r="G5" s="95"/>
      <c r="H5" s="96" t="s">
        <v>762</v>
      </c>
    </row>
    <row r="6" spans="1:8" ht="30" customHeight="1" x14ac:dyDescent="0.25">
      <c r="A6" s="139" t="s">
        <v>496</v>
      </c>
      <c r="B6" s="94">
        <v>2010</v>
      </c>
      <c r="C6" s="94">
        <v>2011</v>
      </c>
      <c r="D6" s="94">
        <v>2012</v>
      </c>
      <c r="E6" s="94">
        <v>2013</v>
      </c>
      <c r="F6" s="94">
        <v>2014</v>
      </c>
      <c r="G6" s="94">
        <v>2015</v>
      </c>
      <c r="H6" s="48" t="s">
        <v>497</v>
      </c>
    </row>
    <row r="7" spans="1:8" ht="33" customHeight="1" thickBot="1" x14ac:dyDescent="0.3">
      <c r="A7" s="610" t="s">
        <v>400</v>
      </c>
      <c r="B7" s="599">
        <v>362.13181453070177</v>
      </c>
      <c r="C7" s="599">
        <v>390.93484966106382</v>
      </c>
      <c r="D7" s="599">
        <v>425.90184199999999</v>
      </c>
      <c r="E7" s="599">
        <v>453.21450800000002</v>
      </c>
      <c r="F7" s="599">
        <v>482.2</v>
      </c>
      <c r="G7" s="599">
        <v>533</v>
      </c>
      <c r="H7" s="110" t="s">
        <v>335</v>
      </c>
    </row>
    <row r="8" spans="1:8" s="378" customFormat="1" ht="33" customHeight="1" x14ac:dyDescent="0.25">
      <c r="A8" s="611" t="s">
        <v>483</v>
      </c>
      <c r="B8" s="600">
        <v>33.299999999999997</v>
      </c>
      <c r="C8" s="600">
        <v>32.1</v>
      </c>
      <c r="D8" s="600">
        <v>29.1</v>
      </c>
      <c r="E8" s="600">
        <v>27.6</v>
      </c>
      <c r="F8" s="600">
        <v>30.4</v>
      </c>
      <c r="G8" s="600">
        <v>25.5</v>
      </c>
      <c r="H8" s="614" t="s">
        <v>510</v>
      </c>
    </row>
    <row r="9" spans="1:8" ht="33" customHeight="1" x14ac:dyDescent="0.25">
      <c r="A9" s="612" t="s">
        <v>401</v>
      </c>
      <c r="B9" s="601">
        <v>328.83181453070176</v>
      </c>
      <c r="C9" s="601">
        <v>358.8348496610638</v>
      </c>
      <c r="D9" s="601">
        <v>396.80184199999997</v>
      </c>
      <c r="E9" s="601">
        <v>425.614508</v>
      </c>
      <c r="F9" s="601">
        <v>451.8</v>
      </c>
      <c r="G9" s="601">
        <f t="shared" ref="G9" si="0">+G7-G8</f>
        <v>507.5</v>
      </c>
      <c r="H9" s="615" t="s">
        <v>336</v>
      </c>
    </row>
    <row r="10" spans="1:8" s="378" customFormat="1" ht="33" customHeight="1" x14ac:dyDescent="0.25">
      <c r="A10" s="613" t="s">
        <v>402</v>
      </c>
      <c r="B10" s="602">
        <v>248.22</v>
      </c>
      <c r="C10" s="602">
        <v>249.53</v>
      </c>
      <c r="D10" s="602">
        <v>250.21</v>
      </c>
      <c r="E10" s="602">
        <v>250.07999999999998</v>
      </c>
      <c r="F10" s="602">
        <v>250.28</v>
      </c>
      <c r="G10" s="602">
        <f>SUM(G11:G14)</f>
        <v>0</v>
      </c>
      <c r="H10" s="616" t="s">
        <v>337</v>
      </c>
    </row>
    <row r="11" spans="1:8" ht="33" customHeight="1" x14ac:dyDescent="0.25">
      <c r="A11" s="607" t="s">
        <v>384</v>
      </c>
      <c r="B11" s="603">
        <v>228.88</v>
      </c>
      <c r="C11" s="603">
        <v>229.47</v>
      </c>
      <c r="D11" s="603">
        <v>230.05</v>
      </c>
      <c r="E11" s="603">
        <v>230</v>
      </c>
      <c r="F11" s="603">
        <v>230</v>
      </c>
      <c r="G11" s="603" t="s">
        <v>529</v>
      </c>
      <c r="H11" s="617" t="s">
        <v>339</v>
      </c>
    </row>
    <row r="12" spans="1:8" s="378" customFormat="1" ht="33" customHeight="1" x14ac:dyDescent="0.25">
      <c r="A12" s="608" t="s">
        <v>385</v>
      </c>
      <c r="B12" s="604">
        <v>9.34</v>
      </c>
      <c r="C12" s="604">
        <v>10.19</v>
      </c>
      <c r="D12" s="604">
        <v>10.38</v>
      </c>
      <c r="E12" s="604">
        <v>10.199999999999999</v>
      </c>
      <c r="F12" s="604">
        <v>10.4</v>
      </c>
      <c r="G12" s="604" t="s">
        <v>529</v>
      </c>
      <c r="H12" s="618" t="s">
        <v>340</v>
      </c>
    </row>
    <row r="13" spans="1:8" ht="33" customHeight="1" x14ac:dyDescent="0.25">
      <c r="A13" s="607" t="s">
        <v>386</v>
      </c>
      <c r="B13" s="603">
        <v>9.82</v>
      </c>
      <c r="C13" s="603">
        <v>9.69</v>
      </c>
      <c r="D13" s="603">
        <v>9.6</v>
      </c>
      <c r="E13" s="603">
        <v>9.6999999999999993</v>
      </c>
      <c r="F13" s="603">
        <v>9.6999999999999993</v>
      </c>
      <c r="G13" s="603" t="s">
        <v>529</v>
      </c>
      <c r="H13" s="617" t="s">
        <v>341</v>
      </c>
    </row>
    <row r="14" spans="1:8" s="378" customFormat="1" ht="33" customHeight="1" x14ac:dyDescent="0.25">
      <c r="A14" s="609" t="s">
        <v>387</v>
      </c>
      <c r="B14" s="605">
        <v>0.18</v>
      </c>
      <c r="C14" s="605">
        <v>0.18</v>
      </c>
      <c r="D14" s="605">
        <v>0.18</v>
      </c>
      <c r="E14" s="605">
        <v>0.18</v>
      </c>
      <c r="F14" s="605">
        <v>0.18</v>
      </c>
      <c r="G14" s="605" t="s">
        <v>529</v>
      </c>
      <c r="H14" s="619" t="s">
        <v>342</v>
      </c>
    </row>
    <row r="15" spans="1:8" ht="33" customHeight="1" x14ac:dyDescent="0.25">
      <c r="A15" s="585" t="s">
        <v>388</v>
      </c>
      <c r="B15" s="606">
        <v>51.059020000000004</v>
      </c>
      <c r="C15" s="606">
        <v>63.682299999999998</v>
      </c>
      <c r="D15" s="606">
        <v>78.799800000000005</v>
      </c>
      <c r="E15" s="606">
        <v>80.040199999999999</v>
      </c>
      <c r="F15" s="606">
        <v>94.01</v>
      </c>
      <c r="G15" s="606">
        <f>SUM(G16:G18)</f>
        <v>97.37700000000001</v>
      </c>
      <c r="H15" s="620" t="s">
        <v>338</v>
      </c>
    </row>
    <row r="16" spans="1:8" s="378" customFormat="1" ht="33" customHeight="1" x14ac:dyDescent="0.25">
      <c r="A16" s="608" t="s">
        <v>389</v>
      </c>
      <c r="B16" s="604">
        <v>32.274999999999999</v>
      </c>
      <c r="C16" s="604">
        <v>41.978999999999999</v>
      </c>
      <c r="D16" s="604">
        <v>58.707000000000001</v>
      </c>
      <c r="E16" s="604">
        <v>55.232999999999997</v>
      </c>
      <c r="F16" s="604">
        <v>64.92</v>
      </c>
      <c r="G16" s="604">
        <v>66.289000000000001</v>
      </c>
      <c r="H16" s="618" t="s">
        <v>343</v>
      </c>
    </row>
    <row r="17" spans="1:8" ht="33" customHeight="1" x14ac:dyDescent="0.25">
      <c r="A17" s="607" t="s">
        <v>511</v>
      </c>
      <c r="B17" s="603">
        <v>18.63</v>
      </c>
      <c r="C17" s="603">
        <v>21.577000000000002</v>
      </c>
      <c r="D17" s="603">
        <v>19.901</v>
      </c>
      <c r="E17" s="603">
        <v>24.67</v>
      </c>
      <c r="F17" s="603">
        <v>29.09</v>
      </c>
      <c r="G17" s="603">
        <v>31.088000000000001</v>
      </c>
      <c r="H17" s="617" t="s">
        <v>344</v>
      </c>
    </row>
    <row r="18" spans="1:8" s="378" customFormat="1" ht="33" customHeight="1" x14ac:dyDescent="0.25">
      <c r="A18" s="608" t="s">
        <v>390</v>
      </c>
      <c r="B18" s="604">
        <v>0.15402000000000002</v>
      </c>
      <c r="C18" s="604">
        <v>0.1263</v>
      </c>
      <c r="D18" s="604">
        <v>0.1918</v>
      </c>
      <c r="E18" s="604">
        <v>0.13719999999999999</v>
      </c>
      <c r="F18" s="604">
        <v>0</v>
      </c>
      <c r="G18" s="604" t="s">
        <v>529</v>
      </c>
      <c r="H18" s="618" t="s">
        <v>345</v>
      </c>
    </row>
    <row r="19" spans="1:8" ht="33" customHeight="1" x14ac:dyDescent="0.25">
      <c r="A19" s="585" t="s">
        <v>391</v>
      </c>
      <c r="B19" s="606">
        <v>567.94475657934436</v>
      </c>
      <c r="C19" s="606">
        <v>623.86196256468827</v>
      </c>
      <c r="D19" s="606">
        <v>671.68903299999999</v>
      </c>
      <c r="E19" s="606">
        <v>755.73470800000007</v>
      </c>
      <c r="F19" s="606">
        <v>796.09</v>
      </c>
      <c r="G19" s="606">
        <f>G9+G10+G15</f>
        <v>604.87699999999995</v>
      </c>
      <c r="H19" s="620" t="s">
        <v>346</v>
      </c>
    </row>
    <row r="20" spans="1:8" s="324" customFormat="1" x14ac:dyDescent="0.25">
      <c r="A20" s="365" t="s">
        <v>633</v>
      </c>
      <c r="H20" s="324" t="s">
        <v>634</v>
      </c>
    </row>
    <row r="21" spans="1:8" x14ac:dyDescent="0.25">
      <c r="A21" s="574"/>
      <c r="H21" s="573"/>
    </row>
  </sheetData>
  <mergeCells count="4">
    <mergeCell ref="A1:H1"/>
    <mergeCell ref="A2:H2"/>
    <mergeCell ref="A3:H3"/>
    <mergeCell ref="A4:H4"/>
  </mergeCells>
  <printOptions horizontalCentered="1" verticalCentered="1"/>
  <pageMargins left="0" right="0" top="0" bottom="0" header="0" footer="0"/>
  <pageSetup paperSize="9" scale="9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9"/>
  <sheetViews>
    <sheetView rightToLeft="1" view="pageBreakPreview" zoomScaleNormal="100" workbookViewId="0">
      <selection activeCell="A3" sqref="A3:I3"/>
    </sheetView>
  </sheetViews>
  <sheetFormatPr defaultColWidth="8.81640625" defaultRowHeight="12.5" x14ac:dyDescent="0.25"/>
  <cols>
    <col min="1" max="1" width="19.26953125" style="34" customWidth="1"/>
    <col min="2" max="2" width="16.54296875" style="34" customWidth="1"/>
    <col min="3" max="8" width="11.81640625" style="34" customWidth="1"/>
    <col min="9" max="9" width="21.7265625" style="34" customWidth="1"/>
    <col min="10" max="16384" width="8.81640625" style="34"/>
  </cols>
  <sheetData>
    <row r="1" spans="1:9" s="22" customFormat="1" ht="20" x14ac:dyDescent="0.25">
      <c r="A1" s="694" t="s">
        <v>41</v>
      </c>
      <c r="B1" s="694"/>
      <c r="C1" s="694"/>
      <c r="D1" s="694"/>
      <c r="E1" s="694"/>
      <c r="F1" s="694"/>
      <c r="G1" s="694"/>
      <c r="H1" s="694"/>
      <c r="I1" s="694"/>
    </row>
    <row r="2" spans="1:9" s="22" customFormat="1" ht="18" x14ac:dyDescent="0.25">
      <c r="A2" s="697" t="s">
        <v>618</v>
      </c>
      <c r="B2" s="697"/>
      <c r="C2" s="697"/>
      <c r="D2" s="697"/>
      <c r="E2" s="697"/>
      <c r="F2" s="697"/>
      <c r="G2" s="697"/>
      <c r="H2" s="697"/>
      <c r="I2" s="697"/>
    </row>
    <row r="3" spans="1:9" s="22" customFormat="1" ht="34.5" customHeight="1" x14ac:dyDescent="0.25">
      <c r="A3" s="695" t="s">
        <v>244</v>
      </c>
      <c r="B3" s="696"/>
      <c r="C3" s="696"/>
      <c r="D3" s="696"/>
      <c r="E3" s="696"/>
      <c r="F3" s="696"/>
      <c r="G3" s="696"/>
      <c r="H3" s="696"/>
      <c r="I3" s="696"/>
    </row>
    <row r="4" spans="1:9" s="22" customFormat="1" ht="17.5" customHeight="1" x14ac:dyDescent="0.25">
      <c r="A4" s="696" t="s">
        <v>619</v>
      </c>
      <c r="B4" s="696"/>
      <c r="C4" s="696"/>
      <c r="D4" s="696"/>
      <c r="E4" s="696"/>
      <c r="F4" s="696"/>
      <c r="G4" s="696"/>
      <c r="H4" s="696"/>
      <c r="I4" s="696"/>
    </row>
    <row r="5" spans="1:9" s="325" customFormat="1" ht="16.899999999999999" customHeight="1" x14ac:dyDescent="0.25">
      <c r="A5" s="372" t="s">
        <v>716</v>
      </c>
      <c r="B5" s="372"/>
      <c r="C5" s="698"/>
      <c r="D5" s="698"/>
      <c r="E5" s="698"/>
      <c r="F5" s="698"/>
      <c r="G5" s="698"/>
      <c r="H5" s="698"/>
      <c r="I5" s="373" t="s">
        <v>717</v>
      </c>
    </row>
    <row r="6" spans="1:9" ht="16" customHeight="1" x14ac:dyDescent="0.25">
      <c r="A6" s="692" t="s">
        <v>1</v>
      </c>
      <c r="B6" s="701" t="s">
        <v>181</v>
      </c>
      <c r="C6" s="693" t="s">
        <v>5</v>
      </c>
      <c r="D6" s="693"/>
      <c r="E6" s="699" t="s">
        <v>7</v>
      </c>
      <c r="F6" s="699"/>
      <c r="G6" s="699" t="s">
        <v>9</v>
      </c>
      <c r="H6" s="699"/>
      <c r="I6" s="700" t="s">
        <v>2</v>
      </c>
    </row>
    <row r="7" spans="1:9" ht="16" customHeight="1" x14ac:dyDescent="0.25">
      <c r="A7" s="692"/>
      <c r="B7" s="702"/>
      <c r="C7" s="705" t="s">
        <v>6</v>
      </c>
      <c r="D7" s="705"/>
      <c r="E7" s="705" t="s">
        <v>8</v>
      </c>
      <c r="F7" s="705"/>
      <c r="G7" s="705" t="s">
        <v>10</v>
      </c>
      <c r="H7" s="705"/>
      <c r="I7" s="700"/>
    </row>
    <row r="8" spans="1:9" ht="16" customHeight="1" x14ac:dyDescent="0.25">
      <c r="A8" s="692"/>
      <c r="B8" s="703" t="s">
        <v>182</v>
      </c>
      <c r="C8" s="33" t="s">
        <v>11</v>
      </c>
      <c r="D8" s="33" t="s">
        <v>12</v>
      </c>
      <c r="E8" s="33" t="s">
        <v>11</v>
      </c>
      <c r="F8" s="33" t="s">
        <v>12</v>
      </c>
      <c r="G8" s="33" t="s">
        <v>11</v>
      </c>
      <c r="H8" s="33" t="s">
        <v>12</v>
      </c>
      <c r="I8" s="700"/>
    </row>
    <row r="9" spans="1:9" ht="16" customHeight="1" x14ac:dyDescent="0.25">
      <c r="A9" s="692"/>
      <c r="B9" s="704"/>
      <c r="C9" s="35" t="s">
        <v>43</v>
      </c>
      <c r="D9" s="35" t="s">
        <v>13</v>
      </c>
      <c r="E9" s="35" t="s">
        <v>43</v>
      </c>
      <c r="F9" s="35" t="s">
        <v>14</v>
      </c>
      <c r="G9" s="35" t="s">
        <v>43</v>
      </c>
      <c r="H9" s="35" t="s">
        <v>14</v>
      </c>
      <c r="I9" s="700"/>
    </row>
    <row r="10" spans="1:9" ht="25.15" customHeight="1" thickBot="1" x14ac:dyDescent="0.3">
      <c r="A10" s="32" t="s">
        <v>15</v>
      </c>
      <c r="B10" s="59">
        <f>SUM(C10:D10)</f>
        <v>46276</v>
      </c>
      <c r="C10" s="59">
        <v>46276</v>
      </c>
      <c r="D10" s="59">
        <v>0</v>
      </c>
      <c r="E10" s="59">
        <v>46276</v>
      </c>
      <c r="F10" s="59">
        <v>0</v>
      </c>
      <c r="G10" s="59">
        <v>46226</v>
      </c>
      <c r="H10" s="59">
        <v>50</v>
      </c>
      <c r="I10" s="49" t="s">
        <v>108</v>
      </c>
    </row>
    <row r="11" spans="1:9" ht="25.15" customHeight="1" thickBot="1" x14ac:dyDescent="0.3">
      <c r="A11" s="31" t="s">
        <v>16</v>
      </c>
      <c r="B11" s="62">
        <f t="shared" ref="B11:B17" si="0">SUM(C11:D11)</f>
        <v>55156</v>
      </c>
      <c r="C11" s="62">
        <v>54823</v>
      </c>
      <c r="D11" s="62">
        <v>333</v>
      </c>
      <c r="E11" s="62">
        <v>54823</v>
      </c>
      <c r="F11" s="62">
        <v>333</v>
      </c>
      <c r="G11" s="62">
        <v>54478</v>
      </c>
      <c r="H11" s="62">
        <v>678</v>
      </c>
      <c r="I11" s="45" t="s">
        <v>257</v>
      </c>
    </row>
    <row r="12" spans="1:9" ht="25.15" customHeight="1" thickBot="1" x14ac:dyDescent="0.3">
      <c r="A12" s="30" t="s">
        <v>17</v>
      </c>
      <c r="B12" s="65">
        <f t="shared" si="0"/>
        <v>14912</v>
      </c>
      <c r="C12" s="65">
        <v>14890</v>
      </c>
      <c r="D12" s="65">
        <v>22</v>
      </c>
      <c r="E12" s="65">
        <v>14890</v>
      </c>
      <c r="F12" s="65">
        <v>22</v>
      </c>
      <c r="G12" s="65">
        <v>13283</v>
      </c>
      <c r="H12" s="65">
        <v>1629</v>
      </c>
      <c r="I12" s="46" t="s">
        <v>258</v>
      </c>
    </row>
    <row r="13" spans="1:9" ht="25.15" customHeight="1" thickBot="1" x14ac:dyDescent="0.3">
      <c r="A13" s="31" t="s">
        <v>18</v>
      </c>
      <c r="B13" s="62">
        <f t="shared" si="0"/>
        <v>8481</v>
      </c>
      <c r="C13" s="62">
        <v>8452</v>
      </c>
      <c r="D13" s="62">
        <v>29</v>
      </c>
      <c r="E13" s="62">
        <v>8452</v>
      </c>
      <c r="F13" s="62">
        <v>29</v>
      </c>
      <c r="G13" s="62">
        <v>884</v>
      </c>
      <c r="H13" s="62">
        <v>7597</v>
      </c>
      <c r="I13" s="45" t="s">
        <v>259</v>
      </c>
    </row>
    <row r="14" spans="1:9" ht="25.15" customHeight="1" thickBot="1" x14ac:dyDescent="0.3">
      <c r="A14" s="30" t="s">
        <v>19</v>
      </c>
      <c r="B14" s="65">
        <f t="shared" si="0"/>
        <v>8206</v>
      </c>
      <c r="C14" s="65">
        <v>8165</v>
      </c>
      <c r="D14" s="65">
        <v>41</v>
      </c>
      <c r="E14" s="65">
        <v>8165</v>
      </c>
      <c r="F14" s="65">
        <v>41</v>
      </c>
      <c r="G14" s="65">
        <v>7621</v>
      </c>
      <c r="H14" s="65">
        <v>585</v>
      </c>
      <c r="I14" s="46" t="s">
        <v>261</v>
      </c>
    </row>
    <row r="15" spans="1:9" ht="25.15" customHeight="1" thickBot="1" x14ac:dyDescent="0.3">
      <c r="A15" s="31" t="s">
        <v>20</v>
      </c>
      <c r="B15" s="62">
        <f t="shared" si="0"/>
        <v>1210</v>
      </c>
      <c r="C15" s="62">
        <v>1209</v>
      </c>
      <c r="D15" s="62">
        <v>1</v>
      </c>
      <c r="E15" s="62">
        <v>1209</v>
      </c>
      <c r="F15" s="62">
        <v>1</v>
      </c>
      <c r="G15" s="62">
        <v>50</v>
      </c>
      <c r="H15" s="62">
        <v>1160</v>
      </c>
      <c r="I15" s="45" t="s">
        <v>260</v>
      </c>
    </row>
    <row r="16" spans="1:9" ht="25.15" customHeight="1" thickBot="1" x14ac:dyDescent="0.3">
      <c r="A16" s="67" t="s">
        <v>180</v>
      </c>
      <c r="B16" s="101">
        <f t="shared" si="0"/>
        <v>6337</v>
      </c>
      <c r="C16" s="101">
        <v>6331</v>
      </c>
      <c r="D16" s="101">
        <v>6</v>
      </c>
      <c r="E16" s="101">
        <v>6331</v>
      </c>
      <c r="F16" s="101">
        <v>6</v>
      </c>
      <c r="G16" s="101">
        <v>1002</v>
      </c>
      <c r="H16" s="101">
        <v>5335</v>
      </c>
      <c r="I16" s="111" t="s">
        <v>171</v>
      </c>
    </row>
    <row r="17" spans="1:9" ht="25.15" customHeight="1" thickBot="1" x14ac:dyDescent="0.3">
      <c r="A17" s="31" t="s">
        <v>623</v>
      </c>
      <c r="B17" s="62">
        <f t="shared" si="0"/>
        <v>3669</v>
      </c>
      <c r="C17" s="62">
        <v>3656</v>
      </c>
      <c r="D17" s="62">
        <v>13</v>
      </c>
      <c r="E17" s="62">
        <v>3656</v>
      </c>
      <c r="F17" s="62">
        <v>13</v>
      </c>
      <c r="G17" s="62">
        <v>3005</v>
      </c>
      <c r="H17" s="62">
        <v>664</v>
      </c>
      <c r="I17" s="45" t="s">
        <v>624</v>
      </c>
    </row>
    <row r="18" spans="1:9" s="325" customFormat="1" ht="28.9" customHeight="1" x14ac:dyDescent="0.25">
      <c r="A18" s="517" t="s">
        <v>653</v>
      </c>
      <c r="B18" s="518">
        <f>SUM(B10:B17)</f>
        <v>144247</v>
      </c>
      <c r="C18" s="518">
        <f>SUM(C10:C17)</f>
        <v>143802</v>
      </c>
      <c r="D18" s="518">
        <f t="shared" ref="D18:H18" si="1">SUM(D10:D17)</f>
        <v>445</v>
      </c>
      <c r="E18" s="518">
        <f t="shared" si="1"/>
        <v>143802</v>
      </c>
      <c r="F18" s="518">
        <f t="shared" si="1"/>
        <v>445</v>
      </c>
      <c r="G18" s="518">
        <f>SUM(G10:G17)</f>
        <v>126549</v>
      </c>
      <c r="H18" s="518">
        <f t="shared" si="1"/>
        <v>17698</v>
      </c>
      <c r="I18" s="519" t="s">
        <v>4</v>
      </c>
    </row>
    <row r="19" spans="1:9" s="325" customFormat="1" x14ac:dyDescent="0.25">
      <c r="A19" s="592" t="s">
        <v>691</v>
      </c>
      <c r="I19" s="593" t="s">
        <v>692</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dimension ref="A1:F22"/>
  <sheetViews>
    <sheetView rightToLeft="1" view="pageBreakPreview" zoomScaleNormal="100" zoomScaleSheetLayoutView="100" workbookViewId="0">
      <selection activeCell="K14" sqref="K14"/>
    </sheetView>
  </sheetViews>
  <sheetFormatPr defaultColWidth="8.81640625" defaultRowHeight="12.5" x14ac:dyDescent="0.25"/>
  <cols>
    <col min="1" max="1" width="21" style="1" customWidth="1"/>
    <col min="2" max="2" width="11.26953125" style="1" bestFit="1" customWidth="1"/>
    <col min="3" max="3" width="9.81640625" style="1" bestFit="1" customWidth="1"/>
    <col min="4" max="4" width="11.453125" style="1" bestFit="1" customWidth="1"/>
    <col min="5" max="5" width="14.26953125" style="1" customWidth="1"/>
    <col min="6" max="6" width="24.26953125" style="1" customWidth="1"/>
    <col min="7" max="16384" width="8.81640625" style="1"/>
  </cols>
  <sheetData>
    <row r="1" spans="1:6" s="14" customFormat="1" ht="18" x14ac:dyDescent="0.4">
      <c r="A1" s="877" t="s">
        <v>93</v>
      </c>
      <c r="B1" s="877"/>
      <c r="C1" s="877"/>
      <c r="D1" s="877"/>
      <c r="E1" s="877"/>
      <c r="F1" s="877"/>
    </row>
    <row r="2" spans="1:6" s="14" customFormat="1" ht="18" x14ac:dyDescent="0.4">
      <c r="A2" s="877">
        <v>2015</v>
      </c>
      <c r="B2" s="877"/>
      <c r="C2" s="877"/>
      <c r="D2" s="877"/>
      <c r="E2" s="877"/>
      <c r="F2" s="877"/>
    </row>
    <row r="3" spans="1:6" s="14" customFormat="1" ht="29.5" customHeight="1" x14ac:dyDescent="0.35">
      <c r="A3" s="878" t="s">
        <v>254</v>
      </c>
      <c r="B3" s="785"/>
      <c r="C3" s="785"/>
      <c r="D3" s="785"/>
      <c r="E3" s="785"/>
      <c r="F3" s="785"/>
    </row>
    <row r="4" spans="1:6" s="14" customFormat="1" ht="15.5" x14ac:dyDescent="0.35">
      <c r="A4" s="879" t="s">
        <v>620</v>
      </c>
      <c r="B4" s="879"/>
      <c r="C4" s="879"/>
      <c r="D4" s="879"/>
      <c r="E4" s="879"/>
      <c r="F4" s="879"/>
    </row>
    <row r="5" spans="1:6" s="8" customFormat="1" ht="15.5" x14ac:dyDescent="0.25">
      <c r="A5" s="366" t="s">
        <v>765</v>
      </c>
      <c r="B5" s="381"/>
      <c r="C5" s="382"/>
      <c r="D5" s="95"/>
      <c r="E5" s="104"/>
      <c r="F5" s="105" t="s">
        <v>764</v>
      </c>
    </row>
    <row r="6" spans="1:6" ht="33.75" customHeight="1" thickBot="1" x14ac:dyDescent="0.3">
      <c r="A6" s="873" t="s">
        <v>94</v>
      </c>
      <c r="B6" s="871" t="s">
        <v>250</v>
      </c>
      <c r="C6" s="872"/>
      <c r="D6" s="187" t="s">
        <v>251</v>
      </c>
      <c r="E6" s="188" t="s">
        <v>252</v>
      </c>
      <c r="F6" s="875" t="s">
        <v>211</v>
      </c>
    </row>
    <row r="7" spans="1:6" ht="17.25" customHeight="1" x14ac:dyDescent="0.25">
      <c r="A7" s="874"/>
      <c r="B7" s="189" t="s">
        <v>213</v>
      </c>
      <c r="C7" s="189" t="s">
        <v>166</v>
      </c>
      <c r="D7" s="189" t="s">
        <v>213</v>
      </c>
      <c r="E7" s="189" t="s">
        <v>213</v>
      </c>
      <c r="F7" s="876"/>
    </row>
    <row r="8" spans="1:6" ht="34.5" customHeight="1" x14ac:dyDescent="0.25">
      <c r="A8" s="126" t="s">
        <v>162</v>
      </c>
      <c r="B8" s="127">
        <v>11627.04</v>
      </c>
      <c r="C8" s="690" t="s">
        <v>529</v>
      </c>
      <c r="D8" s="690" t="s">
        <v>529</v>
      </c>
      <c r="E8" s="691" t="s">
        <v>529</v>
      </c>
      <c r="F8" s="128" t="s">
        <v>214</v>
      </c>
    </row>
    <row r="9" spans="1:6" ht="24" customHeight="1" thickBot="1" x14ac:dyDescent="0.3">
      <c r="A9" s="122" t="s">
        <v>187</v>
      </c>
      <c r="B9" s="123">
        <v>54.76</v>
      </c>
      <c r="C9" s="451">
        <f t="shared" ref="C9:C21" si="0">B9/$B$8</f>
        <v>4.7097111560637957E-3</v>
      </c>
      <c r="D9" s="124">
        <v>0</v>
      </c>
      <c r="E9" s="123">
        <f>SUM(B9,D9)</f>
        <v>54.76</v>
      </c>
      <c r="F9" s="125" t="s">
        <v>215</v>
      </c>
    </row>
    <row r="10" spans="1:6" ht="24" customHeight="1" thickBot="1" x14ac:dyDescent="0.3">
      <c r="A10" s="27" t="s">
        <v>221</v>
      </c>
      <c r="B10" s="106">
        <v>113.1</v>
      </c>
      <c r="C10" s="452">
        <f t="shared" si="0"/>
        <v>9.7273252693720839E-3</v>
      </c>
      <c r="D10" s="109">
        <v>180.52</v>
      </c>
      <c r="E10" s="106">
        <f t="shared" ref="E10:E20" si="1">SUM(B10,D10)</f>
        <v>293.62</v>
      </c>
      <c r="F10" s="46" t="s">
        <v>216</v>
      </c>
    </row>
    <row r="11" spans="1:6" ht="24" customHeight="1" thickBot="1" x14ac:dyDescent="0.3">
      <c r="A11" s="37" t="s">
        <v>222</v>
      </c>
      <c r="B11" s="107">
        <v>1293.1600000000001</v>
      </c>
      <c r="C11" s="451">
        <f t="shared" si="0"/>
        <v>0.11122005256711941</v>
      </c>
      <c r="D11" s="108">
        <v>539.80999999999995</v>
      </c>
      <c r="E11" s="123">
        <f t="shared" si="1"/>
        <v>1832.97</v>
      </c>
      <c r="F11" s="45" t="s">
        <v>99</v>
      </c>
    </row>
    <row r="12" spans="1:6" ht="24" customHeight="1" thickBot="1" x14ac:dyDescent="0.3">
      <c r="A12" s="27" t="s">
        <v>188</v>
      </c>
      <c r="B12" s="106">
        <v>53.33</v>
      </c>
      <c r="C12" s="452">
        <f t="shared" si="0"/>
        <v>4.5867219859912749E-3</v>
      </c>
      <c r="D12" s="109">
        <v>0</v>
      </c>
      <c r="E12" s="106">
        <f t="shared" si="1"/>
        <v>53.33</v>
      </c>
      <c r="F12" s="46" t="s">
        <v>189</v>
      </c>
    </row>
    <row r="13" spans="1:6" ht="24" customHeight="1" thickBot="1" x14ac:dyDescent="0.3">
      <c r="A13" s="37" t="s">
        <v>190</v>
      </c>
      <c r="B13" s="107">
        <v>5.72</v>
      </c>
      <c r="C13" s="451">
        <f t="shared" si="0"/>
        <v>4.919566802900824E-4</v>
      </c>
      <c r="D13" s="108">
        <v>0</v>
      </c>
      <c r="E13" s="123">
        <f t="shared" si="1"/>
        <v>5.72</v>
      </c>
      <c r="F13" s="45" t="s">
        <v>191</v>
      </c>
    </row>
    <row r="14" spans="1:6" ht="24" customHeight="1" thickBot="1" x14ac:dyDescent="0.3">
      <c r="A14" s="27" t="s">
        <v>192</v>
      </c>
      <c r="B14" s="106">
        <v>24.71</v>
      </c>
      <c r="C14" s="452">
        <f t="shared" si="0"/>
        <v>2.125218456288101E-3</v>
      </c>
      <c r="D14" s="109">
        <v>0</v>
      </c>
      <c r="E14" s="106">
        <f t="shared" si="1"/>
        <v>24.71</v>
      </c>
      <c r="F14" s="46" t="s">
        <v>193</v>
      </c>
    </row>
    <row r="15" spans="1:6" ht="24" customHeight="1" thickBot="1" x14ac:dyDescent="0.3">
      <c r="A15" s="37" t="s">
        <v>194</v>
      </c>
      <c r="B15" s="107">
        <v>3.92</v>
      </c>
      <c r="C15" s="451">
        <f t="shared" si="0"/>
        <v>3.3714513754145507E-4</v>
      </c>
      <c r="D15" s="108">
        <v>0</v>
      </c>
      <c r="E15" s="123">
        <f t="shared" si="1"/>
        <v>3.92</v>
      </c>
      <c r="F15" s="45" t="s">
        <v>195</v>
      </c>
    </row>
    <row r="16" spans="1:6" ht="24" customHeight="1" thickBot="1" x14ac:dyDescent="0.3">
      <c r="A16" s="27" t="s">
        <v>161</v>
      </c>
      <c r="B16" s="106">
        <v>1154.0999999999999</v>
      </c>
      <c r="C16" s="452">
        <f t="shared" si="0"/>
        <v>9.926000082566154E-2</v>
      </c>
      <c r="D16" s="109">
        <v>0</v>
      </c>
      <c r="E16" s="106">
        <f t="shared" si="1"/>
        <v>1154.0999999999999</v>
      </c>
      <c r="F16" s="46" t="s">
        <v>217</v>
      </c>
    </row>
    <row r="17" spans="1:6" ht="24" customHeight="1" thickBot="1" x14ac:dyDescent="0.3">
      <c r="A17" s="37" t="s">
        <v>160</v>
      </c>
      <c r="B17" s="107">
        <v>0.79</v>
      </c>
      <c r="C17" s="451">
        <f t="shared" si="0"/>
        <v>6.794506598411978E-5</v>
      </c>
      <c r="D17" s="108">
        <v>0</v>
      </c>
      <c r="E17" s="123">
        <f t="shared" si="1"/>
        <v>0.79</v>
      </c>
      <c r="F17" s="45" t="s">
        <v>218</v>
      </c>
    </row>
    <row r="18" spans="1:6" ht="24" customHeight="1" thickBot="1" x14ac:dyDescent="0.3">
      <c r="A18" s="27" t="s">
        <v>34</v>
      </c>
      <c r="B18" s="106">
        <v>4.76</v>
      </c>
      <c r="C18" s="452">
        <f t="shared" si="0"/>
        <v>4.0939052415748113E-4</v>
      </c>
      <c r="D18" s="109">
        <v>0</v>
      </c>
      <c r="E18" s="106">
        <f t="shared" si="1"/>
        <v>4.76</v>
      </c>
      <c r="F18" s="46" t="s">
        <v>219</v>
      </c>
    </row>
    <row r="19" spans="1:6" ht="24" customHeight="1" thickBot="1" x14ac:dyDescent="0.3">
      <c r="A19" s="222" t="s">
        <v>159</v>
      </c>
      <c r="B19" s="223">
        <v>34.729999999999997</v>
      </c>
      <c r="C19" s="451">
        <f t="shared" si="0"/>
        <v>2.9870027109221257E-3</v>
      </c>
      <c r="D19" s="224">
        <v>0</v>
      </c>
      <c r="E19" s="129">
        <f t="shared" si="1"/>
        <v>34.729999999999997</v>
      </c>
      <c r="F19" s="225" t="s">
        <v>220</v>
      </c>
    </row>
    <row r="20" spans="1:6" ht="24" customHeight="1" x14ac:dyDescent="0.25">
      <c r="A20" s="418" t="s">
        <v>414</v>
      </c>
      <c r="B20" s="419">
        <v>1.33</v>
      </c>
      <c r="C20" s="453">
        <f t="shared" si="0"/>
        <v>1.1438852880870798E-4</v>
      </c>
      <c r="D20" s="420">
        <v>0</v>
      </c>
      <c r="E20" s="419">
        <f t="shared" si="1"/>
        <v>1.33</v>
      </c>
      <c r="F20" s="421" t="s">
        <v>415</v>
      </c>
    </row>
    <row r="21" spans="1:6" ht="24" customHeight="1" x14ac:dyDescent="0.25">
      <c r="A21" s="422" t="s">
        <v>102</v>
      </c>
      <c r="B21" s="423">
        <f>SUM(B9:B20)</f>
        <v>2744.4100000000003</v>
      </c>
      <c r="C21" s="454">
        <f t="shared" si="0"/>
        <v>0.2360368589082002</v>
      </c>
      <c r="D21" s="423">
        <f>SUM(D9:D20)</f>
        <v>720.32999999999993</v>
      </c>
      <c r="E21" s="423">
        <f>SUM(E9:E20)</f>
        <v>3464.74</v>
      </c>
      <c r="F21" s="424" t="s">
        <v>223</v>
      </c>
    </row>
    <row r="22" spans="1:6" s="324" customFormat="1" ht="18" customHeight="1" x14ac:dyDescent="0.25">
      <c r="A22" s="95" t="s">
        <v>498</v>
      </c>
      <c r="B22" s="95"/>
      <c r="C22" s="95"/>
      <c r="D22" s="95"/>
      <c r="E22" s="95"/>
      <c r="F22" s="95" t="s">
        <v>499</v>
      </c>
    </row>
  </sheetData>
  <mergeCells count="7">
    <mergeCell ref="B6:C6"/>
    <mergeCell ref="A6:A7"/>
    <mergeCell ref="F6:F7"/>
    <mergeCell ref="A1:F1"/>
    <mergeCell ref="A3:F3"/>
    <mergeCell ref="A4:F4"/>
    <mergeCell ref="A2:F2"/>
  </mergeCells>
  <phoneticPr fontId="27" type="noConversion"/>
  <printOptions horizontalCentered="1" verticalCentered="1"/>
  <pageMargins left="0" right="0" top="0" bottom="0" header="0" footer="0"/>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9"/>
  <dimension ref="A49:L64"/>
  <sheetViews>
    <sheetView rightToLeft="1" view="pageBreakPreview" zoomScale="70" zoomScaleNormal="100" zoomScaleSheetLayoutView="70" workbookViewId="0">
      <selection activeCell="T20" sqref="T20"/>
    </sheetView>
  </sheetViews>
  <sheetFormatPr defaultRowHeight="12.5" x14ac:dyDescent="0.25"/>
  <cols>
    <col min="9" max="9" width="3.54296875" customWidth="1"/>
  </cols>
  <sheetData>
    <row r="49" spans="1:12" ht="13" x14ac:dyDescent="0.3">
      <c r="A49" s="829" t="s">
        <v>396</v>
      </c>
      <c r="B49" s="829"/>
      <c r="C49" s="829"/>
      <c r="D49" s="829"/>
      <c r="E49" s="829"/>
      <c r="F49" s="829"/>
      <c r="G49" s="829"/>
      <c r="H49" s="829"/>
      <c r="I49" s="829"/>
    </row>
    <row r="59" spans="1:12" x14ac:dyDescent="0.25">
      <c r="F59" s="57"/>
    </row>
    <row r="64" spans="1:12" ht="15.5" x14ac:dyDescent="0.35">
      <c r="A64" s="740" t="s">
        <v>768</v>
      </c>
      <c r="B64" s="740"/>
      <c r="C64" s="740"/>
      <c r="D64" s="740"/>
      <c r="E64" s="740"/>
      <c r="F64" s="740"/>
      <c r="G64" s="740"/>
      <c r="H64" s="740"/>
      <c r="I64" s="740"/>
      <c r="J64" s="740"/>
      <c r="K64" s="740"/>
      <c r="L64" s="740"/>
    </row>
  </sheetData>
  <mergeCells count="2">
    <mergeCell ref="A49:I49"/>
    <mergeCell ref="A64:L64"/>
  </mergeCells>
  <phoneticPr fontId="27" type="noConversion"/>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21"/>
  <sheetViews>
    <sheetView rightToLeft="1" view="pageBreakPreview" zoomScaleNormal="100" workbookViewId="0">
      <selection activeCell="A13" sqref="A13"/>
    </sheetView>
  </sheetViews>
  <sheetFormatPr defaultColWidth="8.81640625" defaultRowHeight="12.5" x14ac:dyDescent="0.25"/>
  <cols>
    <col min="1" max="1" width="21.54296875" style="1" customWidth="1"/>
    <col min="2" max="4" width="16.7265625" style="1" customWidth="1"/>
    <col min="5" max="5" width="21.54296875" style="1" customWidth="1"/>
    <col min="6" max="16384" width="8.81640625" style="1"/>
  </cols>
  <sheetData>
    <row r="1" spans="1:6" s="197" customFormat="1" ht="18" x14ac:dyDescent="0.4">
      <c r="A1" s="840" t="s">
        <v>418</v>
      </c>
      <c r="B1" s="840"/>
      <c r="C1" s="840"/>
      <c r="D1" s="840"/>
      <c r="E1" s="840"/>
      <c r="F1" s="259"/>
    </row>
    <row r="2" spans="1:6" s="197" customFormat="1" ht="18" x14ac:dyDescent="0.4">
      <c r="A2" s="840">
        <v>2014</v>
      </c>
      <c r="B2" s="840"/>
      <c r="C2" s="840"/>
      <c r="D2" s="840"/>
      <c r="E2" s="840"/>
      <c r="F2" s="259"/>
    </row>
    <row r="3" spans="1:6" s="197" customFormat="1" ht="15.5" x14ac:dyDescent="0.35">
      <c r="A3" s="837" t="s">
        <v>419</v>
      </c>
      <c r="B3" s="837"/>
      <c r="C3" s="837"/>
      <c r="D3" s="837"/>
      <c r="E3" s="837"/>
    </row>
    <row r="4" spans="1:6" s="197" customFormat="1" ht="15.5" x14ac:dyDescent="0.35">
      <c r="A4" s="838">
        <v>2014</v>
      </c>
      <c r="B4" s="838"/>
      <c r="C4" s="838"/>
      <c r="D4" s="838"/>
      <c r="E4" s="838"/>
    </row>
    <row r="5" spans="1:6" s="95" customFormat="1" ht="15.5" x14ac:dyDescent="0.25">
      <c r="A5" s="363" t="s">
        <v>607</v>
      </c>
      <c r="B5" s="364"/>
      <c r="C5" s="364"/>
      <c r="D5" s="364"/>
      <c r="E5" s="338" t="s">
        <v>606</v>
      </c>
    </row>
    <row r="6" spans="1:6" ht="58.5" customHeight="1" x14ac:dyDescent="0.25">
      <c r="A6" s="262" t="s">
        <v>61</v>
      </c>
      <c r="B6" s="263" t="s">
        <v>500</v>
      </c>
      <c r="C6" s="263" t="s">
        <v>501</v>
      </c>
      <c r="D6" s="263" t="s">
        <v>502</v>
      </c>
      <c r="E6" s="264" t="s">
        <v>60</v>
      </c>
    </row>
    <row r="7" spans="1:6" ht="22" customHeight="1" thickBot="1" x14ac:dyDescent="0.3">
      <c r="A7" s="202" t="s">
        <v>95</v>
      </c>
      <c r="B7" s="265" t="s">
        <v>628</v>
      </c>
      <c r="C7" s="266" t="s">
        <v>628</v>
      </c>
      <c r="D7" s="266">
        <v>5.8</v>
      </c>
      <c r="E7" s="267" t="s">
        <v>147</v>
      </c>
    </row>
    <row r="8" spans="1:6" ht="22" customHeight="1" thickBot="1" x14ac:dyDescent="0.3">
      <c r="A8" s="268" t="s">
        <v>21</v>
      </c>
      <c r="B8" s="269" t="s">
        <v>628</v>
      </c>
      <c r="C8" s="270" t="s">
        <v>628</v>
      </c>
      <c r="D8" s="270">
        <v>7.1</v>
      </c>
      <c r="E8" s="271" t="s">
        <v>98</v>
      </c>
    </row>
    <row r="9" spans="1:6" ht="22" customHeight="1" thickBot="1" x14ac:dyDescent="0.3">
      <c r="A9" s="272" t="s">
        <v>17</v>
      </c>
      <c r="B9" s="273" t="s">
        <v>628</v>
      </c>
      <c r="C9" s="274" t="s">
        <v>628</v>
      </c>
      <c r="D9" s="274" t="s">
        <v>628</v>
      </c>
      <c r="E9" s="275" t="s">
        <v>142</v>
      </c>
    </row>
    <row r="10" spans="1:6" ht="22" customHeight="1" thickBot="1" x14ac:dyDescent="0.3">
      <c r="A10" s="268" t="s">
        <v>144</v>
      </c>
      <c r="B10" s="269" t="s">
        <v>628</v>
      </c>
      <c r="C10" s="270">
        <v>0.64900000000000002</v>
      </c>
      <c r="D10" s="270">
        <v>4.5999999999999996</v>
      </c>
      <c r="E10" s="271" t="s">
        <v>148</v>
      </c>
    </row>
    <row r="11" spans="1:6" ht="22" customHeight="1" thickBot="1" x14ac:dyDescent="0.3">
      <c r="A11" s="272" t="s">
        <v>15</v>
      </c>
      <c r="B11" s="273" t="s">
        <v>628</v>
      </c>
      <c r="C11" s="274">
        <v>0.76200000000000001</v>
      </c>
      <c r="D11" s="274">
        <v>4.7</v>
      </c>
      <c r="E11" s="275" t="s">
        <v>46</v>
      </c>
    </row>
    <row r="12" spans="1:6" ht="22" customHeight="1" thickBot="1" x14ac:dyDescent="0.3">
      <c r="A12" s="268" t="s">
        <v>19</v>
      </c>
      <c r="B12" s="269" t="s">
        <v>628</v>
      </c>
      <c r="C12" s="270">
        <v>3.2410000000000001</v>
      </c>
      <c r="D12" s="270">
        <v>6.7</v>
      </c>
      <c r="E12" s="271" t="s">
        <v>143</v>
      </c>
    </row>
    <row r="13" spans="1:6" ht="22" customHeight="1" thickBot="1" x14ac:dyDescent="0.3">
      <c r="A13" s="272" t="s">
        <v>140</v>
      </c>
      <c r="B13" s="273" t="s">
        <v>628</v>
      </c>
      <c r="C13" s="274">
        <v>5.7190000000000003</v>
      </c>
      <c r="D13" s="274">
        <v>1.5</v>
      </c>
      <c r="E13" s="275" t="s">
        <v>149</v>
      </c>
    </row>
    <row r="14" spans="1:6" ht="22" customHeight="1" thickBot="1" x14ac:dyDescent="0.3">
      <c r="A14" s="268" t="s">
        <v>54</v>
      </c>
      <c r="B14" s="269" t="s">
        <v>628</v>
      </c>
      <c r="C14" s="270" t="s">
        <v>628</v>
      </c>
      <c r="D14" s="270">
        <v>2.4300000000000002</v>
      </c>
      <c r="E14" s="271" t="s">
        <v>150</v>
      </c>
    </row>
    <row r="15" spans="1:6" ht="22" customHeight="1" thickBot="1" x14ac:dyDescent="0.3">
      <c r="A15" s="272" t="s">
        <v>63</v>
      </c>
      <c r="B15" s="273" t="s">
        <v>628</v>
      </c>
      <c r="C15" s="274" t="s">
        <v>628</v>
      </c>
      <c r="D15" s="274">
        <v>5.9</v>
      </c>
      <c r="E15" s="275" t="s">
        <v>151</v>
      </c>
    </row>
    <row r="16" spans="1:6" ht="22" customHeight="1" thickBot="1" x14ac:dyDescent="0.3">
      <c r="A16" s="268" t="s">
        <v>52</v>
      </c>
      <c r="B16" s="269"/>
      <c r="C16" s="270"/>
      <c r="D16" s="270"/>
      <c r="E16" s="271" t="s">
        <v>152</v>
      </c>
    </row>
    <row r="17" spans="1:11" ht="22" customHeight="1" x14ac:dyDescent="0.25">
      <c r="A17" s="276" t="s">
        <v>53</v>
      </c>
      <c r="B17" s="277"/>
      <c r="C17" s="278"/>
      <c r="D17" s="278"/>
      <c r="E17" s="279" t="s">
        <v>153</v>
      </c>
    </row>
    <row r="18" spans="1:11" s="13" customFormat="1" ht="13.5" customHeight="1" x14ac:dyDescent="0.3">
      <c r="A18" s="280" t="s">
        <v>255</v>
      </c>
      <c r="B18" s="281"/>
      <c r="C18" s="280"/>
      <c r="D18" s="280"/>
      <c r="E18" s="282" t="s">
        <v>229</v>
      </c>
    </row>
    <row r="19" spans="1:11" x14ac:dyDescent="0.25">
      <c r="A19" s="282" t="s">
        <v>256</v>
      </c>
      <c r="B19" s="282"/>
      <c r="C19" s="282"/>
      <c r="D19" s="282"/>
      <c r="E19" s="282" t="s">
        <v>228</v>
      </c>
    </row>
    <row r="20" spans="1:11" ht="13" x14ac:dyDescent="0.3">
      <c r="A20" s="283" t="s">
        <v>227</v>
      </c>
      <c r="B20" s="284"/>
      <c r="C20" s="282"/>
      <c r="D20" s="282"/>
      <c r="E20" s="285" t="s">
        <v>226</v>
      </c>
      <c r="F20" s="5"/>
      <c r="G20" s="5"/>
      <c r="H20" s="5"/>
      <c r="I20" s="5"/>
    </row>
    <row r="21" spans="1:11" s="324" customFormat="1" x14ac:dyDescent="0.25">
      <c r="A21" s="324" t="s">
        <v>464</v>
      </c>
      <c r="E21" s="327" t="s">
        <v>465</v>
      </c>
      <c r="J21" s="358"/>
      <c r="K21" s="358"/>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6"/>
  <sheetViews>
    <sheetView rightToLeft="1" view="pageBreakPreview" zoomScaleNormal="100" zoomScaleSheetLayoutView="100" workbookViewId="0">
      <selection activeCell="A3" sqref="A3:P3"/>
    </sheetView>
  </sheetViews>
  <sheetFormatPr defaultColWidth="8.81640625" defaultRowHeight="13" x14ac:dyDescent="0.3"/>
  <cols>
    <col min="1" max="1" width="21.81640625" style="5" customWidth="1"/>
    <col min="2" max="2" width="7.1796875" style="5" bestFit="1" customWidth="1"/>
    <col min="3" max="3" width="8.453125" style="5" customWidth="1"/>
    <col min="4" max="8" width="8.7265625" style="5" bestFit="1" customWidth="1"/>
    <col min="9" max="15" width="6" style="5" bestFit="1" customWidth="1"/>
    <col min="16" max="16" width="16.26953125" style="5" customWidth="1"/>
    <col min="17" max="25" width="8.81640625" style="5"/>
    <col min="26" max="26" width="14.54296875" style="5" bestFit="1" customWidth="1"/>
    <col min="27" max="16384" width="8.81640625" style="5"/>
  </cols>
  <sheetData>
    <row r="1" spans="1:16" s="16" customFormat="1" ht="18" x14ac:dyDescent="0.3">
      <c r="A1" s="710" t="s">
        <v>49</v>
      </c>
      <c r="B1" s="710"/>
      <c r="C1" s="710"/>
      <c r="D1" s="710"/>
      <c r="E1" s="710"/>
      <c r="F1" s="710"/>
      <c r="G1" s="710"/>
      <c r="H1" s="710"/>
      <c r="I1" s="710"/>
      <c r="J1" s="710"/>
      <c r="K1" s="710"/>
      <c r="L1" s="710"/>
      <c r="M1" s="710"/>
      <c r="N1" s="710"/>
      <c r="O1" s="710"/>
      <c r="P1" s="710"/>
    </row>
    <row r="2" spans="1:16" s="16" customFormat="1" ht="18" x14ac:dyDescent="0.3">
      <c r="A2" s="712" t="s">
        <v>695</v>
      </c>
      <c r="B2" s="712"/>
      <c r="C2" s="712"/>
      <c r="D2" s="712"/>
      <c r="E2" s="712"/>
      <c r="F2" s="712"/>
      <c r="G2" s="712"/>
      <c r="H2" s="712"/>
      <c r="I2" s="712"/>
      <c r="J2" s="712"/>
      <c r="K2" s="712"/>
      <c r="L2" s="712"/>
      <c r="M2" s="712"/>
      <c r="N2" s="712"/>
      <c r="O2" s="712"/>
      <c r="P2" s="712"/>
    </row>
    <row r="3" spans="1:16" s="16" customFormat="1" ht="15.5" x14ac:dyDescent="0.3">
      <c r="A3" s="711" t="s">
        <v>50</v>
      </c>
      <c r="B3" s="711"/>
      <c r="C3" s="711"/>
      <c r="D3" s="711"/>
      <c r="E3" s="711"/>
      <c r="F3" s="711"/>
      <c r="G3" s="711"/>
      <c r="H3" s="711"/>
      <c r="I3" s="711"/>
      <c r="J3" s="711"/>
      <c r="K3" s="711"/>
      <c r="L3" s="711"/>
      <c r="M3" s="711"/>
      <c r="N3" s="711"/>
      <c r="O3" s="711"/>
      <c r="P3" s="711"/>
    </row>
    <row r="4" spans="1:16" s="16" customFormat="1" ht="15.5" x14ac:dyDescent="0.3">
      <c r="A4" s="711" t="s">
        <v>695</v>
      </c>
      <c r="B4" s="711"/>
      <c r="C4" s="711"/>
      <c r="D4" s="711"/>
      <c r="E4" s="711"/>
      <c r="F4" s="711"/>
      <c r="G4" s="711"/>
      <c r="H4" s="711"/>
      <c r="I4" s="711"/>
      <c r="J4" s="711"/>
      <c r="K4" s="711"/>
      <c r="L4" s="711"/>
      <c r="M4" s="711"/>
      <c r="N4" s="711"/>
      <c r="O4" s="711"/>
      <c r="P4" s="711"/>
    </row>
    <row r="5" spans="1:16" ht="26.25" customHeight="1" x14ac:dyDescent="0.35">
      <c r="A5" s="147" t="s">
        <v>718</v>
      </c>
      <c r="B5" s="148"/>
      <c r="C5" s="148"/>
      <c r="D5" s="148"/>
      <c r="E5" s="148"/>
      <c r="F5" s="148"/>
      <c r="G5" s="149"/>
      <c r="H5" s="149"/>
      <c r="I5" s="149"/>
      <c r="J5" s="149"/>
      <c r="K5" s="149"/>
      <c r="L5" s="149"/>
      <c r="M5" s="149"/>
      <c r="N5" s="149"/>
      <c r="O5" s="149"/>
      <c r="P5" s="150" t="s">
        <v>719</v>
      </c>
    </row>
    <row r="6" spans="1:16" ht="33.75" customHeight="1" thickBot="1" x14ac:dyDescent="0.35">
      <c r="A6" s="718" t="s">
        <v>208</v>
      </c>
      <c r="B6" s="716" t="s">
        <v>507</v>
      </c>
      <c r="C6" s="717"/>
      <c r="D6" s="717"/>
      <c r="E6" s="717"/>
      <c r="F6" s="717"/>
      <c r="G6" s="717"/>
      <c r="H6" s="717"/>
      <c r="I6" s="716" t="s">
        <v>508</v>
      </c>
      <c r="J6" s="717"/>
      <c r="K6" s="717"/>
      <c r="L6" s="717"/>
      <c r="M6" s="717"/>
      <c r="N6" s="717"/>
      <c r="O6" s="717"/>
      <c r="P6" s="713" t="s">
        <v>206</v>
      </c>
    </row>
    <row r="7" spans="1:16" ht="33.75" customHeight="1" thickBot="1" x14ac:dyDescent="0.35">
      <c r="A7" s="719"/>
      <c r="B7" s="721" t="s">
        <v>264</v>
      </c>
      <c r="C7" s="721"/>
      <c r="D7" s="721"/>
      <c r="E7" s="721"/>
      <c r="F7" s="721"/>
      <c r="G7" s="721"/>
      <c r="H7" s="721"/>
      <c r="I7" s="722" t="s">
        <v>263</v>
      </c>
      <c r="J7" s="722"/>
      <c r="K7" s="722"/>
      <c r="L7" s="722"/>
      <c r="M7" s="722"/>
      <c r="N7" s="722"/>
      <c r="O7" s="722"/>
      <c r="P7" s="714"/>
    </row>
    <row r="8" spans="1:16" ht="34.9" customHeight="1" x14ac:dyDescent="0.3">
      <c r="A8" s="720"/>
      <c r="B8" s="146">
        <v>2008</v>
      </c>
      <c r="C8" s="146">
        <v>2009</v>
      </c>
      <c r="D8" s="146">
        <v>2010</v>
      </c>
      <c r="E8" s="146">
        <v>2011</v>
      </c>
      <c r="F8" s="146">
        <v>2012</v>
      </c>
      <c r="G8" s="146">
        <v>2013</v>
      </c>
      <c r="H8" s="146">
        <v>2014</v>
      </c>
      <c r="I8" s="146">
        <v>2008</v>
      </c>
      <c r="J8" s="146">
        <v>2009</v>
      </c>
      <c r="K8" s="146">
        <v>2010</v>
      </c>
      <c r="L8" s="146">
        <v>2011</v>
      </c>
      <c r="M8" s="146">
        <v>2012</v>
      </c>
      <c r="N8" s="146">
        <v>2013</v>
      </c>
      <c r="O8" s="146">
        <v>2014</v>
      </c>
      <c r="P8" s="715"/>
    </row>
    <row r="9" spans="1:16" ht="34.9" customHeight="1" thickBot="1" x14ac:dyDescent="0.35">
      <c r="A9" s="87" t="s">
        <v>521</v>
      </c>
      <c r="B9" s="70">
        <v>1.78</v>
      </c>
      <c r="C9" s="70">
        <v>0</v>
      </c>
      <c r="D9" s="70">
        <v>0</v>
      </c>
      <c r="E9" s="70">
        <v>0</v>
      </c>
      <c r="F9" s="71">
        <v>0</v>
      </c>
      <c r="G9" s="71">
        <v>0</v>
      </c>
      <c r="H9" s="112">
        <v>0</v>
      </c>
      <c r="I9" s="71">
        <v>1.78</v>
      </c>
      <c r="J9" s="71">
        <v>0</v>
      </c>
      <c r="K9" s="71">
        <v>0</v>
      </c>
      <c r="L9" s="71">
        <v>0</v>
      </c>
      <c r="M9" s="71">
        <v>0</v>
      </c>
      <c r="N9" s="71">
        <v>0</v>
      </c>
      <c r="O9" s="112">
        <v>0</v>
      </c>
      <c r="P9" s="75" t="s">
        <v>523</v>
      </c>
    </row>
    <row r="10" spans="1:16" ht="34.9" customHeight="1" thickBot="1" x14ac:dyDescent="0.35">
      <c r="A10" s="88" t="s">
        <v>522</v>
      </c>
      <c r="B10" s="77">
        <v>3.27</v>
      </c>
      <c r="C10" s="77">
        <v>0</v>
      </c>
      <c r="D10" s="77">
        <v>0</v>
      </c>
      <c r="E10" s="77">
        <v>0</v>
      </c>
      <c r="F10" s="78">
        <v>0</v>
      </c>
      <c r="G10" s="78">
        <v>0</v>
      </c>
      <c r="H10" s="113">
        <v>0</v>
      </c>
      <c r="I10" s="78">
        <v>3.27</v>
      </c>
      <c r="J10" s="78">
        <v>0</v>
      </c>
      <c r="K10" s="78">
        <v>0</v>
      </c>
      <c r="L10" s="78">
        <v>0</v>
      </c>
      <c r="M10" s="78">
        <v>0</v>
      </c>
      <c r="N10" s="78">
        <v>0</v>
      </c>
      <c r="O10" s="113">
        <v>0</v>
      </c>
      <c r="P10" s="79" t="s">
        <v>524</v>
      </c>
    </row>
    <row r="11" spans="1:16" ht="34.9" customHeight="1" thickBot="1" x14ac:dyDescent="0.35">
      <c r="A11" s="89" t="s">
        <v>48</v>
      </c>
      <c r="B11" s="68">
        <v>604</v>
      </c>
      <c r="C11" s="68">
        <v>1225</v>
      </c>
      <c r="D11" s="68">
        <v>1446</v>
      </c>
      <c r="E11" s="68">
        <v>1483.1</v>
      </c>
      <c r="F11" s="69">
        <v>1497.4</v>
      </c>
      <c r="G11" s="69">
        <v>1579</v>
      </c>
      <c r="H11" s="114">
        <v>1019.44</v>
      </c>
      <c r="I11" s="69">
        <v>33.22</v>
      </c>
      <c r="J11" s="69">
        <v>67.375</v>
      </c>
      <c r="K11" s="69">
        <v>79.53</v>
      </c>
      <c r="L11" s="69">
        <v>81.570499999999996</v>
      </c>
      <c r="M11" s="69">
        <v>82.356999999999999</v>
      </c>
      <c r="N11" s="69">
        <v>86.84</v>
      </c>
      <c r="O11" s="114">
        <v>56.06</v>
      </c>
      <c r="P11" s="76" t="s">
        <v>103</v>
      </c>
    </row>
    <row r="12" spans="1:16" ht="42" customHeight="1" x14ac:dyDescent="0.3">
      <c r="A12" s="90" t="s">
        <v>245</v>
      </c>
      <c r="B12" s="80">
        <v>148.5</v>
      </c>
      <c r="C12" s="80">
        <v>192.3</v>
      </c>
      <c r="D12" s="80">
        <v>580.79999999999995</v>
      </c>
      <c r="E12" s="80">
        <v>581</v>
      </c>
      <c r="F12" s="81">
        <v>717.7</v>
      </c>
      <c r="G12" s="81">
        <v>809.03</v>
      </c>
      <c r="H12" s="137">
        <v>319.22000000000003</v>
      </c>
      <c r="I12" s="81">
        <v>0</v>
      </c>
      <c r="J12" s="81">
        <v>0</v>
      </c>
      <c r="K12" s="81">
        <v>0</v>
      </c>
      <c r="L12" s="81">
        <v>0</v>
      </c>
      <c r="M12" s="81">
        <v>0</v>
      </c>
      <c r="N12" s="81">
        <v>0</v>
      </c>
      <c r="O12" s="115">
        <v>0</v>
      </c>
      <c r="P12" s="82" t="s">
        <v>207</v>
      </c>
    </row>
    <row r="13" spans="1:16" ht="31.5" customHeight="1" x14ac:dyDescent="0.3">
      <c r="A13" s="86" t="s">
        <v>3</v>
      </c>
      <c r="B13" s="72">
        <f t="shared" ref="B13:H13" si="0">SUM(B9:B12)</f>
        <v>757.55</v>
      </c>
      <c r="C13" s="72">
        <f t="shared" si="0"/>
        <v>1417.3</v>
      </c>
      <c r="D13" s="72">
        <f t="shared" si="0"/>
        <v>2026.8</v>
      </c>
      <c r="E13" s="72">
        <f t="shared" si="0"/>
        <v>2064.1</v>
      </c>
      <c r="F13" s="72">
        <f t="shared" si="0"/>
        <v>2215.1000000000004</v>
      </c>
      <c r="G13" s="72">
        <f t="shared" si="0"/>
        <v>2388.0299999999997</v>
      </c>
      <c r="H13" s="72">
        <f t="shared" si="0"/>
        <v>1338.66</v>
      </c>
      <c r="I13" s="73">
        <f t="shared" ref="I13:O13" si="1">SUM(I9:I12)</f>
        <v>38.269999999999996</v>
      </c>
      <c r="J13" s="73">
        <f t="shared" si="1"/>
        <v>67.375</v>
      </c>
      <c r="K13" s="73">
        <f t="shared" si="1"/>
        <v>79.53</v>
      </c>
      <c r="L13" s="73">
        <f t="shared" si="1"/>
        <v>81.570499999999996</v>
      </c>
      <c r="M13" s="73">
        <f t="shared" si="1"/>
        <v>82.356999999999999</v>
      </c>
      <c r="N13" s="73">
        <f t="shared" si="1"/>
        <v>86.84</v>
      </c>
      <c r="O13" s="73">
        <f t="shared" si="1"/>
        <v>56.06</v>
      </c>
      <c r="P13" s="74" t="s">
        <v>4</v>
      </c>
    </row>
    <row r="14" spans="1:16" s="36" customFormat="1" ht="29.25" customHeight="1" x14ac:dyDescent="0.35">
      <c r="A14" s="708" t="s">
        <v>520</v>
      </c>
      <c r="B14" s="709"/>
      <c r="C14" s="709"/>
      <c r="D14" s="709"/>
      <c r="E14" s="709"/>
      <c r="F14" s="709"/>
      <c r="G14" s="709"/>
      <c r="H14" s="709"/>
      <c r="I14" s="706" t="s">
        <v>519</v>
      </c>
      <c r="J14" s="707"/>
      <c r="K14" s="707"/>
      <c r="L14" s="707"/>
      <c r="M14" s="707"/>
      <c r="N14" s="707"/>
      <c r="O14" s="707"/>
      <c r="P14" s="707"/>
    </row>
    <row r="15" spans="1:16" s="36" customFormat="1" ht="14.5" x14ac:dyDescent="0.35">
      <c r="A15" s="596" t="s">
        <v>693</v>
      </c>
      <c r="B15" s="594"/>
      <c r="C15" s="594"/>
      <c r="D15" s="594"/>
      <c r="E15" s="594"/>
      <c r="F15" s="594"/>
      <c r="G15" s="594"/>
      <c r="H15" s="594"/>
      <c r="I15" s="595"/>
      <c r="J15" s="595"/>
      <c r="K15" s="595"/>
      <c r="L15" s="595"/>
      <c r="M15" s="595"/>
      <c r="N15" s="595"/>
      <c r="O15" s="595"/>
      <c r="P15" s="597" t="s">
        <v>694</v>
      </c>
    </row>
    <row r="16" spans="1:16" x14ac:dyDescent="0.3">
      <c r="A16" s="324" t="s">
        <v>639</v>
      </c>
      <c r="B16" s="324"/>
      <c r="C16" s="324"/>
      <c r="D16" s="324"/>
      <c r="E16" s="324"/>
      <c r="F16" s="324"/>
      <c r="G16" s="324"/>
      <c r="H16" s="324"/>
      <c r="I16" s="324"/>
      <c r="J16" s="324"/>
      <c r="K16" s="324"/>
      <c r="L16" s="324"/>
      <c r="M16" s="324"/>
      <c r="N16" s="324"/>
      <c r="O16" s="324"/>
      <c r="P16" s="324" t="s">
        <v>642</v>
      </c>
    </row>
  </sheetData>
  <mergeCells count="12">
    <mergeCell ref="I14:P14"/>
    <mergeCell ref="A14:H14"/>
    <mergeCell ref="A1:P1"/>
    <mergeCell ref="A3:P3"/>
    <mergeCell ref="A4:P4"/>
    <mergeCell ref="A2:P2"/>
    <mergeCell ref="P6:P8"/>
    <mergeCell ref="B6:H6"/>
    <mergeCell ref="I6:O6"/>
    <mergeCell ref="A6:A8"/>
    <mergeCell ref="B7:H7"/>
    <mergeCell ref="I7:O7"/>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6"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1"/>
  <sheetViews>
    <sheetView rightToLeft="1" view="pageBreakPreview" zoomScaleNormal="100" zoomScaleSheetLayoutView="100" workbookViewId="0">
      <selection activeCell="J6" sqref="J6"/>
    </sheetView>
  </sheetViews>
  <sheetFormatPr defaultColWidth="8.81640625" defaultRowHeight="13" x14ac:dyDescent="0.3"/>
  <cols>
    <col min="1" max="1" width="35.7265625" style="5" customWidth="1"/>
    <col min="2" max="2" width="6.54296875" style="5" bestFit="1" customWidth="1"/>
    <col min="3" max="3" width="8.54296875" style="5" bestFit="1" customWidth="1"/>
    <col min="4" max="4" width="6.54296875" style="5" bestFit="1" customWidth="1"/>
    <col min="5" max="5" width="8.54296875" style="5" bestFit="1" customWidth="1"/>
    <col min="6" max="6" width="7.54296875" style="5" customWidth="1"/>
    <col min="7" max="7" width="8.54296875" style="5" bestFit="1" customWidth="1"/>
    <col min="8" max="8" width="9.1796875" style="5" customWidth="1"/>
    <col min="9" max="9" width="8.54296875" style="5" bestFit="1" customWidth="1"/>
    <col min="10" max="10" width="40" style="5" bestFit="1" customWidth="1"/>
    <col min="11" max="11" width="1.26953125" style="5" hidden="1" customWidth="1"/>
    <col min="12" max="16384" width="8.81640625" style="5"/>
  </cols>
  <sheetData>
    <row r="1" spans="1:13" s="516" customFormat="1" ht="18" x14ac:dyDescent="0.4">
      <c r="A1" s="723" t="s">
        <v>604</v>
      </c>
      <c r="B1" s="723"/>
      <c r="C1" s="723"/>
      <c r="D1" s="723"/>
      <c r="E1" s="723"/>
      <c r="F1" s="723"/>
      <c r="G1" s="723"/>
      <c r="H1" s="723"/>
      <c r="I1" s="723"/>
      <c r="J1" s="723"/>
      <c r="K1" s="494"/>
      <c r="L1" s="494"/>
      <c r="M1" s="494"/>
    </row>
    <row r="2" spans="1:13" s="516" customFormat="1" ht="18" x14ac:dyDescent="0.4">
      <c r="A2" s="724">
        <v>2015</v>
      </c>
      <c r="B2" s="724"/>
      <c r="C2" s="724"/>
      <c r="D2" s="724"/>
      <c r="E2" s="724"/>
      <c r="F2" s="724"/>
      <c r="G2" s="724"/>
      <c r="H2" s="724"/>
      <c r="I2" s="724"/>
      <c r="J2" s="724"/>
      <c r="K2" s="494"/>
      <c r="L2" s="494"/>
      <c r="M2" s="494"/>
    </row>
    <row r="3" spans="1:13" s="516" customFormat="1" ht="15.5" x14ac:dyDescent="0.3">
      <c r="A3" s="725" t="s">
        <v>603</v>
      </c>
      <c r="B3" s="725"/>
      <c r="C3" s="725"/>
      <c r="D3" s="725"/>
      <c r="E3" s="725"/>
      <c r="F3" s="725"/>
      <c r="G3" s="725"/>
      <c r="H3" s="725"/>
      <c r="I3" s="725"/>
      <c r="J3" s="725"/>
    </row>
    <row r="4" spans="1:13" s="516" customFormat="1" ht="15.5" x14ac:dyDescent="0.3">
      <c r="A4" s="725">
        <v>2015</v>
      </c>
      <c r="B4" s="725"/>
      <c r="C4" s="725"/>
      <c r="D4" s="725"/>
      <c r="E4" s="725"/>
      <c r="F4" s="725"/>
      <c r="G4" s="725"/>
      <c r="H4" s="725"/>
      <c r="I4" s="725"/>
      <c r="J4" s="725"/>
    </row>
    <row r="5" spans="1:13" ht="27.65" customHeight="1" x14ac:dyDescent="0.35">
      <c r="A5" s="515" t="s">
        <v>720</v>
      </c>
      <c r="B5" s="514"/>
      <c r="C5" s="513"/>
      <c r="D5" s="513"/>
      <c r="E5" s="513"/>
      <c r="F5" s="513"/>
      <c r="G5" s="513"/>
      <c r="H5" s="513"/>
      <c r="I5" s="512"/>
      <c r="J5" s="511" t="s">
        <v>721</v>
      </c>
    </row>
    <row r="6" spans="1:13" ht="57.65" customHeight="1" x14ac:dyDescent="0.3">
      <c r="A6" s="510" t="s">
        <v>602</v>
      </c>
      <c r="B6" s="726" t="s">
        <v>601</v>
      </c>
      <c r="C6" s="727"/>
      <c r="D6" s="726" t="s">
        <v>600</v>
      </c>
      <c r="E6" s="727"/>
      <c r="F6" s="726" t="s">
        <v>599</v>
      </c>
      <c r="G6" s="727"/>
      <c r="H6" s="726" t="s">
        <v>598</v>
      </c>
      <c r="I6" s="727"/>
      <c r="J6" s="509" t="s">
        <v>597</v>
      </c>
    </row>
    <row r="7" spans="1:13" ht="34.9" customHeight="1" thickBot="1" x14ac:dyDescent="0.35">
      <c r="A7" s="508" t="s">
        <v>654</v>
      </c>
      <c r="B7" s="226" t="s">
        <v>460</v>
      </c>
      <c r="C7" s="507" t="s">
        <v>461</v>
      </c>
      <c r="D7" s="226" t="s">
        <v>460</v>
      </c>
      <c r="E7" s="507" t="s">
        <v>461</v>
      </c>
      <c r="F7" s="226" t="s">
        <v>460</v>
      </c>
      <c r="G7" s="507" t="s">
        <v>461</v>
      </c>
      <c r="H7" s="226" t="s">
        <v>462</v>
      </c>
      <c r="I7" s="507" t="s">
        <v>463</v>
      </c>
      <c r="J7" s="227" t="s">
        <v>658</v>
      </c>
    </row>
    <row r="8" spans="1:13" ht="34.9" customHeight="1" thickBot="1" x14ac:dyDescent="0.35">
      <c r="A8" s="503" t="s">
        <v>655</v>
      </c>
      <c r="B8" s="228" t="s">
        <v>460</v>
      </c>
      <c r="C8" s="506" t="s">
        <v>461</v>
      </c>
      <c r="D8" s="228" t="s">
        <v>460</v>
      </c>
      <c r="E8" s="506" t="s">
        <v>461</v>
      </c>
      <c r="F8" s="228" t="s">
        <v>460</v>
      </c>
      <c r="G8" s="506" t="s">
        <v>461</v>
      </c>
      <c r="H8" s="228" t="s">
        <v>462</v>
      </c>
      <c r="I8" s="506" t="s">
        <v>463</v>
      </c>
      <c r="J8" s="229" t="s">
        <v>659</v>
      </c>
    </row>
    <row r="9" spans="1:13" ht="34.9" customHeight="1" thickBot="1" x14ac:dyDescent="0.35">
      <c r="A9" s="505" t="s">
        <v>656</v>
      </c>
      <c r="B9" s="230" t="s">
        <v>460</v>
      </c>
      <c r="C9" s="504" t="s">
        <v>461</v>
      </c>
      <c r="D9" s="230" t="s">
        <v>460</v>
      </c>
      <c r="E9" s="504" t="s">
        <v>461</v>
      </c>
      <c r="F9" s="230" t="s">
        <v>460</v>
      </c>
      <c r="G9" s="504" t="s">
        <v>461</v>
      </c>
      <c r="H9" s="230" t="s">
        <v>462</v>
      </c>
      <c r="I9" s="504" t="s">
        <v>463</v>
      </c>
      <c r="J9" s="231" t="s">
        <v>660</v>
      </c>
    </row>
    <row r="10" spans="1:13" ht="34.9" customHeight="1" thickBot="1" x14ac:dyDescent="0.45">
      <c r="A10" s="503" t="s">
        <v>363</v>
      </c>
      <c r="B10" s="228" t="s">
        <v>460</v>
      </c>
      <c r="C10" s="502" t="s">
        <v>461</v>
      </c>
      <c r="D10" s="228" t="s">
        <v>460</v>
      </c>
      <c r="E10" s="502" t="s">
        <v>461</v>
      </c>
      <c r="F10" s="228" t="s">
        <v>460</v>
      </c>
      <c r="G10" s="502" t="s">
        <v>461</v>
      </c>
      <c r="H10" s="228" t="s">
        <v>462</v>
      </c>
      <c r="I10" s="502" t="s">
        <v>463</v>
      </c>
      <c r="J10" s="229" t="s">
        <v>267</v>
      </c>
      <c r="K10" s="496"/>
    </row>
    <row r="11" spans="1:13" ht="34.9" customHeight="1" x14ac:dyDescent="0.4">
      <c r="A11" s="501" t="s">
        <v>657</v>
      </c>
      <c r="B11" s="499" t="s">
        <v>462</v>
      </c>
      <c r="C11" s="498" t="s">
        <v>463</v>
      </c>
      <c r="D11" s="499" t="s">
        <v>472</v>
      </c>
      <c r="E11" s="500" t="s">
        <v>474</v>
      </c>
      <c r="F11" s="499" t="s">
        <v>462</v>
      </c>
      <c r="G11" s="498" t="s">
        <v>463</v>
      </c>
      <c r="H11" s="499" t="s">
        <v>462</v>
      </c>
      <c r="I11" s="498" t="s">
        <v>463</v>
      </c>
      <c r="J11" s="497" t="s">
        <v>661</v>
      </c>
      <c r="K11" s="496"/>
    </row>
    <row r="12" spans="1:13" s="149" customFormat="1" x14ac:dyDescent="0.3">
      <c r="A12" s="326" t="s">
        <v>639</v>
      </c>
      <c r="J12" s="327" t="s">
        <v>642</v>
      </c>
    </row>
    <row r="13" spans="1:13" s="149" customFormat="1" x14ac:dyDescent="0.3">
      <c r="A13" s="328" t="s">
        <v>651</v>
      </c>
      <c r="J13" s="324" t="s">
        <v>652</v>
      </c>
    </row>
    <row r="14" spans="1:13" s="149" customFormat="1" x14ac:dyDescent="0.3">
      <c r="A14" s="328"/>
      <c r="J14" s="324"/>
    </row>
    <row r="15" spans="1:13" x14ac:dyDescent="0.3">
      <c r="A15" s="495"/>
      <c r="B15" s="338" t="s">
        <v>467</v>
      </c>
      <c r="C15" s="95"/>
      <c r="D15" s="95"/>
      <c r="E15" s="95"/>
      <c r="F15" s="95"/>
      <c r="G15" s="95"/>
      <c r="H15" s="414" t="s">
        <v>477</v>
      </c>
      <c r="I15" s="437"/>
      <c r="J15" s="495"/>
    </row>
    <row r="16" spans="1:13" x14ac:dyDescent="0.3">
      <c r="A16" s="383" t="s">
        <v>460</v>
      </c>
      <c r="B16" s="365" t="s">
        <v>468</v>
      </c>
      <c r="C16" s="324"/>
      <c r="D16" s="324"/>
      <c r="E16" s="324"/>
      <c r="F16" s="324"/>
      <c r="G16" s="324"/>
      <c r="H16" s="383" t="s">
        <v>468</v>
      </c>
      <c r="I16" s="365" t="s">
        <v>461</v>
      </c>
      <c r="J16" s="324"/>
    </row>
    <row r="17" spans="1:10" x14ac:dyDescent="0.3">
      <c r="A17" s="383" t="s">
        <v>462</v>
      </c>
      <c r="B17" s="365" t="s">
        <v>469</v>
      </c>
      <c r="C17" s="324"/>
      <c r="D17" s="324"/>
      <c r="E17" s="324"/>
      <c r="F17" s="324"/>
      <c r="G17" s="324"/>
      <c r="H17" s="383" t="s">
        <v>469</v>
      </c>
      <c r="I17" s="365" t="s">
        <v>463</v>
      </c>
      <c r="J17" s="324"/>
    </row>
    <row r="18" spans="1:10" x14ac:dyDescent="0.3">
      <c r="A18" s="383" t="s">
        <v>472</v>
      </c>
      <c r="B18" s="365" t="s">
        <v>478</v>
      </c>
      <c r="C18" s="324"/>
      <c r="D18" s="324"/>
      <c r="E18" s="324"/>
      <c r="F18" s="324"/>
      <c r="G18" s="324"/>
      <c r="H18" s="383" t="s">
        <v>478</v>
      </c>
      <c r="I18" s="365" t="s">
        <v>474</v>
      </c>
      <c r="J18" s="324"/>
    </row>
    <row r="19" spans="1:10" x14ac:dyDescent="0.3">
      <c r="A19" s="383" t="s">
        <v>480</v>
      </c>
      <c r="B19" s="365" t="s">
        <v>479</v>
      </c>
      <c r="C19" s="324"/>
      <c r="D19" s="324"/>
      <c r="E19" s="324"/>
      <c r="F19" s="324"/>
      <c r="G19" s="324"/>
      <c r="H19" s="383" t="s">
        <v>479</v>
      </c>
      <c r="I19" s="365" t="s">
        <v>481</v>
      </c>
      <c r="J19" s="324"/>
    </row>
    <row r="20" spans="1:10" x14ac:dyDescent="0.3">
      <c r="A20" s="383" t="s">
        <v>482</v>
      </c>
      <c r="B20" s="365" t="s">
        <v>470</v>
      </c>
      <c r="C20" s="324"/>
      <c r="D20" s="324"/>
      <c r="E20" s="324"/>
      <c r="F20" s="324"/>
      <c r="G20" s="324"/>
      <c r="H20" s="383" t="s">
        <v>470</v>
      </c>
      <c r="I20" s="365" t="s">
        <v>475</v>
      </c>
      <c r="J20" s="324"/>
    </row>
    <row r="21" spans="1:10" x14ac:dyDescent="0.3">
      <c r="A21" s="383" t="s">
        <v>473</v>
      </c>
      <c r="B21" s="365" t="s">
        <v>471</v>
      </c>
      <c r="C21" s="324"/>
      <c r="D21" s="324"/>
      <c r="E21" s="324"/>
      <c r="F21" s="324"/>
      <c r="G21" s="324"/>
      <c r="H21" s="383" t="s">
        <v>471</v>
      </c>
      <c r="I21" s="365" t="s">
        <v>476</v>
      </c>
      <c r="J21" s="324"/>
    </row>
  </sheetData>
  <mergeCells count="8">
    <mergeCell ref="A1:J1"/>
    <mergeCell ref="A2:J2"/>
    <mergeCell ref="A3:J3"/>
    <mergeCell ref="A4:J4"/>
    <mergeCell ref="B6:C6"/>
    <mergeCell ref="D6:E6"/>
    <mergeCell ref="F6:G6"/>
    <mergeCell ref="H6:I6"/>
  </mergeCells>
  <printOptions horizontalCentered="1" verticalCentered="1"/>
  <pageMargins left="0.15748031496063" right="0.15748031496063" top="0.27559055118110198" bottom="0.15748031496063" header="0.15748031496063" footer="0.15748031496063"/>
  <pageSetup paperSize="9" orientation="landscape" r:id="rId1"/>
  <headerFooter alignWithMargins="0"/>
  <rowBreaks count="1" manualBreakCount="1">
    <brk id="11"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rightToLeft="1" view="pageBreakPreview" topLeftCell="A2" zoomScale="90" zoomScaleNormal="100" zoomScaleSheetLayoutView="90" workbookViewId="0">
      <selection activeCell="L9" sqref="L9:L10"/>
    </sheetView>
  </sheetViews>
  <sheetFormatPr defaultColWidth="9.1796875" defaultRowHeight="12.5" x14ac:dyDescent="0.25"/>
  <cols>
    <col min="1" max="1" width="14" style="1" customWidth="1"/>
    <col min="2" max="2" width="6.26953125" style="1" bestFit="1" customWidth="1"/>
    <col min="3" max="3" width="8.1796875" style="1" bestFit="1" customWidth="1"/>
    <col min="4" max="4" width="6.26953125" style="1" bestFit="1" customWidth="1"/>
    <col min="5" max="5" width="8.1796875" style="1" bestFit="1" customWidth="1"/>
    <col min="6" max="6" width="6.26953125" style="1" bestFit="1" customWidth="1"/>
    <col min="7" max="7" width="8.1796875" style="1" bestFit="1" customWidth="1"/>
    <col min="8" max="8" width="6.26953125" style="1" bestFit="1" customWidth="1"/>
    <col min="9" max="9" width="8.1796875" style="1" bestFit="1" customWidth="1"/>
    <col min="10" max="10" width="6.81640625" style="1" bestFit="1" customWidth="1"/>
    <col min="11" max="11" width="9.26953125" style="1" bestFit="1" customWidth="1"/>
    <col min="12" max="12" width="15.453125" style="1" customWidth="1"/>
    <col min="13" max="16384" width="9.1796875" style="1"/>
  </cols>
  <sheetData>
    <row r="1" spans="1:12" ht="18" hidden="1" customHeight="1" x14ac:dyDescent="0.4">
      <c r="A1" s="728" t="s">
        <v>595</v>
      </c>
      <c r="B1" s="728"/>
      <c r="C1" s="729"/>
      <c r="D1" s="729"/>
      <c r="E1" s="729"/>
      <c r="F1" s="729"/>
      <c r="G1" s="729"/>
      <c r="H1" s="729"/>
      <c r="I1" s="729"/>
      <c r="J1" s="729"/>
      <c r="K1" s="729"/>
      <c r="L1" s="729"/>
    </row>
    <row r="2" spans="1:12" ht="18" customHeight="1" x14ac:dyDescent="0.4">
      <c r="A2" s="493"/>
      <c r="B2" s="728" t="s">
        <v>594</v>
      </c>
      <c r="C2" s="728"/>
      <c r="D2" s="728"/>
      <c r="E2" s="728"/>
      <c r="F2" s="728"/>
      <c r="G2" s="728"/>
      <c r="H2" s="728"/>
      <c r="I2" s="728"/>
      <c r="J2" s="728"/>
      <c r="K2" s="728"/>
      <c r="L2" s="492"/>
    </row>
    <row r="3" spans="1:12" ht="18" x14ac:dyDescent="0.4">
      <c r="A3" s="728" t="s">
        <v>593</v>
      </c>
      <c r="B3" s="728"/>
      <c r="C3" s="728"/>
      <c r="D3" s="728"/>
      <c r="E3" s="728"/>
      <c r="F3" s="728"/>
      <c r="G3" s="728"/>
      <c r="H3" s="728"/>
      <c r="I3" s="728"/>
      <c r="J3" s="728"/>
      <c r="K3" s="728"/>
      <c r="L3" s="728"/>
    </row>
    <row r="4" spans="1:12" ht="18" x14ac:dyDescent="0.4">
      <c r="A4" s="730">
        <v>2015</v>
      </c>
      <c r="B4" s="730"/>
      <c r="C4" s="730"/>
      <c r="D4" s="730"/>
      <c r="E4" s="730"/>
      <c r="F4" s="730"/>
      <c r="G4" s="730"/>
      <c r="H4" s="730"/>
      <c r="I4" s="730"/>
      <c r="J4" s="730"/>
      <c r="K4" s="730"/>
      <c r="L4" s="730"/>
    </row>
    <row r="5" spans="1:12" ht="15.5" x14ac:dyDescent="0.35">
      <c r="A5" s="731" t="s">
        <v>592</v>
      </c>
      <c r="B5" s="731"/>
      <c r="C5" s="731"/>
      <c r="D5" s="731"/>
      <c r="E5" s="731"/>
      <c r="F5" s="731"/>
      <c r="G5" s="731"/>
      <c r="H5" s="731"/>
      <c r="I5" s="731"/>
      <c r="J5" s="731"/>
      <c r="K5" s="731"/>
      <c r="L5" s="731"/>
    </row>
    <row r="6" spans="1:12" ht="15.5" x14ac:dyDescent="0.35">
      <c r="A6" s="731" t="s">
        <v>591</v>
      </c>
      <c r="B6" s="731"/>
      <c r="C6" s="731"/>
      <c r="D6" s="731"/>
      <c r="E6" s="731"/>
      <c r="F6" s="731"/>
      <c r="G6" s="731"/>
      <c r="H6" s="731"/>
      <c r="I6" s="731"/>
      <c r="J6" s="731"/>
      <c r="K6" s="731"/>
      <c r="L6" s="731"/>
    </row>
    <row r="7" spans="1:12" ht="15.5" x14ac:dyDescent="0.35">
      <c r="A7" s="731">
        <v>2015</v>
      </c>
      <c r="B7" s="731"/>
      <c r="C7" s="731"/>
      <c r="D7" s="731"/>
      <c r="E7" s="731"/>
      <c r="F7" s="731"/>
      <c r="G7" s="731"/>
      <c r="H7" s="731"/>
      <c r="I7" s="731"/>
      <c r="J7" s="731"/>
      <c r="K7" s="731"/>
      <c r="L7" s="731"/>
    </row>
    <row r="8" spans="1:12" ht="15.5" x14ac:dyDescent="0.25">
      <c r="A8" s="491" t="s">
        <v>722</v>
      </c>
      <c r="B8" s="491"/>
      <c r="C8" s="490"/>
      <c r="D8" s="489"/>
      <c r="E8" s="489"/>
      <c r="F8" s="489"/>
      <c r="G8" s="489"/>
      <c r="H8" s="489"/>
      <c r="I8" s="488"/>
      <c r="J8" s="232"/>
      <c r="K8" s="197"/>
      <c r="L8" s="487" t="s">
        <v>723</v>
      </c>
    </row>
    <row r="9" spans="1:12" ht="56.25" customHeight="1" x14ac:dyDescent="0.3">
      <c r="A9" s="734" t="s">
        <v>590</v>
      </c>
      <c r="B9" s="736" t="s">
        <v>662</v>
      </c>
      <c r="C9" s="737"/>
      <c r="D9" s="736" t="s">
        <v>663</v>
      </c>
      <c r="E9" s="737"/>
      <c r="F9" s="736" t="s">
        <v>664</v>
      </c>
      <c r="G9" s="737"/>
      <c r="H9" s="736" t="s">
        <v>665</v>
      </c>
      <c r="I9" s="737"/>
      <c r="J9" s="736" t="s">
        <v>666</v>
      </c>
      <c r="K9" s="737"/>
      <c r="L9" s="738" t="s">
        <v>589</v>
      </c>
    </row>
    <row r="10" spans="1:12" ht="47.25" customHeight="1" x14ac:dyDescent="0.25">
      <c r="A10" s="735"/>
      <c r="B10" s="732" t="s">
        <v>667</v>
      </c>
      <c r="C10" s="733"/>
      <c r="D10" s="732" t="s">
        <v>668</v>
      </c>
      <c r="E10" s="733"/>
      <c r="F10" s="732" t="s">
        <v>669</v>
      </c>
      <c r="G10" s="733"/>
      <c r="H10" s="732" t="s">
        <v>670</v>
      </c>
      <c r="I10" s="733"/>
      <c r="J10" s="732" t="s">
        <v>671</v>
      </c>
      <c r="K10" s="733"/>
      <c r="L10" s="739"/>
    </row>
    <row r="11" spans="1:12" ht="25" customHeight="1" thickBot="1" x14ac:dyDescent="0.3">
      <c r="A11" s="486" t="s">
        <v>588</v>
      </c>
      <c r="B11" s="226" t="s">
        <v>460</v>
      </c>
      <c r="C11" s="507" t="s">
        <v>461</v>
      </c>
      <c r="D11" s="226" t="s">
        <v>460</v>
      </c>
      <c r="E11" s="507" t="s">
        <v>461</v>
      </c>
      <c r="F11" s="226" t="s">
        <v>460</v>
      </c>
      <c r="G11" s="507" t="s">
        <v>461</v>
      </c>
      <c r="H11" s="226" t="s">
        <v>460</v>
      </c>
      <c r="I11" s="507" t="s">
        <v>461</v>
      </c>
      <c r="J11" s="485" t="s">
        <v>462</v>
      </c>
      <c r="K11" s="485" t="s">
        <v>463</v>
      </c>
      <c r="L11" s="484" t="s">
        <v>587</v>
      </c>
    </row>
    <row r="12" spans="1:12" ht="25" customHeight="1" thickBot="1" x14ac:dyDescent="0.3">
      <c r="A12" s="483" t="s">
        <v>586</v>
      </c>
      <c r="B12" s="228" t="s">
        <v>460</v>
      </c>
      <c r="C12" s="506" t="s">
        <v>461</v>
      </c>
      <c r="D12" s="228" t="s">
        <v>460</v>
      </c>
      <c r="E12" s="506" t="s">
        <v>461</v>
      </c>
      <c r="F12" s="228" t="s">
        <v>460</v>
      </c>
      <c r="G12" s="506" t="s">
        <v>461</v>
      </c>
      <c r="H12" s="228" t="s">
        <v>460</v>
      </c>
      <c r="I12" s="506" t="s">
        <v>461</v>
      </c>
      <c r="J12" s="482" t="s">
        <v>462</v>
      </c>
      <c r="K12" s="482" t="s">
        <v>463</v>
      </c>
      <c r="L12" s="481" t="s">
        <v>585</v>
      </c>
    </row>
    <row r="13" spans="1:12" ht="25" customHeight="1" thickBot="1" x14ac:dyDescent="0.3">
      <c r="A13" s="480" t="s">
        <v>584</v>
      </c>
      <c r="B13" s="230" t="s">
        <v>460</v>
      </c>
      <c r="C13" s="504" t="s">
        <v>461</v>
      </c>
      <c r="D13" s="230" t="s">
        <v>462</v>
      </c>
      <c r="E13" s="504" t="s">
        <v>463</v>
      </c>
      <c r="F13" s="230" t="s">
        <v>460</v>
      </c>
      <c r="G13" s="504" t="s">
        <v>461</v>
      </c>
      <c r="H13" s="230" t="s">
        <v>460</v>
      </c>
      <c r="I13" s="504" t="s">
        <v>461</v>
      </c>
      <c r="J13" s="479" t="s">
        <v>462</v>
      </c>
      <c r="K13" s="479" t="s">
        <v>463</v>
      </c>
      <c r="L13" s="478" t="s">
        <v>583</v>
      </c>
    </row>
    <row r="14" spans="1:12" ht="25" customHeight="1" thickBot="1" x14ac:dyDescent="0.3">
      <c r="A14" s="483" t="s">
        <v>582</v>
      </c>
      <c r="B14" s="228" t="s">
        <v>460</v>
      </c>
      <c r="C14" s="506" t="s">
        <v>461</v>
      </c>
      <c r="D14" s="228" t="s">
        <v>462</v>
      </c>
      <c r="E14" s="502" t="s">
        <v>463</v>
      </c>
      <c r="F14" s="228" t="s">
        <v>460</v>
      </c>
      <c r="G14" s="506" t="s">
        <v>461</v>
      </c>
      <c r="H14" s="228" t="s">
        <v>460</v>
      </c>
      <c r="I14" s="506" t="s">
        <v>461</v>
      </c>
      <c r="J14" s="482" t="s">
        <v>462</v>
      </c>
      <c r="K14" s="482" t="s">
        <v>463</v>
      </c>
      <c r="L14" s="481" t="s">
        <v>581</v>
      </c>
    </row>
    <row r="15" spans="1:12" ht="25" customHeight="1" thickBot="1" x14ac:dyDescent="0.3">
      <c r="A15" s="480" t="s">
        <v>580</v>
      </c>
      <c r="B15" s="230" t="s">
        <v>460</v>
      </c>
      <c r="C15" s="504" t="s">
        <v>461</v>
      </c>
      <c r="D15" s="230" t="s">
        <v>462</v>
      </c>
      <c r="E15" s="504" t="s">
        <v>463</v>
      </c>
      <c r="F15" s="230" t="s">
        <v>460</v>
      </c>
      <c r="G15" s="504" t="s">
        <v>461</v>
      </c>
      <c r="H15" s="230" t="s">
        <v>460</v>
      </c>
      <c r="I15" s="504" t="s">
        <v>461</v>
      </c>
      <c r="J15" s="479" t="s">
        <v>462</v>
      </c>
      <c r="K15" s="479" t="s">
        <v>463</v>
      </c>
      <c r="L15" s="478" t="s">
        <v>579</v>
      </c>
    </row>
    <row r="16" spans="1:12" ht="25" customHeight="1" thickBot="1" x14ac:dyDescent="0.3">
      <c r="A16" s="483" t="s">
        <v>578</v>
      </c>
      <c r="B16" s="228" t="s">
        <v>460</v>
      </c>
      <c r="C16" s="506" t="s">
        <v>461</v>
      </c>
      <c r="D16" s="482" t="s">
        <v>460</v>
      </c>
      <c r="E16" s="482" t="s">
        <v>461</v>
      </c>
      <c r="F16" s="228" t="s">
        <v>460</v>
      </c>
      <c r="G16" s="506" t="s">
        <v>461</v>
      </c>
      <c r="H16" s="228" t="s">
        <v>460</v>
      </c>
      <c r="I16" s="506" t="s">
        <v>461</v>
      </c>
      <c r="J16" s="482" t="s">
        <v>462</v>
      </c>
      <c r="K16" s="482" t="s">
        <v>463</v>
      </c>
      <c r="L16" s="481" t="s">
        <v>577</v>
      </c>
    </row>
    <row r="17" spans="1:12" ht="25" customHeight="1" thickBot="1" x14ac:dyDescent="0.3">
      <c r="A17" s="480" t="s">
        <v>576</v>
      </c>
      <c r="B17" s="230" t="s">
        <v>460</v>
      </c>
      <c r="C17" s="504" t="s">
        <v>461</v>
      </c>
      <c r="D17" s="479" t="s">
        <v>460</v>
      </c>
      <c r="E17" s="479" t="s">
        <v>461</v>
      </c>
      <c r="F17" s="230" t="s">
        <v>460</v>
      </c>
      <c r="G17" s="504" t="s">
        <v>461</v>
      </c>
      <c r="H17" s="230" t="s">
        <v>460</v>
      </c>
      <c r="I17" s="504" t="s">
        <v>461</v>
      </c>
      <c r="J17" s="479" t="s">
        <v>462</v>
      </c>
      <c r="K17" s="479" t="s">
        <v>463</v>
      </c>
      <c r="L17" s="478" t="s">
        <v>575</v>
      </c>
    </row>
    <row r="18" spans="1:12" ht="25" customHeight="1" thickBot="1" x14ac:dyDescent="0.3">
      <c r="A18" s="483" t="s">
        <v>574</v>
      </c>
      <c r="B18" s="228" t="s">
        <v>460</v>
      </c>
      <c r="C18" s="506" t="s">
        <v>461</v>
      </c>
      <c r="D18" s="482" t="s">
        <v>460</v>
      </c>
      <c r="E18" s="482" t="s">
        <v>461</v>
      </c>
      <c r="F18" s="228" t="s">
        <v>460</v>
      </c>
      <c r="G18" s="506" t="s">
        <v>461</v>
      </c>
      <c r="H18" s="228" t="s">
        <v>460</v>
      </c>
      <c r="I18" s="506" t="s">
        <v>461</v>
      </c>
      <c r="J18" s="482" t="s">
        <v>462</v>
      </c>
      <c r="K18" s="482" t="s">
        <v>463</v>
      </c>
      <c r="L18" s="481" t="s">
        <v>573</v>
      </c>
    </row>
    <row r="19" spans="1:12" ht="25" customHeight="1" thickBot="1" x14ac:dyDescent="0.3">
      <c r="A19" s="480" t="s">
        <v>572</v>
      </c>
      <c r="B19" s="230" t="s">
        <v>460</v>
      </c>
      <c r="C19" s="504" t="s">
        <v>461</v>
      </c>
      <c r="D19" s="479" t="s">
        <v>460</v>
      </c>
      <c r="E19" s="479" t="s">
        <v>461</v>
      </c>
      <c r="F19" s="230" t="s">
        <v>460</v>
      </c>
      <c r="G19" s="504" t="s">
        <v>461</v>
      </c>
      <c r="H19" s="230" t="s">
        <v>460</v>
      </c>
      <c r="I19" s="504" t="s">
        <v>461</v>
      </c>
      <c r="J19" s="479" t="s">
        <v>462</v>
      </c>
      <c r="K19" s="479" t="s">
        <v>463</v>
      </c>
      <c r="L19" s="478" t="s">
        <v>571</v>
      </c>
    </row>
    <row r="20" spans="1:12" ht="25" customHeight="1" thickBot="1" x14ac:dyDescent="0.3">
      <c r="A20" s="483" t="s">
        <v>570</v>
      </c>
      <c r="B20" s="228" t="s">
        <v>460</v>
      </c>
      <c r="C20" s="506" t="s">
        <v>461</v>
      </c>
      <c r="D20" s="482" t="s">
        <v>460</v>
      </c>
      <c r="E20" s="482" t="s">
        <v>461</v>
      </c>
      <c r="F20" s="228" t="s">
        <v>460</v>
      </c>
      <c r="G20" s="506" t="s">
        <v>461</v>
      </c>
      <c r="H20" s="228" t="s">
        <v>460</v>
      </c>
      <c r="I20" s="506" t="s">
        <v>461</v>
      </c>
      <c r="J20" s="482" t="s">
        <v>462</v>
      </c>
      <c r="K20" s="482" t="s">
        <v>463</v>
      </c>
      <c r="L20" s="481" t="s">
        <v>569</v>
      </c>
    </row>
    <row r="21" spans="1:12" ht="25" customHeight="1" thickBot="1" x14ac:dyDescent="0.3">
      <c r="A21" s="480" t="s">
        <v>568</v>
      </c>
      <c r="B21" s="230" t="s">
        <v>460</v>
      </c>
      <c r="C21" s="504" t="s">
        <v>461</v>
      </c>
      <c r="D21" s="479" t="s">
        <v>460</v>
      </c>
      <c r="E21" s="479" t="s">
        <v>461</v>
      </c>
      <c r="F21" s="230" t="s">
        <v>460</v>
      </c>
      <c r="G21" s="504" t="s">
        <v>461</v>
      </c>
      <c r="H21" s="230" t="s">
        <v>460</v>
      </c>
      <c r="I21" s="504" t="s">
        <v>461</v>
      </c>
      <c r="J21" s="479" t="s">
        <v>462</v>
      </c>
      <c r="K21" s="479" t="s">
        <v>463</v>
      </c>
      <c r="L21" s="478" t="s">
        <v>567</v>
      </c>
    </row>
    <row r="22" spans="1:12" ht="25" customHeight="1" x14ac:dyDescent="0.25">
      <c r="A22" s="477" t="s">
        <v>566</v>
      </c>
      <c r="B22" s="520" t="s">
        <v>460</v>
      </c>
      <c r="C22" s="521" t="s">
        <v>461</v>
      </c>
      <c r="D22" s="476" t="s">
        <v>462</v>
      </c>
      <c r="E22" s="476" t="s">
        <v>463</v>
      </c>
      <c r="F22" s="520" t="s">
        <v>460</v>
      </c>
      <c r="G22" s="521" t="s">
        <v>461</v>
      </c>
      <c r="H22" s="520" t="s">
        <v>460</v>
      </c>
      <c r="I22" s="521" t="s">
        <v>461</v>
      </c>
      <c r="J22" s="476" t="s">
        <v>462</v>
      </c>
      <c r="K22" s="476" t="s">
        <v>463</v>
      </c>
      <c r="L22" s="475" t="s">
        <v>565</v>
      </c>
    </row>
    <row r="23" spans="1:12" s="324" customFormat="1" x14ac:dyDescent="0.25">
      <c r="A23" s="324" t="s">
        <v>639</v>
      </c>
      <c r="L23" s="327" t="s">
        <v>642</v>
      </c>
    </row>
    <row r="24" spans="1:12" s="324" customFormat="1" x14ac:dyDescent="0.25"/>
    <row r="25" spans="1:12" ht="13" x14ac:dyDescent="0.3">
      <c r="A25" s="149"/>
      <c r="B25" s="474" t="s">
        <v>467</v>
      </c>
      <c r="C25" s="324"/>
      <c r="D25" s="324"/>
      <c r="E25" s="324"/>
      <c r="F25" s="324"/>
      <c r="G25" s="324"/>
      <c r="H25" s="324"/>
      <c r="I25" s="473" t="s">
        <v>477</v>
      </c>
      <c r="J25" s="149"/>
      <c r="K25" s="149"/>
      <c r="L25" s="324"/>
    </row>
    <row r="26" spans="1:12" x14ac:dyDescent="0.25">
      <c r="A26" s="383" t="s">
        <v>460</v>
      </c>
      <c r="B26" s="365" t="s">
        <v>468</v>
      </c>
      <c r="C26" s="324"/>
      <c r="D26" s="324"/>
      <c r="E26" s="324"/>
      <c r="F26" s="324"/>
      <c r="G26" s="324"/>
      <c r="H26" s="324"/>
      <c r="I26" s="383" t="s">
        <v>468</v>
      </c>
      <c r="J26" s="365" t="s">
        <v>461</v>
      </c>
      <c r="K26" s="324"/>
      <c r="L26" s="324"/>
    </row>
    <row r="27" spans="1:12" x14ac:dyDescent="0.25">
      <c r="A27" s="383" t="s">
        <v>462</v>
      </c>
      <c r="B27" s="365" t="s">
        <v>469</v>
      </c>
      <c r="C27" s="324"/>
      <c r="D27" s="324"/>
      <c r="E27" s="324"/>
      <c r="F27" s="324"/>
      <c r="G27" s="324"/>
      <c r="H27" s="324"/>
      <c r="I27" s="383" t="s">
        <v>469</v>
      </c>
      <c r="J27" s="365" t="s">
        <v>463</v>
      </c>
      <c r="K27" s="324"/>
      <c r="L27" s="324"/>
    </row>
    <row r="28" spans="1:12" x14ac:dyDescent="0.25">
      <c r="A28" s="383" t="s">
        <v>472</v>
      </c>
      <c r="B28" s="365" t="s">
        <v>478</v>
      </c>
      <c r="C28" s="324"/>
      <c r="D28" s="324"/>
      <c r="E28" s="324"/>
      <c r="F28" s="324"/>
      <c r="G28" s="324"/>
      <c r="H28" s="324"/>
      <c r="I28" s="383" t="s">
        <v>478</v>
      </c>
      <c r="J28" s="365" t="s">
        <v>474</v>
      </c>
      <c r="K28" s="324"/>
      <c r="L28" s="324"/>
    </row>
    <row r="29" spans="1:12" x14ac:dyDescent="0.25">
      <c r="A29" s="383" t="s">
        <v>480</v>
      </c>
      <c r="B29" s="365" t="s">
        <v>479</v>
      </c>
      <c r="C29" s="324"/>
      <c r="D29" s="324"/>
      <c r="E29" s="324"/>
      <c r="F29" s="324"/>
      <c r="G29" s="324"/>
      <c r="H29" s="324"/>
      <c r="I29" s="383" t="s">
        <v>479</v>
      </c>
      <c r="J29" s="365" t="s">
        <v>481</v>
      </c>
      <c r="K29" s="324"/>
      <c r="L29" s="324"/>
    </row>
    <row r="30" spans="1:12" x14ac:dyDescent="0.25">
      <c r="A30" s="383" t="s">
        <v>482</v>
      </c>
      <c r="B30" s="365" t="s">
        <v>470</v>
      </c>
      <c r="C30" s="324"/>
      <c r="D30" s="324"/>
      <c r="E30" s="324"/>
      <c r="F30" s="324"/>
      <c r="G30" s="324"/>
      <c r="H30" s="324"/>
      <c r="I30" s="383" t="s">
        <v>470</v>
      </c>
      <c r="J30" s="365" t="s">
        <v>475</v>
      </c>
      <c r="K30" s="324"/>
      <c r="L30" s="324"/>
    </row>
    <row r="31" spans="1:12" x14ac:dyDescent="0.25">
      <c r="A31" s="383" t="s">
        <v>473</v>
      </c>
      <c r="B31" s="365" t="s">
        <v>471</v>
      </c>
      <c r="C31" s="324"/>
      <c r="D31" s="324"/>
      <c r="E31" s="324"/>
      <c r="F31" s="324"/>
      <c r="G31" s="324"/>
      <c r="H31" s="324"/>
      <c r="I31" s="383" t="s">
        <v>471</v>
      </c>
      <c r="J31" s="365" t="s">
        <v>476</v>
      </c>
      <c r="K31" s="324"/>
      <c r="L31" s="32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B2:K2"/>
    <mergeCell ref="A3:L3"/>
    <mergeCell ref="A4:L4"/>
    <mergeCell ref="A5:L5"/>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1"/>
  <sheetViews>
    <sheetView rightToLeft="1" view="pageBreakPreview" topLeftCell="A2" zoomScale="90" zoomScaleNormal="100" zoomScaleSheetLayoutView="90" workbookViewId="0">
      <selection activeCell="A6" sqref="A6:L6"/>
    </sheetView>
  </sheetViews>
  <sheetFormatPr defaultColWidth="9.1796875" defaultRowHeight="12.5" x14ac:dyDescent="0.25"/>
  <cols>
    <col min="1" max="1" width="14" style="1" customWidth="1"/>
    <col min="2" max="2" width="6.26953125" style="1" bestFit="1" customWidth="1"/>
    <col min="3" max="3" width="8.1796875" style="1" bestFit="1" customWidth="1"/>
    <col min="4" max="4" width="6.81640625" style="1" bestFit="1" customWidth="1"/>
    <col min="5" max="5" width="8.1796875" style="1" bestFit="1" customWidth="1"/>
    <col min="6" max="6" width="8" style="1" bestFit="1" customWidth="1"/>
    <col min="7" max="7" width="8.1796875" style="1" bestFit="1" customWidth="1"/>
    <col min="8" max="8" width="10.7265625" style="1" customWidth="1"/>
    <col min="9" max="9" width="8.1796875" style="1" bestFit="1" customWidth="1"/>
    <col min="10" max="10" width="6.81640625" style="1" bestFit="1" customWidth="1"/>
    <col min="11" max="11" width="9.26953125" style="1" bestFit="1" customWidth="1"/>
    <col min="12" max="12" width="15.453125" style="1" customWidth="1"/>
    <col min="13" max="16384" width="9.1796875" style="1"/>
  </cols>
  <sheetData>
    <row r="1" spans="1:12" ht="18" hidden="1" customHeight="1" x14ac:dyDescent="0.4">
      <c r="A1" s="728" t="s">
        <v>595</v>
      </c>
      <c r="B1" s="728"/>
      <c r="C1" s="729"/>
      <c r="D1" s="729"/>
      <c r="E1" s="729"/>
      <c r="F1" s="729"/>
      <c r="G1" s="729"/>
      <c r="H1" s="729"/>
      <c r="I1" s="729"/>
      <c r="J1" s="729"/>
      <c r="K1" s="729"/>
      <c r="L1" s="729"/>
    </row>
    <row r="2" spans="1:12" ht="18" customHeight="1" x14ac:dyDescent="0.4">
      <c r="A2" s="493"/>
      <c r="B2" s="493"/>
      <c r="C2" s="728" t="s">
        <v>594</v>
      </c>
      <c r="D2" s="728"/>
      <c r="E2" s="728"/>
      <c r="F2" s="728"/>
      <c r="G2" s="728"/>
      <c r="H2" s="728"/>
      <c r="I2" s="728"/>
      <c r="J2" s="728"/>
      <c r="K2" s="728"/>
      <c r="L2" s="494"/>
    </row>
    <row r="3" spans="1:12" ht="18" x14ac:dyDescent="0.4">
      <c r="A3" s="728" t="s">
        <v>559</v>
      </c>
      <c r="B3" s="728"/>
      <c r="C3" s="728"/>
      <c r="D3" s="728"/>
      <c r="E3" s="728"/>
      <c r="F3" s="728"/>
      <c r="G3" s="728"/>
      <c r="H3" s="728"/>
      <c r="I3" s="728"/>
      <c r="J3" s="728"/>
      <c r="K3" s="728"/>
      <c r="L3" s="728"/>
    </row>
    <row r="4" spans="1:12" ht="18" x14ac:dyDescent="0.4">
      <c r="A4" s="730">
        <v>2015</v>
      </c>
      <c r="B4" s="730"/>
      <c r="C4" s="730"/>
      <c r="D4" s="730"/>
      <c r="E4" s="730"/>
      <c r="F4" s="730"/>
      <c r="G4" s="730"/>
      <c r="H4" s="730"/>
      <c r="I4" s="730"/>
      <c r="J4" s="730"/>
      <c r="K4" s="730"/>
      <c r="L4" s="730"/>
    </row>
    <row r="5" spans="1:12" ht="15.5" x14ac:dyDescent="0.35">
      <c r="A5" s="731" t="s">
        <v>592</v>
      </c>
      <c r="B5" s="731"/>
      <c r="C5" s="731"/>
      <c r="D5" s="731"/>
      <c r="E5" s="731"/>
      <c r="F5" s="731"/>
      <c r="G5" s="731"/>
      <c r="H5" s="731"/>
      <c r="I5" s="731"/>
      <c r="J5" s="731"/>
      <c r="K5" s="731"/>
      <c r="L5" s="731"/>
    </row>
    <row r="6" spans="1:12" ht="15.5" x14ac:dyDescent="0.35">
      <c r="A6" s="731" t="s">
        <v>596</v>
      </c>
      <c r="B6" s="731"/>
      <c r="C6" s="731"/>
      <c r="D6" s="731"/>
      <c r="E6" s="731"/>
      <c r="F6" s="731"/>
      <c r="G6" s="731"/>
      <c r="H6" s="731"/>
      <c r="I6" s="731"/>
      <c r="J6" s="731"/>
      <c r="K6" s="731"/>
      <c r="L6" s="731"/>
    </row>
    <row r="7" spans="1:12" ht="15.5" x14ac:dyDescent="0.35">
      <c r="A7" s="731">
        <v>2015</v>
      </c>
      <c r="B7" s="731"/>
      <c r="C7" s="731"/>
      <c r="D7" s="731"/>
      <c r="E7" s="731"/>
      <c r="F7" s="731"/>
      <c r="G7" s="731"/>
      <c r="H7" s="731"/>
      <c r="I7" s="731"/>
      <c r="J7" s="731"/>
      <c r="K7" s="731"/>
      <c r="L7" s="731"/>
    </row>
    <row r="8" spans="1:12" ht="15.5" x14ac:dyDescent="0.25">
      <c r="A8" s="491" t="s">
        <v>724</v>
      </c>
      <c r="B8" s="491"/>
      <c r="C8" s="490"/>
      <c r="D8" s="489"/>
      <c r="E8" s="489"/>
      <c r="F8" s="489"/>
      <c r="G8" s="489"/>
      <c r="H8" s="489"/>
      <c r="I8" s="488"/>
      <c r="J8" s="232"/>
      <c r="K8" s="197"/>
      <c r="L8" s="487" t="s">
        <v>725</v>
      </c>
    </row>
    <row r="9" spans="1:12" ht="39.75" customHeight="1" x14ac:dyDescent="0.3">
      <c r="A9" s="734" t="s">
        <v>590</v>
      </c>
      <c r="B9" s="736" t="s">
        <v>662</v>
      </c>
      <c r="C9" s="737"/>
      <c r="D9" s="736" t="s">
        <v>663</v>
      </c>
      <c r="E9" s="737"/>
      <c r="F9" s="736" t="s">
        <v>664</v>
      </c>
      <c r="G9" s="737"/>
      <c r="H9" s="736" t="s">
        <v>665</v>
      </c>
      <c r="I9" s="737"/>
      <c r="J9" s="736" t="s">
        <v>666</v>
      </c>
      <c r="K9" s="737"/>
      <c r="L9" s="738" t="s">
        <v>589</v>
      </c>
    </row>
    <row r="10" spans="1:12" ht="47.25" customHeight="1" x14ac:dyDescent="0.25">
      <c r="A10" s="735"/>
      <c r="B10" s="732" t="s">
        <v>667</v>
      </c>
      <c r="C10" s="733"/>
      <c r="D10" s="732" t="s">
        <v>668</v>
      </c>
      <c r="E10" s="733"/>
      <c r="F10" s="732" t="s">
        <v>669</v>
      </c>
      <c r="G10" s="733"/>
      <c r="H10" s="732" t="s">
        <v>670</v>
      </c>
      <c r="I10" s="733"/>
      <c r="J10" s="732" t="s">
        <v>671</v>
      </c>
      <c r="K10" s="733"/>
      <c r="L10" s="739"/>
    </row>
    <row r="11" spans="1:12" ht="25" customHeight="1" thickBot="1" x14ac:dyDescent="0.3">
      <c r="A11" s="486" t="s">
        <v>588</v>
      </c>
      <c r="B11" s="226" t="s">
        <v>460</v>
      </c>
      <c r="C11" s="507" t="s">
        <v>461</v>
      </c>
      <c r="D11" s="485" t="s">
        <v>460</v>
      </c>
      <c r="E11" s="485" t="s">
        <v>461</v>
      </c>
      <c r="F11" s="226" t="s">
        <v>460</v>
      </c>
      <c r="G11" s="507" t="s">
        <v>461</v>
      </c>
      <c r="H11" s="226" t="s">
        <v>460</v>
      </c>
      <c r="I11" s="507" t="s">
        <v>461</v>
      </c>
      <c r="J11" s="485" t="s">
        <v>462</v>
      </c>
      <c r="K11" s="485" t="s">
        <v>463</v>
      </c>
      <c r="L11" s="484" t="s">
        <v>587</v>
      </c>
    </row>
    <row r="12" spans="1:12" ht="25" customHeight="1" thickBot="1" x14ac:dyDescent="0.3">
      <c r="A12" s="483" t="s">
        <v>586</v>
      </c>
      <c r="B12" s="228" t="s">
        <v>460</v>
      </c>
      <c r="C12" s="506" t="s">
        <v>461</v>
      </c>
      <c r="D12" s="482" t="s">
        <v>460</v>
      </c>
      <c r="E12" s="482" t="s">
        <v>461</v>
      </c>
      <c r="F12" s="228" t="s">
        <v>460</v>
      </c>
      <c r="G12" s="506" t="s">
        <v>461</v>
      </c>
      <c r="H12" s="228" t="s">
        <v>460</v>
      </c>
      <c r="I12" s="506" t="s">
        <v>461</v>
      </c>
      <c r="J12" s="482" t="s">
        <v>462</v>
      </c>
      <c r="K12" s="482" t="s">
        <v>463</v>
      </c>
      <c r="L12" s="481" t="s">
        <v>585</v>
      </c>
    </row>
    <row r="13" spans="1:12" ht="25" customHeight="1" thickBot="1" x14ac:dyDescent="0.3">
      <c r="A13" s="480" t="s">
        <v>584</v>
      </c>
      <c r="B13" s="230" t="s">
        <v>460</v>
      </c>
      <c r="C13" s="504" t="s">
        <v>461</v>
      </c>
      <c r="D13" s="479" t="s">
        <v>460</v>
      </c>
      <c r="E13" s="479" t="s">
        <v>461</v>
      </c>
      <c r="F13" s="230" t="s">
        <v>460</v>
      </c>
      <c r="G13" s="504" t="s">
        <v>461</v>
      </c>
      <c r="H13" s="230" t="s">
        <v>460</v>
      </c>
      <c r="I13" s="504" t="s">
        <v>461</v>
      </c>
      <c r="J13" s="479" t="s">
        <v>462</v>
      </c>
      <c r="K13" s="479" t="s">
        <v>463</v>
      </c>
      <c r="L13" s="478" t="s">
        <v>583</v>
      </c>
    </row>
    <row r="14" spans="1:12" ht="25" customHeight="1" thickBot="1" x14ac:dyDescent="0.3">
      <c r="A14" s="483" t="s">
        <v>582</v>
      </c>
      <c r="B14" s="228" t="s">
        <v>460</v>
      </c>
      <c r="C14" s="506" t="s">
        <v>461</v>
      </c>
      <c r="D14" s="482" t="s">
        <v>460</v>
      </c>
      <c r="E14" s="482" t="s">
        <v>461</v>
      </c>
      <c r="F14" s="228" t="s">
        <v>460</v>
      </c>
      <c r="G14" s="506" t="s">
        <v>461</v>
      </c>
      <c r="H14" s="228" t="s">
        <v>460</v>
      </c>
      <c r="I14" s="506" t="s">
        <v>461</v>
      </c>
      <c r="J14" s="482" t="s">
        <v>462</v>
      </c>
      <c r="K14" s="482" t="s">
        <v>463</v>
      </c>
      <c r="L14" s="481" t="s">
        <v>581</v>
      </c>
    </row>
    <row r="15" spans="1:12" ht="25" customHeight="1" thickBot="1" x14ac:dyDescent="0.3">
      <c r="A15" s="480" t="s">
        <v>580</v>
      </c>
      <c r="B15" s="230" t="s">
        <v>460</v>
      </c>
      <c r="C15" s="504" t="s">
        <v>461</v>
      </c>
      <c r="D15" s="479" t="s">
        <v>460</v>
      </c>
      <c r="E15" s="479" t="s">
        <v>461</v>
      </c>
      <c r="F15" s="230" t="s">
        <v>460</v>
      </c>
      <c r="G15" s="504" t="s">
        <v>461</v>
      </c>
      <c r="H15" s="230" t="s">
        <v>460</v>
      </c>
      <c r="I15" s="504" t="s">
        <v>461</v>
      </c>
      <c r="J15" s="479" t="s">
        <v>472</v>
      </c>
      <c r="K15" s="479" t="s">
        <v>474</v>
      </c>
      <c r="L15" s="478" t="s">
        <v>579</v>
      </c>
    </row>
    <row r="16" spans="1:12" ht="25" customHeight="1" thickBot="1" x14ac:dyDescent="0.3">
      <c r="A16" s="483" t="s">
        <v>578</v>
      </c>
      <c r="B16" s="228" t="s">
        <v>460</v>
      </c>
      <c r="C16" s="506" t="s">
        <v>461</v>
      </c>
      <c r="D16" s="482" t="s">
        <v>460</v>
      </c>
      <c r="E16" s="482" t="s">
        <v>461</v>
      </c>
      <c r="F16" s="228" t="s">
        <v>460</v>
      </c>
      <c r="G16" s="506" t="s">
        <v>461</v>
      </c>
      <c r="H16" s="228" t="s">
        <v>460</v>
      </c>
      <c r="I16" s="506" t="s">
        <v>461</v>
      </c>
      <c r="J16" s="482" t="s">
        <v>472</v>
      </c>
      <c r="K16" s="482" t="s">
        <v>474</v>
      </c>
      <c r="L16" s="481" t="s">
        <v>577</v>
      </c>
    </row>
    <row r="17" spans="1:12" ht="25" customHeight="1" thickBot="1" x14ac:dyDescent="0.3">
      <c r="A17" s="480" t="s">
        <v>576</v>
      </c>
      <c r="B17" s="230" t="s">
        <v>460</v>
      </c>
      <c r="C17" s="504" t="s">
        <v>461</v>
      </c>
      <c r="D17" s="479" t="s">
        <v>460</v>
      </c>
      <c r="E17" s="479" t="s">
        <v>461</v>
      </c>
      <c r="F17" s="230" t="s">
        <v>460</v>
      </c>
      <c r="G17" s="504" t="s">
        <v>461</v>
      </c>
      <c r="H17" s="230" t="s">
        <v>460</v>
      </c>
      <c r="I17" s="504" t="s">
        <v>461</v>
      </c>
      <c r="J17" s="479" t="s">
        <v>462</v>
      </c>
      <c r="K17" s="479" t="s">
        <v>463</v>
      </c>
      <c r="L17" s="478" t="s">
        <v>575</v>
      </c>
    </row>
    <row r="18" spans="1:12" ht="25" customHeight="1" thickBot="1" x14ac:dyDescent="0.3">
      <c r="A18" s="483" t="s">
        <v>574</v>
      </c>
      <c r="B18" s="228" t="s">
        <v>460</v>
      </c>
      <c r="C18" s="506" t="s">
        <v>461</v>
      </c>
      <c r="D18" s="482" t="s">
        <v>460</v>
      </c>
      <c r="E18" s="482" t="s">
        <v>461</v>
      </c>
      <c r="F18" s="228" t="s">
        <v>460</v>
      </c>
      <c r="G18" s="506" t="s">
        <v>461</v>
      </c>
      <c r="H18" s="228" t="s">
        <v>460</v>
      </c>
      <c r="I18" s="506" t="s">
        <v>461</v>
      </c>
      <c r="J18" s="482" t="s">
        <v>472</v>
      </c>
      <c r="K18" s="482" t="s">
        <v>474</v>
      </c>
      <c r="L18" s="481" t="s">
        <v>573</v>
      </c>
    </row>
    <row r="19" spans="1:12" ht="25" customHeight="1" thickBot="1" x14ac:dyDescent="0.3">
      <c r="A19" s="480" t="s">
        <v>572</v>
      </c>
      <c r="B19" s="230" t="s">
        <v>460</v>
      </c>
      <c r="C19" s="504" t="s">
        <v>461</v>
      </c>
      <c r="D19" s="479" t="s">
        <v>460</v>
      </c>
      <c r="E19" s="479" t="s">
        <v>461</v>
      </c>
      <c r="F19" s="230" t="s">
        <v>460</v>
      </c>
      <c r="G19" s="504" t="s">
        <v>461</v>
      </c>
      <c r="H19" s="230" t="s">
        <v>460</v>
      </c>
      <c r="I19" s="504" t="s">
        <v>461</v>
      </c>
      <c r="J19" s="479" t="s">
        <v>462</v>
      </c>
      <c r="K19" s="479" t="s">
        <v>463</v>
      </c>
      <c r="L19" s="478" t="s">
        <v>571</v>
      </c>
    </row>
    <row r="20" spans="1:12" ht="25" customHeight="1" thickBot="1" x14ac:dyDescent="0.3">
      <c r="A20" s="483" t="s">
        <v>570</v>
      </c>
      <c r="B20" s="228" t="s">
        <v>460</v>
      </c>
      <c r="C20" s="506" t="s">
        <v>461</v>
      </c>
      <c r="D20" s="482" t="s">
        <v>460</v>
      </c>
      <c r="E20" s="482" t="s">
        <v>461</v>
      </c>
      <c r="F20" s="228" t="s">
        <v>460</v>
      </c>
      <c r="G20" s="506" t="s">
        <v>461</v>
      </c>
      <c r="H20" s="228" t="s">
        <v>460</v>
      </c>
      <c r="I20" s="506" t="s">
        <v>461</v>
      </c>
      <c r="J20" s="482" t="s">
        <v>462</v>
      </c>
      <c r="K20" s="482" t="s">
        <v>463</v>
      </c>
      <c r="L20" s="481" t="s">
        <v>569</v>
      </c>
    </row>
    <row r="21" spans="1:12" ht="25" customHeight="1" thickBot="1" x14ac:dyDescent="0.3">
      <c r="A21" s="480" t="s">
        <v>568</v>
      </c>
      <c r="B21" s="230" t="s">
        <v>460</v>
      </c>
      <c r="C21" s="504" t="s">
        <v>461</v>
      </c>
      <c r="D21" s="479" t="s">
        <v>460</v>
      </c>
      <c r="E21" s="479" t="s">
        <v>461</v>
      </c>
      <c r="F21" s="230" t="s">
        <v>460</v>
      </c>
      <c r="G21" s="504" t="s">
        <v>461</v>
      </c>
      <c r="H21" s="230" t="s">
        <v>460</v>
      </c>
      <c r="I21" s="504" t="s">
        <v>461</v>
      </c>
      <c r="J21" s="479" t="s">
        <v>462</v>
      </c>
      <c r="K21" s="479" t="s">
        <v>463</v>
      </c>
      <c r="L21" s="478" t="s">
        <v>567</v>
      </c>
    </row>
    <row r="22" spans="1:12" ht="25" customHeight="1" x14ac:dyDescent="0.25">
      <c r="A22" s="477" t="s">
        <v>566</v>
      </c>
      <c r="B22" s="520" t="s">
        <v>460</v>
      </c>
      <c r="C22" s="521" t="s">
        <v>461</v>
      </c>
      <c r="D22" s="476" t="s">
        <v>460</v>
      </c>
      <c r="E22" s="476" t="s">
        <v>461</v>
      </c>
      <c r="F22" s="520" t="s">
        <v>460</v>
      </c>
      <c r="G22" s="521" t="s">
        <v>461</v>
      </c>
      <c r="H22" s="520" t="s">
        <v>460</v>
      </c>
      <c r="I22" s="521" t="s">
        <v>461</v>
      </c>
      <c r="J22" s="476" t="s">
        <v>462</v>
      </c>
      <c r="K22" s="476" t="s">
        <v>463</v>
      </c>
      <c r="L22" s="475" t="s">
        <v>565</v>
      </c>
    </row>
    <row r="23" spans="1:12" s="324" customFormat="1" x14ac:dyDescent="0.25">
      <c r="A23" s="324" t="s">
        <v>639</v>
      </c>
      <c r="L23" s="327" t="s">
        <v>642</v>
      </c>
    </row>
    <row r="24" spans="1:12" s="324" customFormat="1" x14ac:dyDescent="0.25"/>
    <row r="25" spans="1:12" ht="13" x14ac:dyDescent="0.3">
      <c r="A25" s="149"/>
      <c r="B25" s="474" t="s">
        <v>467</v>
      </c>
      <c r="C25" s="324"/>
      <c r="D25" s="324"/>
      <c r="E25" s="324"/>
      <c r="F25" s="324"/>
      <c r="G25" s="324"/>
      <c r="H25" s="324"/>
      <c r="I25" s="473" t="s">
        <v>477</v>
      </c>
      <c r="J25" s="149"/>
      <c r="K25" s="149"/>
      <c r="L25" s="324"/>
    </row>
    <row r="26" spans="1:12" x14ac:dyDescent="0.25">
      <c r="A26" s="383" t="s">
        <v>460</v>
      </c>
      <c r="B26" s="365" t="s">
        <v>468</v>
      </c>
      <c r="C26" s="324"/>
      <c r="D26" s="324"/>
      <c r="E26" s="324"/>
      <c r="F26" s="324"/>
      <c r="G26" s="324"/>
      <c r="H26" s="324"/>
      <c r="I26" s="383" t="s">
        <v>468</v>
      </c>
      <c r="J26" s="365" t="s">
        <v>461</v>
      </c>
      <c r="K26" s="324"/>
      <c r="L26" s="324"/>
    </row>
    <row r="27" spans="1:12" x14ac:dyDescent="0.25">
      <c r="A27" s="383" t="s">
        <v>462</v>
      </c>
      <c r="B27" s="365" t="s">
        <v>469</v>
      </c>
      <c r="C27" s="324"/>
      <c r="D27" s="324"/>
      <c r="E27" s="324"/>
      <c r="F27" s="324"/>
      <c r="G27" s="324"/>
      <c r="H27" s="324"/>
      <c r="I27" s="383" t="s">
        <v>469</v>
      </c>
      <c r="J27" s="365" t="s">
        <v>463</v>
      </c>
      <c r="K27" s="324"/>
      <c r="L27" s="324"/>
    </row>
    <row r="28" spans="1:12" x14ac:dyDescent="0.25">
      <c r="A28" s="383" t="s">
        <v>472</v>
      </c>
      <c r="B28" s="365" t="s">
        <v>478</v>
      </c>
      <c r="C28" s="324"/>
      <c r="D28" s="324"/>
      <c r="E28" s="324"/>
      <c r="F28" s="324"/>
      <c r="G28" s="324"/>
      <c r="H28" s="324"/>
      <c r="I28" s="383" t="s">
        <v>478</v>
      </c>
      <c r="J28" s="365" t="s">
        <v>474</v>
      </c>
      <c r="K28" s="324"/>
      <c r="L28" s="324"/>
    </row>
    <row r="29" spans="1:12" x14ac:dyDescent="0.25">
      <c r="A29" s="383" t="s">
        <v>480</v>
      </c>
      <c r="B29" s="365" t="s">
        <v>479</v>
      </c>
      <c r="C29" s="324"/>
      <c r="D29" s="324"/>
      <c r="E29" s="324"/>
      <c r="F29" s="324"/>
      <c r="G29" s="324"/>
      <c r="H29" s="324"/>
      <c r="I29" s="383" t="s">
        <v>479</v>
      </c>
      <c r="J29" s="365" t="s">
        <v>481</v>
      </c>
      <c r="K29" s="324"/>
      <c r="L29" s="324"/>
    </row>
    <row r="30" spans="1:12" x14ac:dyDescent="0.25">
      <c r="A30" s="383" t="s">
        <v>482</v>
      </c>
      <c r="B30" s="365" t="s">
        <v>470</v>
      </c>
      <c r="C30" s="324"/>
      <c r="D30" s="324"/>
      <c r="E30" s="324"/>
      <c r="F30" s="324"/>
      <c r="G30" s="324"/>
      <c r="H30" s="324"/>
      <c r="I30" s="383" t="s">
        <v>470</v>
      </c>
      <c r="J30" s="365" t="s">
        <v>475</v>
      </c>
      <c r="K30" s="324"/>
      <c r="L30" s="324"/>
    </row>
    <row r="31" spans="1:12" x14ac:dyDescent="0.25">
      <c r="A31" s="383" t="s">
        <v>473</v>
      </c>
      <c r="B31" s="365" t="s">
        <v>471</v>
      </c>
      <c r="C31" s="324"/>
      <c r="D31" s="324"/>
      <c r="E31" s="324"/>
      <c r="F31" s="324"/>
      <c r="G31" s="324"/>
      <c r="H31" s="324"/>
      <c r="I31" s="383" t="s">
        <v>471</v>
      </c>
      <c r="J31" s="365" t="s">
        <v>476</v>
      </c>
      <c r="K31" s="324"/>
      <c r="L31" s="32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C2:K2"/>
    <mergeCell ref="A3:L3"/>
    <mergeCell ref="A4:L4"/>
    <mergeCell ref="A5:L5"/>
  </mergeCells>
  <printOptions horizontalCentered="1" verticalCentered="1"/>
  <pageMargins left="0" right="0" top="0" bottom="0" header="0" footer="0"/>
  <pageSetup paperSize="9" scale="9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rightToLeft="1" view="pageBreakPreview" topLeftCell="A2" zoomScale="90" zoomScaleNormal="100" zoomScaleSheetLayoutView="90" workbookViewId="0">
      <selection activeCell="A6" sqref="A6:L6"/>
    </sheetView>
  </sheetViews>
  <sheetFormatPr defaultColWidth="9.1796875" defaultRowHeight="12.5" x14ac:dyDescent="0.25"/>
  <cols>
    <col min="1" max="1" width="14" style="1" customWidth="1"/>
    <col min="2" max="2" width="6.26953125" style="1" bestFit="1" customWidth="1"/>
    <col min="3" max="3" width="8.1796875" style="1" bestFit="1" customWidth="1"/>
    <col min="4" max="4" width="6.81640625" style="1" bestFit="1" customWidth="1"/>
    <col min="5" max="5" width="8.1796875" style="1" bestFit="1" customWidth="1"/>
    <col min="6" max="6" width="8.453125" style="1" customWidth="1"/>
    <col min="7" max="7" width="8.1796875" style="1" bestFit="1" customWidth="1"/>
    <col min="8" max="8" width="9.26953125" style="1" customWidth="1"/>
    <col min="9" max="9" width="8.1796875" style="1" bestFit="1" customWidth="1"/>
    <col min="10" max="10" width="6.81640625" style="1" bestFit="1" customWidth="1"/>
    <col min="11" max="11" width="9.26953125" style="1" bestFit="1" customWidth="1"/>
    <col min="12" max="12" width="15.453125" style="1" customWidth="1"/>
    <col min="13" max="16384" width="9.1796875" style="1"/>
  </cols>
  <sheetData>
    <row r="1" spans="1:12" ht="18" hidden="1" customHeight="1" x14ac:dyDescent="0.4">
      <c r="A1" s="728" t="s">
        <v>595</v>
      </c>
      <c r="B1" s="728"/>
      <c r="C1" s="729"/>
      <c r="D1" s="729"/>
      <c r="E1" s="729"/>
      <c r="F1" s="729"/>
      <c r="G1" s="729"/>
      <c r="H1" s="729"/>
      <c r="I1" s="729"/>
      <c r="J1" s="729"/>
      <c r="K1" s="729"/>
      <c r="L1" s="729"/>
    </row>
    <row r="2" spans="1:12" ht="18" customHeight="1" x14ac:dyDescent="0.4">
      <c r="A2" s="493"/>
      <c r="B2" s="493"/>
      <c r="C2" s="728" t="s">
        <v>594</v>
      </c>
      <c r="D2" s="728"/>
      <c r="E2" s="728"/>
      <c r="F2" s="728"/>
      <c r="G2" s="728"/>
      <c r="H2" s="728"/>
      <c r="I2" s="728"/>
      <c r="J2" s="728"/>
      <c r="K2" s="728"/>
      <c r="L2" s="494"/>
    </row>
    <row r="3" spans="1:12" ht="18" x14ac:dyDescent="0.4">
      <c r="A3" s="728" t="s">
        <v>560</v>
      </c>
      <c r="B3" s="728"/>
      <c r="C3" s="728"/>
      <c r="D3" s="728"/>
      <c r="E3" s="728"/>
      <c r="F3" s="728"/>
      <c r="G3" s="728"/>
      <c r="H3" s="728"/>
      <c r="I3" s="728"/>
      <c r="J3" s="728"/>
      <c r="K3" s="728"/>
      <c r="L3" s="728"/>
    </row>
    <row r="4" spans="1:12" ht="18" x14ac:dyDescent="0.4">
      <c r="A4" s="730">
        <v>2015</v>
      </c>
      <c r="B4" s="730"/>
      <c r="C4" s="730"/>
      <c r="D4" s="730"/>
      <c r="E4" s="730"/>
      <c r="F4" s="730"/>
      <c r="G4" s="730"/>
      <c r="H4" s="730"/>
      <c r="I4" s="730"/>
      <c r="J4" s="730"/>
      <c r="K4" s="730"/>
      <c r="L4" s="730"/>
    </row>
    <row r="5" spans="1:12" ht="15.5" x14ac:dyDescent="0.35">
      <c r="A5" s="731" t="s">
        <v>592</v>
      </c>
      <c r="B5" s="731"/>
      <c r="C5" s="731"/>
      <c r="D5" s="731"/>
      <c r="E5" s="731"/>
      <c r="F5" s="731"/>
      <c r="G5" s="731"/>
      <c r="H5" s="731"/>
      <c r="I5" s="731"/>
      <c r="J5" s="731"/>
      <c r="K5" s="731"/>
      <c r="L5" s="731"/>
    </row>
    <row r="6" spans="1:12" ht="15.5" x14ac:dyDescent="0.35">
      <c r="A6" s="731" t="s">
        <v>605</v>
      </c>
      <c r="B6" s="731"/>
      <c r="C6" s="731"/>
      <c r="D6" s="731"/>
      <c r="E6" s="731"/>
      <c r="F6" s="731"/>
      <c r="G6" s="731"/>
      <c r="H6" s="731"/>
      <c r="I6" s="731"/>
      <c r="J6" s="731"/>
      <c r="K6" s="731"/>
      <c r="L6" s="731"/>
    </row>
    <row r="7" spans="1:12" ht="15.5" x14ac:dyDescent="0.35">
      <c r="A7" s="731">
        <v>2015</v>
      </c>
      <c r="B7" s="731"/>
      <c r="C7" s="731"/>
      <c r="D7" s="731"/>
      <c r="E7" s="731"/>
      <c r="F7" s="731"/>
      <c r="G7" s="731"/>
      <c r="H7" s="731"/>
      <c r="I7" s="731"/>
      <c r="J7" s="731"/>
      <c r="K7" s="731"/>
      <c r="L7" s="731"/>
    </row>
    <row r="8" spans="1:12" ht="15.5" x14ac:dyDescent="0.25">
      <c r="A8" s="491" t="s">
        <v>726</v>
      </c>
      <c r="B8" s="491"/>
      <c r="C8" s="490"/>
      <c r="D8" s="489"/>
      <c r="E8" s="489"/>
      <c r="F8" s="489"/>
      <c r="G8" s="489"/>
      <c r="H8" s="489"/>
      <c r="I8" s="488"/>
      <c r="J8" s="232"/>
      <c r="K8" s="197"/>
      <c r="L8" s="487" t="s">
        <v>727</v>
      </c>
    </row>
    <row r="9" spans="1:12" ht="39.75" customHeight="1" x14ac:dyDescent="0.3">
      <c r="A9" s="734" t="s">
        <v>590</v>
      </c>
      <c r="B9" s="736" t="s">
        <v>662</v>
      </c>
      <c r="C9" s="737"/>
      <c r="D9" s="736" t="s">
        <v>663</v>
      </c>
      <c r="E9" s="737"/>
      <c r="F9" s="736" t="s">
        <v>664</v>
      </c>
      <c r="G9" s="737"/>
      <c r="H9" s="736" t="s">
        <v>665</v>
      </c>
      <c r="I9" s="737"/>
      <c r="J9" s="736" t="s">
        <v>666</v>
      </c>
      <c r="K9" s="737"/>
      <c r="L9" s="738" t="s">
        <v>589</v>
      </c>
    </row>
    <row r="10" spans="1:12" ht="47.25" customHeight="1" x14ac:dyDescent="0.25">
      <c r="A10" s="735"/>
      <c r="B10" s="732" t="s">
        <v>667</v>
      </c>
      <c r="C10" s="733"/>
      <c r="D10" s="732" t="s">
        <v>668</v>
      </c>
      <c r="E10" s="733"/>
      <c r="F10" s="732" t="s">
        <v>669</v>
      </c>
      <c r="G10" s="733"/>
      <c r="H10" s="732" t="s">
        <v>670</v>
      </c>
      <c r="I10" s="733"/>
      <c r="J10" s="732" t="s">
        <v>671</v>
      </c>
      <c r="K10" s="733"/>
      <c r="L10" s="739"/>
    </row>
    <row r="11" spans="1:12" ht="25" customHeight="1" thickBot="1" x14ac:dyDescent="0.3">
      <c r="A11" s="486" t="s">
        <v>588</v>
      </c>
      <c r="B11" s="226" t="s">
        <v>460</v>
      </c>
      <c r="C11" s="507" t="s">
        <v>461</v>
      </c>
      <c r="D11" s="226" t="s">
        <v>460</v>
      </c>
      <c r="E11" s="507" t="s">
        <v>461</v>
      </c>
      <c r="F11" s="226" t="s">
        <v>460</v>
      </c>
      <c r="G11" s="507" t="s">
        <v>461</v>
      </c>
      <c r="H11" s="226" t="s">
        <v>460</v>
      </c>
      <c r="I11" s="507" t="s">
        <v>461</v>
      </c>
      <c r="J11" s="485" t="s">
        <v>460</v>
      </c>
      <c r="K11" s="485" t="s">
        <v>461</v>
      </c>
      <c r="L11" s="484" t="s">
        <v>587</v>
      </c>
    </row>
    <row r="12" spans="1:12" ht="25" customHeight="1" thickBot="1" x14ac:dyDescent="0.3">
      <c r="A12" s="483" t="s">
        <v>586</v>
      </c>
      <c r="B12" s="228" t="s">
        <v>460</v>
      </c>
      <c r="C12" s="506" t="s">
        <v>461</v>
      </c>
      <c r="D12" s="228" t="s">
        <v>460</v>
      </c>
      <c r="E12" s="506" t="s">
        <v>461</v>
      </c>
      <c r="F12" s="228" t="s">
        <v>460</v>
      </c>
      <c r="G12" s="506" t="s">
        <v>461</v>
      </c>
      <c r="H12" s="228" t="s">
        <v>460</v>
      </c>
      <c r="I12" s="506" t="s">
        <v>461</v>
      </c>
      <c r="J12" s="482" t="s">
        <v>462</v>
      </c>
      <c r="K12" s="482" t="s">
        <v>463</v>
      </c>
      <c r="L12" s="481" t="s">
        <v>585</v>
      </c>
    </row>
    <row r="13" spans="1:12" ht="25" customHeight="1" thickBot="1" x14ac:dyDescent="0.3">
      <c r="A13" s="480" t="s">
        <v>584</v>
      </c>
      <c r="B13" s="230" t="s">
        <v>460</v>
      </c>
      <c r="C13" s="504" t="s">
        <v>461</v>
      </c>
      <c r="D13" s="230" t="s">
        <v>460</v>
      </c>
      <c r="E13" s="504" t="s">
        <v>461</v>
      </c>
      <c r="F13" s="230" t="s">
        <v>460</v>
      </c>
      <c r="G13" s="504" t="s">
        <v>461</v>
      </c>
      <c r="H13" s="230" t="s">
        <v>460</v>
      </c>
      <c r="I13" s="504" t="s">
        <v>461</v>
      </c>
      <c r="J13" s="479" t="s">
        <v>462</v>
      </c>
      <c r="K13" s="479" t="s">
        <v>463</v>
      </c>
      <c r="L13" s="478" t="s">
        <v>583</v>
      </c>
    </row>
    <row r="14" spans="1:12" ht="25" customHeight="1" thickBot="1" x14ac:dyDescent="0.3">
      <c r="A14" s="483" t="s">
        <v>582</v>
      </c>
      <c r="B14" s="228" t="s">
        <v>460</v>
      </c>
      <c r="C14" s="506" t="s">
        <v>461</v>
      </c>
      <c r="D14" s="228" t="s">
        <v>460</v>
      </c>
      <c r="E14" s="506" t="s">
        <v>461</v>
      </c>
      <c r="F14" s="228" t="s">
        <v>460</v>
      </c>
      <c r="G14" s="506" t="s">
        <v>461</v>
      </c>
      <c r="H14" s="228" t="s">
        <v>460</v>
      </c>
      <c r="I14" s="506" t="s">
        <v>461</v>
      </c>
      <c r="J14" s="482" t="s">
        <v>462</v>
      </c>
      <c r="K14" s="482" t="s">
        <v>463</v>
      </c>
      <c r="L14" s="481" t="s">
        <v>581</v>
      </c>
    </row>
    <row r="15" spans="1:12" ht="25" customHeight="1" thickBot="1" x14ac:dyDescent="0.3">
      <c r="A15" s="480" t="s">
        <v>580</v>
      </c>
      <c r="B15" s="230" t="s">
        <v>460</v>
      </c>
      <c r="C15" s="504" t="s">
        <v>461</v>
      </c>
      <c r="D15" s="230" t="s">
        <v>460</v>
      </c>
      <c r="E15" s="504" t="s">
        <v>461</v>
      </c>
      <c r="F15" s="230" t="s">
        <v>460</v>
      </c>
      <c r="G15" s="504" t="s">
        <v>461</v>
      </c>
      <c r="H15" s="230" t="s">
        <v>460</v>
      </c>
      <c r="I15" s="504" t="s">
        <v>461</v>
      </c>
      <c r="J15" s="479" t="s">
        <v>462</v>
      </c>
      <c r="K15" s="479" t="s">
        <v>463</v>
      </c>
      <c r="L15" s="478" t="s">
        <v>579</v>
      </c>
    </row>
    <row r="16" spans="1:12" ht="25" customHeight="1" thickBot="1" x14ac:dyDescent="0.3">
      <c r="A16" s="483" t="s">
        <v>578</v>
      </c>
      <c r="B16" s="228" t="s">
        <v>460</v>
      </c>
      <c r="C16" s="506" t="s">
        <v>461</v>
      </c>
      <c r="D16" s="228" t="s">
        <v>460</v>
      </c>
      <c r="E16" s="506" t="s">
        <v>461</v>
      </c>
      <c r="F16" s="228" t="s">
        <v>460</v>
      </c>
      <c r="G16" s="506" t="s">
        <v>461</v>
      </c>
      <c r="H16" s="228" t="s">
        <v>460</v>
      </c>
      <c r="I16" s="506" t="s">
        <v>461</v>
      </c>
      <c r="J16" s="482" t="s">
        <v>462</v>
      </c>
      <c r="K16" s="482" t="s">
        <v>463</v>
      </c>
      <c r="L16" s="481" t="s">
        <v>577</v>
      </c>
    </row>
    <row r="17" spans="1:12" ht="25" customHeight="1" thickBot="1" x14ac:dyDescent="0.3">
      <c r="A17" s="480" t="s">
        <v>576</v>
      </c>
      <c r="B17" s="230" t="s">
        <v>460</v>
      </c>
      <c r="C17" s="504" t="s">
        <v>461</v>
      </c>
      <c r="D17" s="230" t="s">
        <v>460</v>
      </c>
      <c r="E17" s="504" t="s">
        <v>461</v>
      </c>
      <c r="F17" s="230" t="s">
        <v>460</v>
      </c>
      <c r="G17" s="504" t="s">
        <v>461</v>
      </c>
      <c r="H17" s="230" t="s">
        <v>460</v>
      </c>
      <c r="I17" s="504" t="s">
        <v>461</v>
      </c>
      <c r="J17" s="479" t="s">
        <v>462</v>
      </c>
      <c r="K17" s="479" t="s">
        <v>463</v>
      </c>
      <c r="L17" s="478" t="s">
        <v>575</v>
      </c>
    </row>
    <row r="18" spans="1:12" ht="25" customHeight="1" thickBot="1" x14ac:dyDescent="0.3">
      <c r="A18" s="483" t="s">
        <v>574</v>
      </c>
      <c r="B18" s="228" t="s">
        <v>460</v>
      </c>
      <c r="C18" s="506" t="s">
        <v>461</v>
      </c>
      <c r="D18" s="228" t="s">
        <v>460</v>
      </c>
      <c r="E18" s="506" t="s">
        <v>461</v>
      </c>
      <c r="F18" s="228" t="s">
        <v>460</v>
      </c>
      <c r="G18" s="506" t="s">
        <v>461</v>
      </c>
      <c r="H18" s="228" t="s">
        <v>460</v>
      </c>
      <c r="I18" s="506" t="s">
        <v>461</v>
      </c>
      <c r="J18" s="482" t="s">
        <v>462</v>
      </c>
      <c r="K18" s="482" t="s">
        <v>463</v>
      </c>
      <c r="L18" s="481" t="s">
        <v>573</v>
      </c>
    </row>
    <row r="19" spans="1:12" ht="25" customHeight="1" thickBot="1" x14ac:dyDescent="0.3">
      <c r="A19" s="480" t="s">
        <v>572</v>
      </c>
      <c r="B19" s="230" t="s">
        <v>460</v>
      </c>
      <c r="C19" s="504" t="s">
        <v>461</v>
      </c>
      <c r="D19" s="230" t="s">
        <v>460</v>
      </c>
      <c r="E19" s="504" t="s">
        <v>461</v>
      </c>
      <c r="F19" s="230" t="s">
        <v>460</v>
      </c>
      <c r="G19" s="504" t="s">
        <v>461</v>
      </c>
      <c r="H19" s="230" t="s">
        <v>460</v>
      </c>
      <c r="I19" s="504" t="s">
        <v>461</v>
      </c>
      <c r="J19" s="479" t="s">
        <v>462</v>
      </c>
      <c r="K19" s="479" t="s">
        <v>463</v>
      </c>
      <c r="L19" s="478" t="s">
        <v>571</v>
      </c>
    </row>
    <row r="20" spans="1:12" ht="25" customHeight="1" thickBot="1" x14ac:dyDescent="0.3">
      <c r="A20" s="483" t="s">
        <v>570</v>
      </c>
      <c r="B20" s="228" t="s">
        <v>460</v>
      </c>
      <c r="C20" s="506" t="s">
        <v>461</v>
      </c>
      <c r="D20" s="228" t="s">
        <v>460</v>
      </c>
      <c r="E20" s="506" t="s">
        <v>461</v>
      </c>
      <c r="F20" s="228" t="s">
        <v>460</v>
      </c>
      <c r="G20" s="506" t="s">
        <v>461</v>
      </c>
      <c r="H20" s="228" t="s">
        <v>460</v>
      </c>
      <c r="I20" s="506" t="s">
        <v>461</v>
      </c>
      <c r="J20" s="482" t="s">
        <v>462</v>
      </c>
      <c r="K20" s="482" t="s">
        <v>463</v>
      </c>
      <c r="L20" s="481" t="s">
        <v>569</v>
      </c>
    </row>
    <row r="21" spans="1:12" ht="25" customHeight="1" thickBot="1" x14ac:dyDescent="0.3">
      <c r="A21" s="480" t="s">
        <v>568</v>
      </c>
      <c r="B21" s="230" t="s">
        <v>460</v>
      </c>
      <c r="C21" s="504" t="s">
        <v>461</v>
      </c>
      <c r="D21" s="230" t="s">
        <v>460</v>
      </c>
      <c r="E21" s="504" t="s">
        <v>461</v>
      </c>
      <c r="F21" s="230" t="s">
        <v>460</v>
      </c>
      <c r="G21" s="504" t="s">
        <v>461</v>
      </c>
      <c r="H21" s="230" t="s">
        <v>460</v>
      </c>
      <c r="I21" s="504" t="s">
        <v>461</v>
      </c>
      <c r="J21" s="479" t="s">
        <v>462</v>
      </c>
      <c r="K21" s="479" t="s">
        <v>463</v>
      </c>
      <c r="L21" s="478" t="s">
        <v>567</v>
      </c>
    </row>
    <row r="22" spans="1:12" ht="25" customHeight="1" x14ac:dyDescent="0.25">
      <c r="A22" s="477" t="s">
        <v>566</v>
      </c>
      <c r="B22" s="520" t="s">
        <v>460</v>
      </c>
      <c r="C22" s="521" t="s">
        <v>461</v>
      </c>
      <c r="D22" s="520" t="s">
        <v>460</v>
      </c>
      <c r="E22" s="521" t="s">
        <v>461</v>
      </c>
      <c r="F22" s="520" t="s">
        <v>460</v>
      </c>
      <c r="G22" s="521" t="s">
        <v>461</v>
      </c>
      <c r="H22" s="520" t="s">
        <v>460</v>
      </c>
      <c r="I22" s="521" t="s">
        <v>461</v>
      </c>
      <c r="J22" s="476" t="s">
        <v>462</v>
      </c>
      <c r="K22" s="476" t="s">
        <v>463</v>
      </c>
      <c r="L22" s="475" t="s">
        <v>565</v>
      </c>
    </row>
    <row r="23" spans="1:12" s="324" customFormat="1" x14ac:dyDescent="0.25">
      <c r="A23" s="324" t="s">
        <v>639</v>
      </c>
      <c r="L23" s="327" t="s">
        <v>642</v>
      </c>
    </row>
    <row r="24" spans="1:12" s="324" customFormat="1" x14ac:dyDescent="0.25"/>
    <row r="25" spans="1:12" ht="13" x14ac:dyDescent="0.3">
      <c r="A25" s="149"/>
      <c r="B25" s="474" t="s">
        <v>467</v>
      </c>
      <c r="C25" s="324"/>
      <c r="D25" s="324"/>
      <c r="E25" s="324"/>
      <c r="F25" s="324"/>
      <c r="G25" s="324"/>
      <c r="H25" s="324"/>
      <c r="I25" s="473" t="s">
        <v>477</v>
      </c>
      <c r="J25" s="149"/>
      <c r="K25" s="149"/>
      <c r="L25" s="324"/>
    </row>
    <row r="26" spans="1:12" x14ac:dyDescent="0.25">
      <c r="A26" s="383" t="s">
        <v>460</v>
      </c>
      <c r="B26" s="365" t="s">
        <v>468</v>
      </c>
      <c r="C26" s="324"/>
      <c r="D26" s="324"/>
      <c r="E26" s="324"/>
      <c r="F26" s="324"/>
      <c r="G26" s="324"/>
      <c r="H26" s="324"/>
      <c r="I26" s="383" t="s">
        <v>468</v>
      </c>
      <c r="J26" s="365" t="s">
        <v>461</v>
      </c>
      <c r="K26" s="324"/>
      <c r="L26" s="324"/>
    </row>
    <row r="27" spans="1:12" x14ac:dyDescent="0.25">
      <c r="A27" s="383" t="s">
        <v>462</v>
      </c>
      <c r="B27" s="365" t="s">
        <v>469</v>
      </c>
      <c r="C27" s="324"/>
      <c r="D27" s="324"/>
      <c r="E27" s="324"/>
      <c r="F27" s="324"/>
      <c r="G27" s="324"/>
      <c r="H27" s="324"/>
      <c r="I27" s="383" t="s">
        <v>469</v>
      </c>
      <c r="J27" s="365" t="s">
        <v>463</v>
      </c>
      <c r="K27" s="324"/>
      <c r="L27" s="324"/>
    </row>
    <row r="28" spans="1:12" x14ac:dyDescent="0.25">
      <c r="A28" s="383" t="s">
        <v>472</v>
      </c>
      <c r="B28" s="365" t="s">
        <v>478</v>
      </c>
      <c r="C28" s="324"/>
      <c r="D28" s="324"/>
      <c r="E28" s="324"/>
      <c r="F28" s="324"/>
      <c r="G28" s="324"/>
      <c r="H28" s="324"/>
      <c r="I28" s="383" t="s">
        <v>478</v>
      </c>
      <c r="J28" s="365" t="s">
        <v>474</v>
      </c>
      <c r="K28" s="324"/>
      <c r="L28" s="324"/>
    </row>
    <row r="29" spans="1:12" x14ac:dyDescent="0.25">
      <c r="A29" s="383" t="s">
        <v>480</v>
      </c>
      <c r="B29" s="365" t="s">
        <v>479</v>
      </c>
      <c r="C29" s="324"/>
      <c r="D29" s="324"/>
      <c r="E29" s="324"/>
      <c r="F29" s="324"/>
      <c r="G29" s="324"/>
      <c r="H29" s="324"/>
      <c r="I29" s="383" t="s">
        <v>479</v>
      </c>
      <c r="J29" s="365" t="s">
        <v>481</v>
      </c>
      <c r="K29" s="324"/>
      <c r="L29" s="324"/>
    </row>
    <row r="30" spans="1:12" x14ac:dyDescent="0.25">
      <c r="A30" s="383" t="s">
        <v>482</v>
      </c>
      <c r="B30" s="365" t="s">
        <v>470</v>
      </c>
      <c r="C30" s="324"/>
      <c r="D30" s="324"/>
      <c r="E30" s="324"/>
      <c r="F30" s="324"/>
      <c r="G30" s="324"/>
      <c r="H30" s="324"/>
      <c r="I30" s="383" t="s">
        <v>470</v>
      </c>
      <c r="J30" s="365" t="s">
        <v>475</v>
      </c>
      <c r="K30" s="324"/>
      <c r="L30" s="324"/>
    </row>
    <row r="31" spans="1:12" x14ac:dyDescent="0.25">
      <c r="A31" s="383" t="s">
        <v>473</v>
      </c>
      <c r="B31" s="365" t="s">
        <v>471</v>
      </c>
      <c r="C31" s="324"/>
      <c r="D31" s="324"/>
      <c r="E31" s="324"/>
      <c r="F31" s="324"/>
      <c r="G31" s="324"/>
      <c r="H31" s="324"/>
      <c r="I31" s="383" t="s">
        <v>471</v>
      </c>
      <c r="J31" s="365" t="s">
        <v>476</v>
      </c>
      <c r="K31" s="324"/>
      <c r="L31" s="324"/>
    </row>
  </sheetData>
  <mergeCells count="19">
    <mergeCell ref="A6:L6"/>
    <mergeCell ref="F10:G10"/>
    <mergeCell ref="H10:I10"/>
    <mergeCell ref="J10:K10"/>
    <mergeCell ref="A7:L7"/>
    <mergeCell ref="A9:A10"/>
    <mergeCell ref="B9:C9"/>
    <mergeCell ref="D9:E9"/>
    <mergeCell ref="F9:G9"/>
    <mergeCell ref="H9:I9"/>
    <mergeCell ref="J9:K9"/>
    <mergeCell ref="L9:L10"/>
    <mergeCell ref="B10:C10"/>
    <mergeCell ref="D10:E10"/>
    <mergeCell ref="A1:L1"/>
    <mergeCell ref="C2:K2"/>
    <mergeCell ref="A3:L3"/>
    <mergeCell ref="A4:L4"/>
    <mergeCell ref="A5:L5"/>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34"/>
  <sheetViews>
    <sheetView rightToLeft="1" view="pageBreakPreview" topLeftCell="A95" zoomScale="85" zoomScaleNormal="100" zoomScaleSheetLayoutView="85" workbookViewId="0">
      <selection activeCell="A133" sqref="A133"/>
    </sheetView>
  </sheetViews>
  <sheetFormatPr defaultColWidth="5.26953125" defaultRowHeight="13" x14ac:dyDescent="0.3"/>
  <cols>
    <col min="1" max="5" width="5.26953125" style="5"/>
    <col min="6" max="6" width="9.1796875" style="5" customWidth="1"/>
    <col min="7" max="16384" width="5.26953125" style="5"/>
  </cols>
  <sheetData>
    <row r="1" spans="1:10" s="149" customFormat="1" x14ac:dyDescent="0.3">
      <c r="A1" s="445"/>
      <c r="B1" s="446"/>
      <c r="C1" s="447"/>
      <c r="D1" s="446"/>
      <c r="E1" s="447"/>
      <c r="F1" s="446"/>
      <c r="G1" s="447"/>
      <c r="H1" s="446"/>
      <c r="I1" s="449"/>
      <c r="J1" s="448"/>
    </row>
    <row r="2" spans="1:10" s="149" customFormat="1" x14ac:dyDescent="0.3">
      <c r="A2" s="445"/>
      <c r="B2" s="446"/>
      <c r="C2" s="447"/>
      <c r="D2" s="446"/>
      <c r="E2" s="447"/>
      <c r="F2" s="446"/>
      <c r="G2" s="447"/>
      <c r="H2" s="446"/>
      <c r="I2" s="449"/>
      <c r="J2" s="448"/>
    </row>
    <row r="3" spans="1:10" s="149" customFormat="1" x14ac:dyDescent="0.3">
      <c r="A3" s="445"/>
      <c r="B3" s="446"/>
      <c r="C3" s="447"/>
      <c r="D3" s="446"/>
      <c r="E3" s="447"/>
      <c r="F3" s="446"/>
      <c r="G3" s="447"/>
      <c r="H3" s="446"/>
      <c r="I3" s="449"/>
      <c r="J3" s="448"/>
    </row>
    <row r="4" spans="1:10" s="149" customFormat="1" x14ac:dyDescent="0.3">
      <c r="A4" s="445"/>
      <c r="B4" s="446"/>
      <c r="C4" s="447"/>
      <c r="D4" s="446"/>
      <c r="E4" s="447"/>
      <c r="F4" s="446"/>
      <c r="G4" s="447"/>
      <c r="H4" s="446"/>
      <c r="I4" s="449"/>
      <c r="J4" s="448"/>
    </row>
    <row r="5" spans="1:10" s="149" customFormat="1" x14ac:dyDescent="0.3">
      <c r="A5" s="445"/>
      <c r="B5" s="446"/>
      <c r="C5" s="447"/>
      <c r="D5" s="446"/>
      <c r="E5" s="447"/>
      <c r="F5" s="446"/>
      <c r="G5" s="447"/>
      <c r="H5" s="446"/>
      <c r="I5" s="449"/>
      <c r="J5" s="448"/>
    </row>
    <row r="6" spans="1:10" s="149" customFormat="1" x14ac:dyDescent="0.3">
      <c r="A6" s="445"/>
      <c r="B6" s="446"/>
      <c r="C6" s="447"/>
      <c r="D6" s="446"/>
      <c r="E6" s="447"/>
      <c r="F6" s="446"/>
      <c r="G6" s="447"/>
      <c r="H6" s="446"/>
      <c r="I6" s="449"/>
      <c r="J6" s="448"/>
    </row>
    <row r="7" spans="1:10" s="149" customFormat="1" x14ac:dyDescent="0.3">
      <c r="A7" s="445"/>
      <c r="B7" s="446"/>
      <c r="C7" s="447"/>
      <c r="D7" s="446"/>
      <c r="E7" s="447"/>
      <c r="F7" s="446"/>
      <c r="G7" s="447"/>
      <c r="H7" s="446"/>
      <c r="I7" s="449"/>
      <c r="J7" s="448"/>
    </row>
    <row r="8" spans="1:10" s="149" customFormat="1" x14ac:dyDescent="0.3">
      <c r="A8" s="445"/>
      <c r="B8" s="446"/>
      <c r="C8" s="447"/>
      <c r="D8" s="446"/>
      <c r="E8" s="447"/>
      <c r="F8" s="446"/>
      <c r="G8" s="447"/>
      <c r="H8" s="446"/>
      <c r="I8" s="449"/>
      <c r="J8" s="448"/>
    </row>
    <row r="9" spans="1:10" s="149" customFormat="1" x14ac:dyDescent="0.3">
      <c r="A9" s="445"/>
      <c r="B9" s="446"/>
      <c r="C9" s="447"/>
      <c r="D9" s="446"/>
      <c r="E9" s="447"/>
      <c r="F9" s="446"/>
      <c r="G9" s="447"/>
      <c r="H9" s="446"/>
      <c r="I9" s="449"/>
      <c r="J9" s="448"/>
    </row>
    <row r="10" spans="1:10" s="149" customFormat="1" x14ac:dyDescent="0.3">
      <c r="A10" s="445"/>
      <c r="B10" s="446"/>
      <c r="C10" s="447"/>
      <c r="D10" s="446"/>
      <c r="E10" s="447"/>
      <c r="F10" s="446"/>
      <c r="G10" s="447"/>
      <c r="H10" s="446"/>
      <c r="I10" s="449"/>
      <c r="J10" s="448"/>
    </row>
    <row r="11" spans="1:10" s="149" customFormat="1" x14ac:dyDescent="0.3">
      <c r="A11" s="445"/>
      <c r="B11" s="446"/>
      <c r="C11" s="447"/>
      <c r="D11" s="446"/>
      <c r="E11" s="447"/>
      <c r="F11" s="446"/>
      <c r="G11" s="447"/>
      <c r="H11" s="446"/>
      <c r="I11" s="449"/>
      <c r="J11" s="448"/>
    </row>
    <row r="12" spans="1:10" s="149" customFormat="1" x14ac:dyDescent="0.3">
      <c r="A12" s="445"/>
      <c r="B12" s="446"/>
      <c r="C12" s="447"/>
      <c r="D12" s="446"/>
      <c r="E12" s="447"/>
      <c r="F12" s="446"/>
      <c r="G12" s="447"/>
      <c r="H12" s="446"/>
      <c r="I12" s="449"/>
      <c r="J12" s="448"/>
    </row>
    <row r="13" spans="1:10" s="149" customFormat="1" x14ac:dyDescent="0.3">
      <c r="A13" s="445"/>
      <c r="B13" s="446"/>
      <c r="C13" s="447"/>
      <c r="D13" s="446"/>
      <c r="E13" s="447"/>
      <c r="F13" s="446"/>
      <c r="G13" s="447"/>
      <c r="H13" s="446"/>
      <c r="I13" s="449"/>
      <c r="J13" s="448"/>
    </row>
    <row r="14" spans="1:10" s="149" customFormat="1" x14ac:dyDescent="0.3">
      <c r="A14" s="445"/>
      <c r="B14" s="446"/>
      <c r="C14" s="447"/>
      <c r="D14" s="446"/>
      <c r="E14" s="447"/>
      <c r="F14" s="446"/>
      <c r="G14" s="447"/>
      <c r="H14" s="446"/>
      <c r="I14" s="449"/>
      <c r="J14" s="448"/>
    </row>
    <row r="15" spans="1:10" s="149" customFormat="1" x14ac:dyDescent="0.3">
      <c r="A15" s="445"/>
      <c r="B15" s="446"/>
      <c r="C15" s="447"/>
      <c r="D15" s="446"/>
      <c r="E15" s="447"/>
      <c r="F15" s="446"/>
      <c r="G15" s="447"/>
      <c r="H15" s="446"/>
      <c r="I15" s="449"/>
      <c r="J15" s="448"/>
    </row>
    <row r="16" spans="1:10" s="149" customFormat="1" x14ac:dyDescent="0.3">
      <c r="A16" s="445"/>
      <c r="B16" s="446"/>
      <c r="C16" s="447"/>
      <c r="D16" s="446"/>
      <c r="E16" s="447"/>
      <c r="F16" s="446"/>
      <c r="G16" s="447"/>
      <c r="H16" s="446"/>
      <c r="I16" s="449"/>
      <c r="J16" s="448"/>
    </row>
    <row r="17" spans="1:10" s="149" customFormat="1" x14ac:dyDescent="0.3">
      <c r="A17" s="445"/>
      <c r="B17" s="446"/>
      <c r="C17" s="447"/>
      <c r="D17" s="446"/>
      <c r="E17" s="447"/>
      <c r="F17" s="446"/>
      <c r="G17" s="447"/>
      <c r="H17" s="446"/>
      <c r="I17" s="449"/>
      <c r="J17" s="448"/>
    </row>
    <row r="18" spans="1:10" s="149" customFormat="1" x14ac:dyDescent="0.3">
      <c r="A18" s="445"/>
      <c r="B18" s="446"/>
      <c r="C18" s="447"/>
      <c r="D18" s="446"/>
      <c r="E18" s="447"/>
      <c r="F18" s="446"/>
      <c r="G18" s="447"/>
      <c r="H18" s="446"/>
      <c r="I18" s="449"/>
      <c r="J18" s="448"/>
    </row>
    <row r="19" spans="1:10" s="149" customFormat="1" x14ac:dyDescent="0.3">
      <c r="A19" s="445"/>
      <c r="B19" s="446"/>
      <c r="C19" s="447"/>
      <c r="D19" s="446"/>
      <c r="E19" s="447"/>
      <c r="F19" s="446"/>
      <c r="G19" s="447"/>
      <c r="H19" s="446"/>
      <c r="I19" s="449"/>
      <c r="J19" s="448"/>
    </row>
    <row r="20" spans="1:10" s="149" customFormat="1" x14ac:dyDescent="0.3">
      <c r="A20" s="445"/>
      <c r="B20" s="446"/>
      <c r="C20" s="447"/>
      <c r="D20" s="446"/>
      <c r="E20" s="447"/>
      <c r="F20" s="446"/>
      <c r="G20" s="447"/>
      <c r="H20" s="446"/>
      <c r="I20" s="449"/>
      <c r="J20" s="448"/>
    </row>
    <row r="21" spans="1:10" s="149" customFormat="1" x14ac:dyDescent="0.3">
      <c r="A21" s="445"/>
      <c r="B21" s="446"/>
      <c r="C21" s="447"/>
      <c r="D21" s="446"/>
      <c r="E21" s="447"/>
      <c r="F21" s="446"/>
      <c r="G21" s="447"/>
      <c r="H21" s="446"/>
      <c r="I21" s="449"/>
      <c r="J21" s="448"/>
    </row>
    <row r="22" spans="1:10" s="149" customFormat="1" x14ac:dyDescent="0.3">
      <c r="A22" s="445"/>
      <c r="B22" s="446"/>
      <c r="C22" s="447"/>
      <c r="D22" s="446"/>
      <c r="E22" s="447"/>
      <c r="F22" s="446"/>
      <c r="G22" s="447"/>
      <c r="H22" s="446"/>
      <c r="I22" s="449"/>
      <c r="J22" s="448"/>
    </row>
    <row r="23" spans="1:10" s="149" customFormat="1" x14ac:dyDescent="0.3">
      <c r="A23" s="445"/>
      <c r="B23" s="446"/>
      <c r="C23" s="447"/>
      <c r="D23" s="446"/>
      <c r="E23" s="447"/>
      <c r="F23" s="446"/>
      <c r="G23" s="447"/>
      <c r="H23" s="446"/>
      <c r="I23" s="449"/>
      <c r="J23" s="448"/>
    </row>
    <row r="24" spans="1:10" s="149" customFormat="1" x14ac:dyDescent="0.3">
      <c r="A24" s="445"/>
      <c r="B24" s="446"/>
      <c r="C24" s="447"/>
      <c r="D24" s="446"/>
      <c r="E24" s="447"/>
      <c r="F24" s="446"/>
      <c r="G24" s="447"/>
      <c r="H24" s="446"/>
      <c r="I24" s="449"/>
      <c r="J24" s="448"/>
    </row>
    <row r="25" spans="1:10" s="149" customFormat="1" x14ac:dyDescent="0.3">
      <c r="A25" s="445"/>
      <c r="B25" s="446"/>
      <c r="C25" s="447"/>
      <c r="D25" s="446"/>
      <c r="E25" s="447"/>
      <c r="F25" s="446"/>
      <c r="G25" s="447"/>
      <c r="H25" s="446"/>
      <c r="I25" s="449"/>
      <c r="J25" s="448"/>
    </row>
    <row r="26" spans="1:10" s="149" customFormat="1" x14ac:dyDescent="0.3">
      <c r="A26" s="445"/>
      <c r="B26" s="446"/>
      <c r="C26" s="447"/>
      <c r="D26" s="446"/>
      <c r="E26" s="447"/>
      <c r="F26" s="446"/>
      <c r="G26" s="447"/>
      <c r="H26" s="446"/>
      <c r="I26" s="449"/>
      <c r="J26" s="448"/>
    </row>
    <row r="27" spans="1:10" s="149" customFormat="1" x14ac:dyDescent="0.3">
      <c r="A27" s="445"/>
      <c r="B27" s="446"/>
      <c r="C27" s="447"/>
      <c r="D27" s="446"/>
      <c r="E27" s="447"/>
      <c r="F27" s="446"/>
      <c r="G27" s="447"/>
      <c r="H27" s="446"/>
      <c r="I27" s="449"/>
      <c r="J27" s="448"/>
    </row>
    <row r="28" spans="1:10" s="149" customFormat="1" x14ac:dyDescent="0.3">
      <c r="A28" s="445"/>
      <c r="B28" s="446"/>
      <c r="C28" s="447"/>
      <c r="D28" s="446"/>
      <c r="E28" s="447"/>
      <c r="F28" s="446"/>
      <c r="G28" s="447"/>
      <c r="H28" s="446"/>
      <c r="I28" s="449"/>
      <c r="J28" s="448"/>
    </row>
    <row r="29" spans="1:10" s="149" customFormat="1" x14ac:dyDescent="0.3">
      <c r="A29" s="445"/>
      <c r="B29" s="446"/>
      <c r="C29" s="447"/>
      <c r="D29" s="446"/>
      <c r="E29" s="447"/>
      <c r="F29" s="446"/>
      <c r="G29" s="447"/>
      <c r="H29" s="446"/>
      <c r="I29" s="449"/>
      <c r="J29" s="448"/>
    </row>
    <row r="30" spans="1:10" s="149" customFormat="1" x14ac:dyDescent="0.3">
      <c r="A30" s="445"/>
      <c r="B30" s="446"/>
      <c r="C30" s="447"/>
      <c r="D30" s="446"/>
      <c r="E30" s="447"/>
      <c r="F30" s="446"/>
      <c r="G30" s="447"/>
      <c r="H30" s="446"/>
      <c r="I30" s="449"/>
      <c r="J30" s="448"/>
    </row>
    <row r="31" spans="1:10" s="149" customFormat="1" x14ac:dyDescent="0.3">
      <c r="A31" s="445"/>
      <c r="B31" s="446"/>
      <c r="C31" s="447"/>
      <c r="D31" s="446"/>
      <c r="E31" s="447"/>
      <c r="F31" s="446"/>
      <c r="G31" s="447"/>
      <c r="H31" s="446"/>
      <c r="I31" s="449"/>
      <c r="J31" s="448"/>
    </row>
    <row r="32" spans="1:10" s="149" customFormat="1" x14ac:dyDescent="0.3">
      <c r="A32" s="445"/>
      <c r="B32" s="446"/>
      <c r="C32" s="447"/>
      <c r="D32" s="446"/>
      <c r="E32" s="447"/>
      <c r="F32" s="446"/>
      <c r="G32" s="447"/>
      <c r="H32" s="446"/>
      <c r="I32" s="449"/>
      <c r="J32" s="448"/>
    </row>
    <row r="33" spans="1:10" s="149" customFormat="1" x14ac:dyDescent="0.3">
      <c r="A33" s="445"/>
      <c r="B33" s="446"/>
      <c r="C33" s="447"/>
      <c r="D33" s="446"/>
      <c r="E33" s="447"/>
      <c r="F33" s="446"/>
      <c r="G33" s="447"/>
      <c r="H33" s="446"/>
      <c r="I33" s="449"/>
      <c r="J33" s="448"/>
    </row>
    <row r="34" spans="1:10" s="149" customFormat="1" x14ac:dyDescent="0.3">
      <c r="A34" s="445"/>
      <c r="B34" s="446"/>
      <c r="C34" s="447"/>
      <c r="D34" s="446"/>
      <c r="E34" s="447"/>
      <c r="F34" s="446"/>
      <c r="G34" s="447"/>
      <c r="H34" s="446"/>
      <c r="I34" s="449"/>
      <c r="J34" s="448"/>
    </row>
    <row r="35" spans="1:10" s="149" customFormat="1" x14ac:dyDescent="0.3">
      <c r="A35" s="445"/>
      <c r="B35" s="446"/>
      <c r="C35" s="447"/>
      <c r="D35" s="446"/>
      <c r="E35" s="447"/>
      <c r="F35" s="446"/>
      <c r="G35" s="447"/>
      <c r="H35" s="446"/>
      <c r="I35" s="449"/>
      <c r="J35" s="448"/>
    </row>
    <row r="36" spans="1:10" s="149" customFormat="1" x14ac:dyDescent="0.3">
      <c r="A36" s="445"/>
      <c r="B36" s="446"/>
      <c r="C36" s="447"/>
      <c r="D36" s="446"/>
      <c r="E36" s="447"/>
      <c r="F36" s="446"/>
      <c r="G36" s="447"/>
      <c r="H36" s="446"/>
      <c r="I36" s="449"/>
      <c r="J36" s="448"/>
    </row>
    <row r="37" spans="1:10" s="149" customFormat="1" x14ac:dyDescent="0.3">
      <c r="A37" s="445"/>
      <c r="B37" s="446"/>
      <c r="C37" s="447"/>
      <c r="D37" s="446"/>
      <c r="E37" s="447"/>
      <c r="F37" s="446"/>
      <c r="G37" s="447"/>
      <c r="H37" s="446"/>
      <c r="I37" s="449"/>
      <c r="J37" s="448"/>
    </row>
    <row r="38" spans="1:10" s="149" customFormat="1" x14ac:dyDescent="0.3">
      <c r="A38" s="445"/>
      <c r="B38" s="446"/>
      <c r="C38" s="447"/>
      <c r="D38" s="446"/>
      <c r="E38" s="447"/>
      <c r="F38" s="446"/>
      <c r="G38" s="447"/>
      <c r="H38" s="446"/>
      <c r="I38" s="449"/>
      <c r="J38" s="448"/>
    </row>
    <row r="39" spans="1:10" s="149" customFormat="1" x14ac:dyDescent="0.3">
      <c r="A39" s="445"/>
      <c r="B39" s="446"/>
      <c r="C39" s="447"/>
      <c r="D39" s="446"/>
      <c r="E39" s="447"/>
      <c r="F39" s="446"/>
      <c r="G39" s="447"/>
      <c r="H39" s="446"/>
      <c r="I39" s="449"/>
      <c r="J39" s="448"/>
    </row>
    <row r="40" spans="1:10" s="149" customFormat="1" x14ac:dyDescent="0.3">
      <c r="A40" s="445"/>
      <c r="B40" s="446"/>
      <c r="C40" s="447"/>
      <c r="D40" s="446"/>
      <c r="E40" s="447"/>
      <c r="F40" s="446"/>
      <c r="G40" s="447"/>
      <c r="H40" s="446"/>
      <c r="I40" s="449"/>
      <c r="J40" s="448"/>
    </row>
    <row r="41" spans="1:10" s="149" customFormat="1" x14ac:dyDescent="0.3">
      <c r="A41" s="445"/>
      <c r="B41" s="446"/>
      <c r="C41" s="447"/>
      <c r="D41" s="446"/>
      <c r="E41" s="447"/>
      <c r="F41" s="446"/>
      <c r="G41" s="447"/>
      <c r="H41" s="446"/>
      <c r="I41" s="449"/>
      <c r="J41" s="448"/>
    </row>
    <row r="42" spans="1:10" s="149" customFormat="1" x14ac:dyDescent="0.3">
      <c r="A42" s="445"/>
      <c r="B42" s="446"/>
      <c r="C42" s="447"/>
      <c r="D42" s="446"/>
      <c r="E42" s="447"/>
      <c r="F42" s="446"/>
      <c r="G42" s="447"/>
      <c r="H42" s="446"/>
      <c r="I42" s="449"/>
      <c r="J42" s="448"/>
    </row>
    <row r="43" spans="1:10" s="149" customFormat="1" x14ac:dyDescent="0.3">
      <c r="A43" s="445"/>
      <c r="B43" s="446"/>
      <c r="C43" s="447"/>
      <c r="D43" s="446"/>
      <c r="E43" s="447"/>
      <c r="F43" s="446"/>
      <c r="G43" s="447"/>
      <c r="H43" s="446"/>
      <c r="I43" s="449"/>
      <c r="J43" s="448"/>
    </row>
    <row r="44" spans="1:10" s="149" customFormat="1" x14ac:dyDescent="0.3">
      <c r="A44" s="445"/>
      <c r="B44" s="446"/>
      <c r="C44" s="447"/>
      <c r="D44" s="446"/>
      <c r="E44" s="447"/>
      <c r="F44" s="446"/>
      <c r="G44" s="447"/>
      <c r="H44" s="446"/>
      <c r="I44" s="449"/>
      <c r="J44" s="448"/>
    </row>
    <row r="45" spans="1:10" s="149" customFormat="1" x14ac:dyDescent="0.3">
      <c r="A45" s="445"/>
      <c r="B45" s="446"/>
      <c r="C45" s="447"/>
      <c r="D45" s="446"/>
      <c r="E45" s="447"/>
      <c r="F45" s="446"/>
      <c r="G45" s="447"/>
      <c r="H45" s="446"/>
      <c r="I45" s="449"/>
      <c r="J45" s="448"/>
    </row>
    <row r="46" spans="1:10" s="149" customFormat="1" x14ac:dyDescent="0.3">
      <c r="A46" s="445"/>
      <c r="B46" s="446"/>
      <c r="C46" s="447"/>
      <c r="D46" s="446"/>
      <c r="E46" s="447"/>
      <c r="F46" s="446"/>
      <c r="G46" s="447"/>
      <c r="H46" s="446"/>
      <c r="I46" s="449"/>
      <c r="J46" s="448"/>
    </row>
    <row r="47" spans="1:10" s="149" customFormat="1" x14ac:dyDescent="0.3">
      <c r="A47" s="445"/>
      <c r="B47" s="446"/>
      <c r="C47" s="447"/>
      <c r="D47" s="446"/>
      <c r="E47" s="447"/>
      <c r="F47" s="446"/>
      <c r="G47" s="447"/>
      <c r="H47" s="446"/>
      <c r="I47" s="449"/>
      <c r="J47" s="448"/>
    </row>
    <row r="48" spans="1:10" s="149" customFormat="1" x14ac:dyDescent="0.3">
      <c r="A48" s="445"/>
      <c r="B48" s="446"/>
      <c r="C48" s="447"/>
      <c r="D48" s="446"/>
      <c r="E48" s="447"/>
      <c r="F48" s="446"/>
      <c r="G48" s="447"/>
      <c r="H48" s="446"/>
      <c r="I48" s="449"/>
      <c r="J48" s="448"/>
    </row>
    <row r="49" spans="1:10" s="149" customFormat="1" x14ac:dyDescent="0.3">
      <c r="A49" s="445"/>
      <c r="B49" s="446"/>
      <c r="C49" s="447"/>
      <c r="D49" s="446"/>
      <c r="E49" s="447"/>
      <c r="F49" s="446"/>
      <c r="G49" s="447"/>
      <c r="H49" s="446"/>
      <c r="I49" s="449"/>
      <c r="J49" s="448"/>
    </row>
    <row r="50" spans="1:10" s="149" customFormat="1" x14ac:dyDescent="0.3">
      <c r="A50" s="445"/>
      <c r="B50" s="446"/>
      <c r="C50" s="447"/>
      <c r="D50" s="446"/>
      <c r="E50" s="447"/>
      <c r="F50" s="446"/>
      <c r="G50" s="447"/>
      <c r="H50" s="446"/>
      <c r="I50" s="449"/>
      <c r="J50" s="448"/>
    </row>
    <row r="51" spans="1:10" s="149" customFormat="1" x14ac:dyDescent="0.3">
      <c r="A51" s="445"/>
      <c r="B51" s="446"/>
      <c r="C51" s="447"/>
      <c r="D51" s="446"/>
      <c r="E51" s="447"/>
      <c r="F51" s="446"/>
      <c r="G51" s="447"/>
      <c r="H51" s="446"/>
      <c r="I51" s="449"/>
      <c r="J51" s="448"/>
    </row>
    <row r="52" spans="1:10" s="149" customFormat="1" x14ac:dyDescent="0.3">
      <c r="A52" s="445"/>
      <c r="B52" s="446"/>
      <c r="C52" s="447"/>
      <c r="D52" s="446"/>
      <c r="E52" s="447"/>
      <c r="F52" s="446"/>
      <c r="G52" s="447"/>
      <c r="H52" s="446"/>
      <c r="I52" s="449"/>
      <c r="J52" s="448"/>
    </row>
    <row r="53" spans="1:10" s="149" customFormat="1" x14ac:dyDescent="0.3">
      <c r="A53" s="445"/>
      <c r="B53" s="446"/>
      <c r="C53" s="447"/>
      <c r="D53" s="446"/>
      <c r="E53" s="447"/>
      <c r="F53" s="446"/>
      <c r="G53" s="447"/>
      <c r="H53" s="446"/>
      <c r="I53" s="449"/>
      <c r="J53" s="448"/>
    </row>
    <row r="54" spans="1:10" s="149" customFormat="1" x14ac:dyDescent="0.3">
      <c r="A54" s="445"/>
      <c r="B54" s="446"/>
      <c r="C54" s="447"/>
      <c r="D54" s="446"/>
      <c r="E54" s="447"/>
      <c r="F54" s="446"/>
      <c r="G54" s="447"/>
      <c r="H54" s="446"/>
      <c r="I54" s="449"/>
      <c r="J54" s="448"/>
    </row>
    <row r="55" spans="1:10" s="149" customFormat="1" x14ac:dyDescent="0.3">
      <c r="A55" s="445"/>
      <c r="B55" s="446"/>
      <c r="C55" s="447"/>
      <c r="D55" s="446"/>
      <c r="E55" s="447"/>
      <c r="F55" s="446"/>
      <c r="G55" s="447"/>
      <c r="H55" s="446"/>
      <c r="I55" s="449"/>
      <c r="J55" s="448"/>
    </row>
    <row r="56" spans="1:10" s="149" customFormat="1" x14ac:dyDescent="0.3">
      <c r="A56" s="445"/>
      <c r="B56" s="446"/>
      <c r="C56" s="447"/>
      <c r="D56" s="446"/>
      <c r="E56" s="447"/>
      <c r="F56" s="446"/>
      <c r="G56" s="447"/>
      <c r="H56" s="446"/>
      <c r="I56" s="449"/>
      <c r="J56" s="448"/>
    </row>
    <row r="57" spans="1:10" s="149" customFormat="1" x14ac:dyDescent="0.3">
      <c r="A57" s="445"/>
      <c r="B57" s="446"/>
      <c r="C57" s="447"/>
      <c r="D57" s="446"/>
      <c r="E57" s="447"/>
      <c r="F57" s="446"/>
      <c r="G57" s="447"/>
      <c r="H57" s="446"/>
      <c r="I57" s="449"/>
      <c r="J57" s="448"/>
    </row>
    <row r="58" spans="1:10" s="149" customFormat="1" x14ac:dyDescent="0.3">
      <c r="A58" s="445"/>
      <c r="B58" s="446"/>
      <c r="C58" s="447"/>
      <c r="D58" s="446"/>
      <c r="E58" s="447"/>
      <c r="F58" s="446"/>
      <c r="G58" s="447"/>
      <c r="H58" s="446"/>
      <c r="I58" s="449"/>
      <c r="J58" s="448"/>
    </row>
    <row r="59" spans="1:10" s="149" customFormat="1" x14ac:dyDescent="0.3">
      <c r="A59" s="445"/>
      <c r="B59" s="446"/>
      <c r="C59" s="447"/>
      <c r="D59" s="446"/>
      <c r="E59" s="447"/>
      <c r="F59" s="446"/>
      <c r="G59" s="447"/>
      <c r="H59" s="446"/>
      <c r="I59" s="449"/>
      <c r="J59" s="448"/>
    </row>
    <row r="60" spans="1:10" s="149" customFormat="1" x14ac:dyDescent="0.3">
      <c r="A60" s="445"/>
      <c r="B60" s="446"/>
      <c r="C60" s="447"/>
      <c r="D60" s="446"/>
      <c r="E60" s="447"/>
      <c r="F60" s="446"/>
      <c r="G60" s="447"/>
      <c r="H60" s="446"/>
      <c r="I60" s="449"/>
      <c r="J60" s="448"/>
    </row>
    <row r="61" spans="1:10" s="149" customFormat="1" x14ac:dyDescent="0.3">
      <c r="A61" s="445"/>
      <c r="B61" s="446"/>
      <c r="C61" s="447"/>
      <c r="D61" s="446"/>
      <c r="E61" s="447"/>
      <c r="F61" s="446"/>
      <c r="G61" s="447"/>
      <c r="H61" s="446"/>
      <c r="I61" s="449"/>
      <c r="J61" s="448"/>
    </row>
    <row r="62" spans="1:10" s="149" customFormat="1" x14ac:dyDescent="0.3">
      <c r="A62" s="445"/>
      <c r="B62" s="446"/>
      <c r="C62" s="447"/>
      <c r="D62" s="446"/>
      <c r="E62" s="447"/>
      <c r="F62" s="446"/>
      <c r="G62" s="447"/>
      <c r="H62" s="446"/>
      <c r="I62" s="449"/>
      <c r="J62" s="448"/>
    </row>
    <row r="63" spans="1:10" s="149" customFormat="1" x14ac:dyDescent="0.3">
      <c r="A63" s="445"/>
      <c r="B63" s="446"/>
      <c r="C63" s="447"/>
      <c r="D63" s="446"/>
      <c r="E63" s="447"/>
      <c r="F63" s="446"/>
      <c r="G63" s="447"/>
      <c r="H63" s="446"/>
      <c r="I63" s="449"/>
      <c r="J63" s="448"/>
    </row>
    <row r="64" spans="1:10" s="149" customFormat="1" x14ac:dyDescent="0.3">
      <c r="A64" s="445"/>
      <c r="B64" s="446"/>
      <c r="C64" s="447"/>
      <c r="D64" s="446"/>
      <c r="E64" s="447"/>
      <c r="F64" s="446"/>
      <c r="G64" s="447"/>
      <c r="H64" s="446"/>
      <c r="I64" s="449"/>
      <c r="J64" s="448"/>
    </row>
    <row r="65" spans="1:10" s="149" customFormat="1" x14ac:dyDescent="0.3">
      <c r="A65" s="445"/>
      <c r="B65" s="446"/>
      <c r="C65" s="447"/>
      <c r="D65" s="446"/>
      <c r="E65" s="447"/>
      <c r="F65" s="446"/>
      <c r="G65" s="447"/>
      <c r="H65" s="446"/>
      <c r="I65" s="449"/>
      <c r="J65" s="448"/>
    </row>
    <row r="66" spans="1:10" s="149" customFormat="1" x14ac:dyDescent="0.3">
      <c r="A66" s="445"/>
      <c r="B66" s="446"/>
      <c r="C66" s="447"/>
      <c r="D66" s="446"/>
      <c r="E66" s="447"/>
      <c r="F66" s="446"/>
      <c r="G66" s="447"/>
      <c r="H66" s="446"/>
      <c r="I66" s="449"/>
      <c r="J66" s="448"/>
    </row>
    <row r="67" spans="1:10" s="149" customFormat="1" x14ac:dyDescent="0.3">
      <c r="A67" s="445"/>
      <c r="B67" s="446"/>
      <c r="C67" s="447"/>
      <c r="D67" s="446"/>
      <c r="E67" s="447"/>
      <c r="F67" s="446"/>
      <c r="G67" s="447"/>
      <c r="H67" s="446"/>
      <c r="I67" s="449"/>
      <c r="J67" s="448"/>
    </row>
    <row r="68" spans="1:10" s="149" customFormat="1" x14ac:dyDescent="0.3">
      <c r="A68" s="445"/>
      <c r="B68" s="446"/>
      <c r="C68" s="447"/>
      <c r="D68" s="446"/>
      <c r="E68" s="447"/>
      <c r="F68" s="446"/>
      <c r="G68" s="447"/>
      <c r="H68" s="446"/>
      <c r="I68" s="449"/>
      <c r="J68" s="448"/>
    </row>
    <row r="69" spans="1:10" s="149" customFormat="1" x14ac:dyDescent="0.3">
      <c r="A69" s="445"/>
      <c r="B69" s="446"/>
      <c r="C69" s="447"/>
      <c r="D69" s="446"/>
      <c r="E69" s="447"/>
      <c r="F69" s="446"/>
      <c r="G69" s="447"/>
      <c r="H69" s="446"/>
      <c r="I69" s="449"/>
      <c r="J69" s="448"/>
    </row>
    <row r="70" spans="1:10" s="149" customFormat="1" x14ac:dyDescent="0.3">
      <c r="A70" s="445"/>
      <c r="B70" s="446"/>
      <c r="C70" s="447"/>
      <c r="D70" s="446"/>
      <c r="E70" s="447"/>
      <c r="F70" s="446"/>
      <c r="G70" s="447"/>
      <c r="H70" s="446"/>
      <c r="I70" s="449"/>
      <c r="J70" s="448"/>
    </row>
    <row r="71" spans="1:10" s="149" customFormat="1" x14ac:dyDescent="0.3">
      <c r="A71" s="445"/>
      <c r="B71" s="446"/>
      <c r="C71" s="447"/>
      <c r="D71" s="446"/>
      <c r="E71" s="447"/>
      <c r="F71" s="446"/>
      <c r="G71" s="447"/>
      <c r="H71" s="446"/>
      <c r="I71" s="449"/>
      <c r="J71" s="448"/>
    </row>
    <row r="72" spans="1:10" s="149" customFormat="1" x14ac:dyDescent="0.3">
      <c r="A72" s="445"/>
      <c r="B72" s="446"/>
      <c r="C72" s="447"/>
      <c r="D72" s="446"/>
      <c r="E72" s="447"/>
      <c r="F72" s="446"/>
      <c r="G72" s="447"/>
      <c r="H72" s="446"/>
      <c r="I72" s="449"/>
      <c r="J72" s="448"/>
    </row>
    <row r="73" spans="1:10" s="149" customFormat="1" x14ac:dyDescent="0.3">
      <c r="A73" s="445"/>
      <c r="B73" s="446"/>
      <c r="C73" s="447"/>
      <c r="D73" s="446"/>
      <c r="E73" s="447"/>
      <c r="F73" s="446"/>
      <c r="G73" s="447"/>
      <c r="H73" s="446"/>
      <c r="I73" s="449"/>
      <c r="J73" s="448"/>
    </row>
    <row r="74" spans="1:10" s="149" customFormat="1" x14ac:dyDescent="0.3">
      <c r="A74" s="445"/>
      <c r="B74" s="446"/>
      <c r="C74" s="447"/>
      <c r="D74" s="446"/>
      <c r="E74" s="447"/>
      <c r="F74" s="446"/>
      <c r="G74" s="447"/>
      <c r="H74" s="446"/>
      <c r="I74" s="449"/>
      <c r="J74" s="448"/>
    </row>
    <row r="75" spans="1:10" s="149" customFormat="1" x14ac:dyDescent="0.3">
      <c r="A75" s="445"/>
      <c r="B75" s="446"/>
      <c r="C75" s="447"/>
      <c r="D75" s="446"/>
      <c r="E75" s="447"/>
      <c r="F75" s="446"/>
      <c r="G75" s="447"/>
      <c r="H75" s="446"/>
      <c r="I75" s="449"/>
      <c r="J75" s="448"/>
    </row>
    <row r="76" spans="1:10" s="149" customFormat="1" x14ac:dyDescent="0.3">
      <c r="A76" s="445"/>
      <c r="B76" s="446"/>
      <c r="C76" s="447"/>
      <c r="D76" s="446"/>
      <c r="E76" s="447"/>
      <c r="F76" s="446"/>
      <c r="G76" s="447"/>
      <c r="H76" s="446"/>
      <c r="I76" s="449"/>
      <c r="J76" s="448"/>
    </row>
    <row r="77" spans="1:10" s="149" customFormat="1" x14ac:dyDescent="0.3">
      <c r="A77" s="445"/>
      <c r="B77" s="446"/>
      <c r="C77" s="447"/>
      <c r="D77" s="446"/>
      <c r="E77" s="447"/>
      <c r="F77" s="446"/>
      <c r="G77" s="447"/>
      <c r="H77" s="446"/>
      <c r="I77" s="449"/>
      <c r="J77" s="448"/>
    </row>
    <row r="78" spans="1:10" s="149" customFormat="1" x14ac:dyDescent="0.3">
      <c r="A78" s="445"/>
      <c r="B78" s="446"/>
      <c r="C78" s="447"/>
      <c r="D78" s="446"/>
      <c r="E78" s="447"/>
      <c r="F78" s="446"/>
      <c r="G78" s="447"/>
      <c r="H78" s="446"/>
      <c r="I78" s="449"/>
      <c r="J78" s="448"/>
    </row>
    <row r="79" spans="1:10" s="149" customFormat="1" x14ac:dyDescent="0.3">
      <c r="A79" s="445"/>
      <c r="B79" s="446"/>
      <c r="C79" s="447"/>
      <c r="D79" s="446"/>
      <c r="E79" s="447"/>
      <c r="F79" s="446"/>
      <c r="G79" s="447"/>
      <c r="H79" s="446"/>
      <c r="I79" s="449"/>
      <c r="J79" s="448"/>
    </row>
    <row r="80" spans="1:10" s="149" customFormat="1" x14ac:dyDescent="0.3">
      <c r="A80" s="445"/>
      <c r="B80" s="446"/>
      <c r="C80" s="447"/>
      <c r="D80" s="446"/>
      <c r="E80" s="447"/>
      <c r="F80" s="446"/>
      <c r="G80" s="447"/>
      <c r="H80" s="446"/>
      <c r="I80" s="449"/>
      <c r="J80" s="448"/>
    </row>
    <row r="81" spans="1:10" s="149" customFormat="1" x14ac:dyDescent="0.3">
      <c r="A81" s="445"/>
      <c r="B81" s="446"/>
      <c r="C81" s="447"/>
      <c r="D81" s="446"/>
      <c r="E81" s="447"/>
      <c r="F81" s="446"/>
      <c r="G81" s="447"/>
      <c r="H81" s="446"/>
      <c r="I81" s="449"/>
      <c r="J81" s="448"/>
    </row>
    <row r="82" spans="1:10" s="149" customFormat="1" x14ac:dyDescent="0.3">
      <c r="A82" s="445"/>
      <c r="B82" s="446"/>
      <c r="C82" s="447"/>
      <c r="D82" s="446"/>
      <c r="E82" s="447"/>
      <c r="F82" s="446"/>
      <c r="G82" s="447"/>
      <c r="H82" s="446"/>
      <c r="I82" s="449"/>
      <c r="J82" s="448"/>
    </row>
    <row r="83" spans="1:10" s="149" customFormat="1" x14ac:dyDescent="0.3">
      <c r="A83" s="445"/>
      <c r="B83" s="446"/>
      <c r="C83" s="447"/>
      <c r="D83" s="446"/>
      <c r="E83" s="447"/>
      <c r="F83" s="446"/>
      <c r="G83" s="447"/>
      <c r="H83" s="446"/>
      <c r="I83" s="449"/>
      <c r="J83" s="448"/>
    </row>
    <row r="84" spans="1:10" s="149" customFormat="1" x14ac:dyDescent="0.3">
      <c r="A84" s="445"/>
      <c r="B84" s="446"/>
      <c r="C84" s="447"/>
      <c r="D84" s="446"/>
      <c r="E84" s="447"/>
      <c r="F84" s="446"/>
      <c r="G84" s="447"/>
      <c r="H84" s="446"/>
      <c r="I84" s="449"/>
      <c r="J84" s="448"/>
    </row>
    <row r="85" spans="1:10" s="149" customFormat="1" x14ac:dyDescent="0.3">
      <c r="A85" s="445"/>
      <c r="B85" s="446"/>
      <c r="C85" s="447"/>
      <c r="D85" s="446"/>
      <c r="E85" s="447"/>
      <c r="F85" s="446"/>
      <c r="G85" s="447"/>
      <c r="H85" s="446"/>
      <c r="I85" s="449"/>
      <c r="J85" s="448"/>
    </row>
    <row r="86" spans="1:10" s="149" customFormat="1" x14ac:dyDescent="0.3">
      <c r="A86" s="445"/>
      <c r="B86" s="446"/>
      <c r="C86" s="447"/>
      <c r="D86" s="446"/>
      <c r="E86" s="447"/>
      <c r="F86" s="446"/>
      <c r="G86" s="447"/>
      <c r="H86" s="446"/>
      <c r="I86" s="449"/>
      <c r="J86" s="448"/>
    </row>
    <row r="87" spans="1:10" s="149" customFormat="1" x14ac:dyDescent="0.3">
      <c r="A87" s="445"/>
      <c r="B87" s="446"/>
      <c r="C87" s="447"/>
      <c r="D87" s="446"/>
      <c r="E87" s="447"/>
      <c r="F87" s="446"/>
      <c r="G87" s="447"/>
      <c r="H87" s="446"/>
      <c r="I87" s="449"/>
      <c r="J87" s="448"/>
    </row>
    <row r="88" spans="1:10" s="149" customFormat="1" x14ac:dyDescent="0.3">
      <c r="A88" s="445"/>
      <c r="B88" s="446"/>
      <c r="C88" s="447"/>
      <c r="D88" s="446"/>
      <c r="E88" s="447"/>
      <c r="F88" s="446"/>
      <c r="G88" s="447"/>
      <c r="H88" s="446"/>
      <c r="I88" s="449"/>
      <c r="J88" s="448"/>
    </row>
    <row r="89" spans="1:10" s="149" customFormat="1" x14ac:dyDescent="0.3">
      <c r="A89" s="445"/>
      <c r="B89" s="446"/>
      <c r="C89" s="447"/>
      <c r="D89" s="446"/>
      <c r="E89" s="447"/>
      <c r="F89" s="446"/>
      <c r="G89" s="447"/>
      <c r="H89" s="446"/>
      <c r="I89" s="449"/>
      <c r="J89" s="448"/>
    </row>
    <row r="90" spans="1:10" s="149" customFormat="1" x14ac:dyDescent="0.3">
      <c r="A90" s="445"/>
      <c r="B90" s="446"/>
      <c r="C90" s="447"/>
      <c r="D90" s="446"/>
      <c r="E90" s="447"/>
      <c r="F90" s="446"/>
      <c r="G90" s="447"/>
      <c r="H90" s="446"/>
      <c r="I90" s="449"/>
      <c r="J90" s="448"/>
    </row>
    <row r="91" spans="1:10" s="149" customFormat="1" x14ac:dyDescent="0.3">
      <c r="A91" s="445"/>
      <c r="B91" s="446"/>
      <c r="C91" s="447"/>
      <c r="D91" s="446"/>
      <c r="E91" s="447"/>
      <c r="F91" s="446"/>
      <c r="G91" s="447"/>
      <c r="H91" s="446"/>
      <c r="I91" s="449"/>
      <c r="J91" s="448"/>
    </row>
    <row r="92" spans="1:10" s="149" customFormat="1" x14ac:dyDescent="0.3">
      <c r="A92" s="445"/>
      <c r="B92" s="446"/>
      <c r="C92" s="447"/>
      <c r="D92" s="446"/>
      <c r="E92" s="447"/>
      <c r="F92" s="446"/>
      <c r="G92" s="447"/>
      <c r="H92" s="446"/>
      <c r="I92" s="449"/>
      <c r="J92" s="448"/>
    </row>
    <row r="93" spans="1:10" s="149" customFormat="1" x14ac:dyDescent="0.3">
      <c r="A93" s="445"/>
      <c r="B93" s="446"/>
      <c r="C93" s="447"/>
      <c r="D93" s="446"/>
      <c r="E93" s="447"/>
      <c r="F93" s="446"/>
      <c r="G93" s="447"/>
      <c r="H93" s="446"/>
      <c r="I93" s="449"/>
      <c r="J93" s="448"/>
    </row>
    <row r="94" spans="1:10" s="149" customFormat="1" x14ac:dyDescent="0.3">
      <c r="A94" s="445"/>
      <c r="B94" s="446"/>
      <c r="C94" s="447"/>
      <c r="D94" s="446"/>
      <c r="E94" s="447"/>
      <c r="F94" s="446"/>
      <c r="G94" s="447"/>
      <c r="H94" s="446"/>
      <c r="I94" s="449"/>
      <c r="J94" s="448"/>
    </row>
    <row r="95" spans="1:10" s="149" customFormat="1" x14ac:dyDescent="0.3">
      <c r="A95" s="445"/>
      <c r="B95" s="446"/>
      <c r="C95" s="447"/>
      <c r="D95" s="446"/>
      <c r="E95" s="447"/>
      <c r="F95" s="446"/>
      <c r="G95" s="447"/>
      <c r="H95" s="446"/>
      <c r="I95" s="449"/>
      <c r="J95" s="448"/>
    </row>
    <row r="96" spans="1:10" s="149" customFormat="1" x14ac:dyDescent="0.3">
      <c r="A96" s="445"/>
      <c r="B96" s="446"/>
      <c r="C96" s="447"/>
      <c r="D96" s="446"/>
      <c r="E96" s="447"/>
      <c r="F96" s="446"/>
      <c r="G96" s="447"/>
      <c r="H96" s="446"/>
      <c r="I96" s="449"/>
      <c r="J96" s="448"/>
    </row>
    <row r="97" spans="1:10" s="149" customFormat="1" x14ac:dyDescent="0.3">
      <c r="A97" s="445"/>
      <c r="B97" s="446"/>
      <c r="C97" s="447"/>
      <c r="D97" s="446"/>
      <c r="E97" s="447"/>
      <c r="F97" s="446"/>
      <c r="G97" s="447"/>
      <c r="H97" s="446"/>
      <c r="I97" s="449"/>
      <c r="J97" s="448"/>
    </row>
    <row r="98" spans="1:10" s="149" customFormat="1" x14ac:dyDescent="0.3">
      <c r="A98" s="445"/>
      <c r="B98" s="446"/>
      <c r="C98" s="447"/>
      <c r="D98" s="446"/>
      <c r="E98" s="447"/>
      <c r="F98" s="446"/>
      <c r="G98" s="447"/>
      <c r="H98" s="446"/>
      <c r="I98" s="449"/>
      <c r="J98" s="448"/>
    </row>
    <row r="99" spans="1:10" s="149" customFormat="1" x14ac:dyDescent="0.3">
      <c r="A99" s="445"/>
      <c r="B99" s="446"/>
      <c r="C99" s="447"/>
      <c r="D99" s="446"/>
      <c r="E99" s="447"/>
      <c r="F99" s="446"/>
      <c r="G99" s="447"/>
      <c r="H99" s="446"/>
      <c r="I99" s="449"/>
      <c r="J99" s="448"/>
    </row>
    <row r="100" spans="1:10" s="149" customFormat="1" x14ac:dyDescent="0.3">
      <c r="A100" s="445"/>
      <c r="B100" s="446"/>
      <c r="C100" s="447"/>
      <c r="D100" s="446"/>
      <c r="E100" s="447"/>
      <c r="F100" s="446"/>
      <c r="G100" s="447"/>
      <c r="H100" s="446"/>
      <c r="I100" s="449"/>
      <c r="J100" s="448"/>
    </row>
    <row r="101" spans="1:10" s="149" customFormat="1" x14ac:dyDescent="0.3">
      <c r="A101" s="445"/>
      <c r="B101" s="446"/>
      <c r="C101" s="447"/>
      <c r="D101" s="446"/>
      <c r="E101" s="447"/>
      <c r="F101" s="446"/>
      <c r="G101" s="447"/>
      <c r="H101" s="446"/>
      <c r="I101" s="449"/>
      <c r="J101" s="448"/>
    </row>
    <row r="102" spans="1:10" s="149" customFormat="1" x14ac:dyDescent="0.3">
      <c r="A102" s="445"/>
      <c r="B102" s="446"/>
      <c r="C102" s="447"/>
      <c r="D102" s="446"/>
      <c r="E102" s="447"/>
      <c r="F102" s="446"/>
      <c r="G102" s="447"/>
      <c r="H102" s="446"/>
      <c r="I102" s="449"/>
      <c r="J102" s="448"/>
    </row>
    <row r="103" spans="1:10" s="149" customFormat="1" x14ac:dyDescent="0.3">
      <c r="A103" s="445"/>
      <c r="B103" s="446"/>
      <c r="C103" s="447"/>
      <c r="D103" s="446"/>
      <c r="E103" s="447"/>
      <c r="F103" s="446"/>
      <c r="G103" s="447"/>
      <c r="H103" s="446"/>
      <c r="I103" s="449"/>
      <c r="J103" s="448"/>
    </row>
    <row r="104" spans="1:10" s="149" customFormat="1" x14ac:dyDescent="0.3">
      <c r="A104" s="445"/>
      <c r="B104" s="446"/>
      <c r="C104" s="447"/>
      <c r="D104" s="446"/>
      <c r="E104" s="447"/>
      <c r="F104" s="446"/>
      <c r="G104" s="447"/>
      <c r="H104" s="446"/>
      <c r="I104" s="449"/>
      <c r="J104" s="448"/>
    </row>
    <row r="105" spans="1:10" s="149" customFormat="1" x14ac:dyDescent="0.3">
      <c r="A105" s="445"/>
      <c r="B105" s="446"/>
      <c r="C105" s="447"/>
      <c r="D105" s="446"/>
      <c r="E105" s="447"/>
      <c r="F105" s="446"/>
      <c r="G105" s="447"/>
      <c r="H105" s="446"/>
      <c r="I105" s="449"/>
      <c r="J105" s="448"/>
    </row>
    <row r="106" spans="1:10" s="149" customFormat="1" x14ac:dyDescent="0.3">
      <c r="A106" s="445"/>
      <c r="B106" s="446"/>
      <c r="C106" s="447"/>
      <c r="D106" s="446"/>
      <c r="E106" s="447"/>
      <c r="F106" s="446"/>
      <c r="G106" s="447"/>
      <c r="H106" s="446"/>
      <c r="I106" s="449"/>
      <c r="J106" s="448"/>
    </row>
    <row r="107" spans="1:10" s="149" customFormat="1" x14ac:dyDescent="0.3">
      <c r="A107" s="445"/>
      <c r="B107" s="446"/>
      <c r="C107" s="447"/>
      <c r="D107" s="446"/>
      <c r="E107" s="447"/>
      <c r="F107" s="446"/>
      <c r="G107" s="447"/>
      <c r="H107" s="446"/>
      <c r="I107" s="449"/>
      <c r="J107" s="448"/>
    </row>
    <row r="108" spans="1:10" s="149" customFormat="1" x14ac:dyDescent="0.3">
      <c r="A108" s="445"/>
      <c r="B108" s="446"/>
      <c r="C108" s="447"/>
      <c r="D108" s="446"/>
      <c r="E108" s="447"/>
      <c r="F108" s="446"/>
      <c r="G108" s="447"/>
      <c r="H108" s="446"/>
      <c r="I108" s="449"/>
      <c r="J108" s="448"/>
    </row>
    <row r="109" spans="1:10" s="149" customFormat="1" x14ac:dyDescent="0.3">
      <c r="A109" s="445"/>
      <c r="B109" s="446"/>
      <c r="C109" s="447"/>
      <c r="D109" s="446"/>
      <c r="E109" s="447"/>
      <c r="F109" s="446"/>
      <c r="G109" s="447"/>
      <c r="H109" s="446"/>
      <c r="I109" s="449"/>
      <c r="J109" s="448"/>
    </row>
    <row r="110" spans="1:10" s="149" customFormat="1" x14ac:dyDescent="0.3">
      <c r="A110" s="445"/>
      <c r="B110" s="446"/>
      <c r="C110" s="447"/>
      <c r="D110" s="446"/>
      <c r="E110" s="447"/>
      <c r="F110" s="446"/>
      <c r="G110" s="447"/>
      <c r="H110" s="446"/>
      <c r="I110" s="449"/>
      <c r="J110" s="448"/>
    </row>
    <row r="111" spans="1:10" s="149" customFormat="1" x14ac:dyDescent="0.3">
      <c r="A111" s="445"/>
      <c r="B111" s="446"/>
      <c r="C111" s="447"/>
      <c r="D111" s="446"/>
      <c r="E111" s="447"/>
      <c r="F111" s="446"/>
      <c r="G111" s="447"/>
      <c r="H111" s="446"/>
      <c r="I111" s="449"/>
      <c r="J111" s="448"/>
    </row>
    <row r="112" spans="1:10" s="149" customFormat="1" x14ac:dyDescent="0.3">
      <c r="A112" s="445"/>
      <c r="B112" s="446"/>
      <c r="C112" s="447"/>
      <c r="D112" s="446"/>
      <c r="E112" s="447"/>
      <c r="F112" s="446"/>
      <c r="G112" s="447"/>
      <c r="H112" s="446"/>
      <c r="I112" s="449"/>
      <c r="J112" s="448"/>
    </row>
    <row r="113" spans="1:10" s="149" customFormat="1" x14ac:dyDescent="0.3">
      <c r="A113" s="445"/>
      <c r="B113" s="446"/>
      <c r="C113" s="447"/>
      <c r="D113" s="446"/>
      <c r="E113" s="447"/>
      <c r="F113" s="446"/>
      <c r="G113" s="447"/>
      <c r="H113" s="446"/>
      <c r="I113" s="449"/>
      <c r="J113" s="448"/>
    </row>
    <row r="114" spans="1:10" s="149" customFormat="1" x14ac:dyDescent="0.3">
      <c r="A114" s="445"/>
      <c r="B114" s="446"/>
      <c r="C114" s="447"/>
      <c r="D114" s="446"/>
      <c r="E114" s="447"/>
      <c r="F114" s="446"/>
      <c r="G114" s="447"/>
      <c r="H114" s="446"/>
      <c r="I114" s="449"/>
      <c r="J114" s="448"/>
    </row>
    <row r="115" spans="1:10" s="149" customFormat="1" x14ac:dyDescent="0.3">
      <c r="A115" s="445"/>
      <c r="B115" s="446"/>
      <c r="C115" s="447"/>
      <c r="D115" s="446"/>
      <c r="E115" s="447"/>
      <c r="F115" s="446"/>
      <c r="G115" s="447"/>
      <c r="H115" s="446"/>
      <c r="I115" s="449"/>
      <c r="J115" s="448"/>
    </row>
    <row r="116" spans="1:10" s="149" customFormat="1" x14ac:dyDescent="0.3">
      <c r="A116" s="445"/>
      <c r="B116" s="446"/>
      <c r="C116" s="447"/>
      <c r="D116" s="446"/>
      <c r="E116" s="447"/>
      <c r="F116" s="446"/>
      <c r="G116" s="447"/>
      <c r="H116" s="446"/>
      <c r="I116" s="449"/>
      <c r="J116" s="448"/>
    </row>
    <row r="117" spans="1:10" s="149" customFormat="1" x14ac:dyDescent="0.3">
      <c r="A117" s="445"/>
      <c r="B117" s="446"/>
      <c r="C117" s="447"/>
      <c r="D117" s="446"/>
      <c r="E117" s="447"/>
      <c r="F117" s="446"/>
      <c r="G117" s="447"/>
      <c r="H117" s="446"/>
      <c r="I117" s="449"/>
      <c r="J117" s="448"/>
    </row>
    <row r="118" spans="1:10" s="149" customFormat="1" x14ac:dyDescent="0.3">
      <c r="A118" s="445"/>
      <c r="B118" s="446"/>
      <c r="C118" s="447"/>
      <c r="D118" s="446"/>
      <c r="E118" s="447"/>
      <c r="F118" s="446"/>
      <c r="G118" s="447"/>
      <c r="H118" s="446"/>
      <c r="I118" s="449"/>
      <c r="J118" s="448"/>
    </row>
    <row r="119" spans="1:10" s="149" customFormat="1" x14ac:dyDescent="0.3">
      <c r="A119" s="445"/>
      <c r="B119" s="446"/>
      <c r="C119" s="447"/>
      <c r="D119" s="446"/>
      <c r="E119" s="447"/>
      <c r="F119" s="446"/>
      <c r="G119" s="447"/>
      <c r="H119" s="446"/>
      <c r="I119" s="449"/>
      <c r="J119" s="448"/>
    </row>
    <row r="120" spans="1:10" s="149" customFormat="1" x14ac:dyDescent="0.3">
      <c r="A120" s="445"/>
      <c r="B120" s="446"/>
      <c r="C120" s="447"/>
      <c r="D120" s="446"/>
      <c r="E120" s="447"/>
      <c r="F120" s="446"/>
      <c r="G120" s="447"/>
      <c r="H120" s="446"/>
      <c r="I120" s="449"/>
      <c r="J120" s="448"/>
    </row>
    <row r="121" spans="1:10" s="149" customFormat="1" x14ac:dyDescent="0.3">
      <c r="A121" s="445"/>
      <c r="B121" s="446"/>
      <c r="C121" s="447"/>
      <c r="D121" s="446"/>
      <c r="E121" s="447"/>
      <c r="F121" s="446"/>
      <c r="G121" s="447"/>
      <c r="H121" s="446"/>
      <c r="I121" s="449"/>
      <c r="J121" s="448"/>
    </row>
    <row r="122" spans="1:10" s="149" customFormat="1" x14ac:dyDescent="0.3">
      <c r="A122" s="445"/>
      <c r="B122" s="446"/>
      <c r="C122" s="447"/>
      <c r="D122" s="446"/>
      <c r="E122" s="447"/>
      <c r="F122" s="446"/>
      <c r="G122" s="447"/>
      <c r="H122" s="446"/>
      <c r="I122" s="449"/>
      <c r="J122" s="448"/>
    </row>
    <row r="123" spans="1:10" s="149" customFormat="1" x14ac:dyDescent="0.3">
      <c r="A123" s="445"/>
      <c r="B123" s="446"/>
      <c r="C123" s="447"/>
      <c r="D123" s="446"/>
      <c r="E123" s="447"/>
      <c r="F123" s="446"/>
      <c r="G123" s="447"/>
      <c r="H123" s="446"/>
      <c r="I123" s="449"/>
      <c r="J123" s="448"/>
    </row>
    <row r="124" spans="1:10" s="149" customFormat="1" x14ac:dyDescent="0.3">
      <c r="A124" s="445"/>
      <c r="B124" s="446"/>
      <c r="C124" s="447"/>
      <c r="D124" s="446"/>
      <c r="E124" s="447"/>
      <c r="F124" s="446"/>
      <c r="G124" s="447"/>
      <c r="H124" s="446"/>
      <c r="I124" s="449"/>
      <c r="J124" s="448"/>
    </row>
    <row r="125" spans="1:10" s="149" customFormat="1" x14ac:dyDescent="0.3">
      <c r="A125" s="445"/>
      <c r="B125" s="446"/>
      <c r="C125" s="447"/>
      <c r="D125" s="446"/>
      <c r="E125" s="447"/>
      <c r="F125" s="446"/>
      <c r="G125" s="447"/>
      <c r="H125" s="446"/>
      <c r="I125" s="449"/>
      <c r="J125" s="448"/>
    </row>
    <row r="126" spans="1:10" s="149" customFormat="1" x14ac:dyDescent="0.3">
      <c r="A126" s="445"/>
      <c r="B126" s="446"/>
      <c r="C126" s="447"/>
      <c r="D126" s="446"/>
      <c r="E126" s="447"/>
      <c r="F126" s="446"/>
      <c r="G126" s="447"/>
      <c r="H126" s="446"/>
      <c r="I126" s="449"/>
      <c r="J126" s="448"/>
    </row>
    <row r="127" spans="1:10" s="149" customFormat="1" x14ac:dyDescent="0.3">
      <c r="A127" s="445"/>
      <c r="B127" s="446"/>
      <c r="C127" s="447"/>
      <c r="D127" s="446"/>
      <c r="E127" s="447"/>
      <c r="F127" s="446"/>
      <c r="G127" s="447"/>
      <c r="H127" s="446"/>
      <c r="I127" s="449"/>
      <c r="J127" s="448"/>
    </row>
    <row r="128" spans="1:10" s="149" customFormat="1" x14ac:dyDescent="0.3">
      <c r="A128" s="445"/>
      <c r="B128" s="446"/>
      <c r="C128" s="447"/>
      <c r="D128" s="446"/>
      <c r="E128" s="447"/>
      <c r="F128" s="446"/>
      <c r="G128" s="447"/>
      <c r="H128" s="446"/>
      <c r="I128" s="449"/>
      <c r="J128" s="448"/>
    </row>
    <row r="129" spans="1:24" s="149" customFormat="1" x14ac:dyDescent="0.3">
      <c r="A129" s="445"/>
      <c r="B129" s="446"/>
      <c r="C129" s="447"/>
      <c r="D129" s="446"/>
      <c r="E129" s="447"/>
      <c r="F129" s="446"/>
      <c r="G129" s="447"/>
      <c r="H129" s="446"/>
      <c r="I129" s="449"/>
      <c r="J129" s="448"/>
    </row>
    <row r="130" spans="1:24" s="149" customFormat="1" x14ac:dyDescent="0.3">
      <c r="A130" s="445"/>
      <c r="B130" s="446"/>
      <c r="C130" s="447"/>
      <c r="D130" s="446"/>
      <c r="E130" s="447"/>
      <c r="F130" s="446"/>
      <c r="G130" s="447"/>
      <c r="H130" s="446"/>
      <c r="I130" s="449"/>
      <c r="J130" s="448"/>
    </row>
    <row r="131" spans="1:24" s="149" customFormat="1" x14ac:dyDescent="0.3">
      <c r="A131" s="445"/>
      <c r="B131" s="446"/>
      <c r="C131" s="447"/>
      <c r="D131" s="446"/>
      <c r="E131" s="447"/>
      <c r="F131" s="446"/>
      <c r="G131" s="447"/>
      <c r="H131" s="446"/>
      <c r="I131" s="449"/>
      <c r="J131" s="448"/>
    </row>
    <row r="132" spans="1:24" s="149" customFormat="1" ht="15.5" x14ac:dyDescent="0.35">
      <c r="A132" s="740" t="s">
        <v>766</v>
      </c>
      <c r="B132" s="740"/>
      <c r="C132" s="740"/>
      <c r="D132" s="740"/>
      <c r="E132" s="740"/>
      <c r="F132" s="740"/>
      <c r="G132" s="740"/>
      <c r="H132" s="740"/>
      <c r="I132" s="740"/>
      <c r="J132" s="740"/>
      <c r="K132" s="740"/>
      <c r="L132" s="740"/>
      <c r="M132" s="740"/>
      <c r="N132" s="740"/>
      <c r="O132" s="740"/>
      <c r="P132" s="740"/>
      <c r="Q132" s="740"/>
      <c r="R132" s="740"/>
      <c r="S132" s="740"/>
      <c r="T132" s="740"/>
      <c r="U132" s="740"/>
      <c r="V132" s="740"/>
      <c r="W132" s="740"/>
      <c r="X132" s="740"/>
    </row>
    <row r="133" spans="1:24" s="149" customFormat="1" x14ac:dyDescent="0.3"/>
    <row r="134" spans="1:24" s="149" customFormat="1" x14ac:dyDescent="0.3"/>
  </sheetData>
  <mergeCells count="1">
    <mergeCell ref="A132:X132"/>
  </mergeCells>
  <printOptions horizontalCentered="1" verticalCentered="1"/>
  <pageMargins left="0.15748031496062992" right="0.15748031496062992" top="0.27559055118110237" bottom="0.15748031496062992" header="0.15748031496062992" footer="0.15748031496062992"/>
  <pageSetup paperSize="9" fitToWidth="0" fitToHeight="0" orientation="landscape" r:id="rId1"/>
  <headerFooter alignWithMargins="0"/>
  <rowBreaks count="2" manualBreakCount="2">
    <brk id="45" max="16383" man="1"/>
    <brk id="8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 2015</Description_Ar>
    <Enabled xmlns="1b323878-974e-4c19-bf08-965c80d4ad54">true</Enabled>
    <PublishingDate xmlns="1b323878-974e-4c19-bf08-965c80d4ad54">2017-04-20T06:47:24+00:00</PublishingDate>
    <CategoryDescription xmlns="http://schemas.microsoft.com/sharepoint.v3">Environmental Statistics chapter 11-2015</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055172-6588-4D12-8AAF-29DAC1460CE2}">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2.xml><?xml version="1.0" encoding="utf-8"?>
<ds:datastoreItem xmlns:ds="http://schemas.openxmlformats.org/officeDocument/2006/customXml" ds:itemID="{ABA76591-1B2B-4903-9852-1607AC14C7F1}">
  <ds:schemaRefs>
    <ds:schemaRef ds:uri="http://schemas.microsoft.com/sharepoint/v3/contenttype/forms"/>
  </ds:schemaRefs>
</ds:datastoreItem>
</file>

<file path=customXml/itemProps3.xml><?xml version="1.0" encoding="utf-8"?>
<ds:datastoreItem xmlns:ds="http://schemas.openxmlformats.org/officeDocument/2006/customXml" ds:itemID="{F5D28EA8-5230-401D-AAD7-5F0D9DA50A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32</vt:i4>
      </vt:variant>
      <vt:variant>
        <vt:lpstr>Charts</vt:lpstr>
      </vt:variant>
      <vt:variant>
        <vt:i4>2</vt:i4>
      </vt:variant>
      <vt:variant>
        <vt:lpstr>Named Ranges</vt:lpstr>
      </vt:variant>
      <vt:variant>
        <vt:i4>32</vt:i4>
      </vt:variant>
    </vt:vector>
  </HeadingPairs>
  <TitlesOfParts>
    <vt:vector size="66" baseType="lpstr">
      <vt:lpstr>Cover</vt:lpstr>
      <vt:lpstr>التقديم</vt:lpstr>
      <vt:lpstr>223</vt:lpstr>
      <vt:lpstr>224</vt:lpstr>
      <vt:lpstr>225</vt:lpstr>
      <vt:lpstr>226</vt:lpstr>
      <vt:lpstr>227</vt:lpstr>
      <vt:lpstr>228</vt:lpstr>
      <vt:lpstr>GR-49</vt:lpstr>
      <vt:lpstr>229</vt:lpstr>
      <vt:lpstr>230</vt:lpstr>
      <vt:lpstr>231</vt:lpstr>
      <vt:lpstr>232</vt:lpstr>
      <vt:lpstr>233</vt:lpstr>
      <vt:lpstr>234</vt:lpstr>
      <vt:lpstr>235</vt:lpstr>
      <vt:lpstr>236</vt:lpstr>
      <vt:lpstr>237</vt:lpstr>
      <vt:lpstr>238</vt:lpstr>
      <vt:lpstr>GR-50</vt:lpstr>
      <vt:lpstr>239</vt:lpstr>
      <vt:lpstr>240</vt:lpstr>
      <vt:lpstr>2014_20</vt:lpstr>
      <vt:lpstr>241</vt:lpstr>
      <vt:lpstr>242</vt:lpstr>
      <vt:lpstr>243</vt:lpstr>
      <vt:lpstr>244</vt:lpstr>
      <vt:lpstr>245</vt:lpstr>
      <vt:lpstr>246</vt:lpstr>
      <vt:lpstr>247</vt:lpstr>
      <vt:lpstr>GR-52</vt:lpstr>
      <vt:lpstr>2014</vt:lpstr>
      <vt:lpstr>GR-48</vt:lpstr>
      <vt:lpstr>Gr-51</vt:lpstr>
      <vt:lpstr>'2014'!Print_Area</vt:lpstr>
      <vt:lpstr>'2014_20'!Print_Area</vt:lpstr>
      <vt:lpstr>'223'!Print_Area</vt:lpstr>
      <vt:lpstr>'224'!Print_Area</vt:lpstr>
      <vt:lpstr>'225'!Print_Area</vt:lpstr>
      <vt:lpstr>'226'!Print_Area</vt:lpstr>
      <vt:lpstr>'227'!Print_Area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Cover!Print_Area</vt:lpstr>
      <vt:lpstr>'GR-49'!Print_Area</vt:lpstr>
      <vt:lpstr>'GR-50'!Print_Area</vt:lpstr>
      <vt:lpstr>'GR-52'!Print_Area</vt:lpstr>
      <vt:lpstr>التقديم!Print_Area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11-2015</dc:title>
  <dc:creator>shaikha hamad al-hajri</dc:creator>
  <cp:lastModifiedBy>Fatima Tayeb</cp:lastModifiedBy>
  <cp:lastPrinted>2016-12-04T06:32:13Z</cp:lastPrinted>
  <dcterms:created xsi:type="dcterms:W3CDTF">2004-08-03T07:29:47Z</dcterms:created>
  <dcterms:modified xsi:type="dcterms:W3CDTF">2025-02-13T12:28:16Z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Environmental Statistics chapter 11-2015</vt:lpwstr>
  </property>
  <property fmtid="{D5CDD505-2E9C-101B-9397-08002B2CF9AE}" pid="5" name="Hashtags">
    <vt:lpwstr>58;#StatisticalAbstract|c2f418c2-a295-4bd1-af99-d5d586494613</vt:lpwstr>
  </property>
</Properties>
</file>