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6.xml" ContentType="application/vnd.openxmlformats-officedocument.drawingml.chartshapes+xml"/>
  <Override PartName="/xl/drawings/drawing25.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worksheets/sheet1.xml" ContentType="application/vnd.openxmlformats-officedocument.spreadsheetml.worksheet+xml"/>
  <Override PartName="/xl/drawings/drawing26.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worksheets/sheet4.xml" ContentType="application/vnd.openxmlformats-officedocument.spreadsheetml.worksheet+xml"/>
  <Override PartName="/xl/chartsheets/sheet1.xml" ContentType="application/vnd.openxmlformats-officedocument.spreadsheetml.chartsheet+xml"/>
  <Override PartName="/xl/drawings/drawing34.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drawings/drawing27.xml" ContentType="application/vnd.openxmlformats-officedocument.drawing+xml"/>
  <Override PartName="/xl/drawings/drawing2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charts/chart1.xml" ContentType="application/vnd.openxmlformats-officedocument.drawingml.chart+xml"/>
  <Override PartName="/xl/drawings/drawing5.xml" ContentType="application/vnd.openxmlformats-officedocument.drawing+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chartsheets/sheet2.xml" ContentType="application/vnd.openxmlformats-officedocument.spreadsheetml.chart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9.xml" ContentType="application/vnd.openxmlformats-officedocument.drawing+xml"/>
  <Override PartName="/xl/drawings/drawing8.xml" ContentType="application/vnd.openxmlformats-officedocument.drawing+xml"/>
  <Override PartName="/xl/drawings/drawing10.xml" ContentType="application/vnd.openxmlformats-officedocument.drawing+xml"/>
  <Override PartName="/xl/drawings/drawing19.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14.xml" ContentType="application/vnd.openxmlformats-officedocument.drawing+xml"/>
  <Override PartName="/xl/drawings/drawing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2240" windowHeight="4905" tabRatio="827" firstSheet="4" activeTab="16"/>
  </bookViews>
  <sheets>
    <sheet name="Cover" sheetId="59" r:id="rId1"/>
    <sheet name="التقديم" sheetId="58" r:id="rId2"/>
    <sheet name="221" sheetId="39" r:id="rId3"/>
    <sheet name="222" sheetId="13" r:id="rId4"/>
    <sheet name="GR-48" sheetId="52" r:id="rId5"/>
    <sheet name="223" sheetId="86" r:id="rId6"/>
    <sheet name="224" sheetId="84" r:id="rId7"/>
    <sheet name="225" sheetId="85" r:id="rId8"/>
    <sheet name="226" sheetId="87" r:id="rId9"/>
    <sheet name="GR-49" sheetId="78" r:id="rId10"/>
    <sheet name="227" sheetId="79" r:id="rId11"/>
    <sheet name="228" sheetId="82" r:id="rId12"/>
    <sheet name="229" sheetId="83" r:id="rId13"/>
    <sheet name="230" sheetId="12" r:id="rId14"/>
    <sheet name="231" sheetId="11" r:id="rId15"/>
    <sheet name="232" sheetId="34" r:id="rId16"/>
    <sheet name="233" sheetId="21" r:id="rId17"/>
    <sheet name="234" sheetId="75" r:id="rId18"/>
    <sheet name="235" sheetId="10" r:id="rId19"/>
    <sheet name="236" sheetId="9" r:id="rId20"/>
    <sheet name="GR-50" sheetId="48" r:id="rId21"/>
    <sheet name="237" sheetId="5" r:id="rId22"/>
    <sheet name="Gr-51" sheetId="43" r:id="rId23"/>
    <sheet name="238" sheetId="74" r:id="rId24"/>
    <sheet name="239" sheetId="22" r:id="rId25"/>
    <sheet name="240" sheetId="23" r:id="rId26"/>
    <sheet name="241" sheetId="26" r:id="rId27"/>
    <sheet name="242" sheetId="68" r:id="rId28"/>
    <sheet name="243" sheetId="29" r:id="rId29"/>
    <sheet name="244" sheetId="69" r:id="rId30"/>
    <sheet name="245" sheetId="35" r:id="rId31"/>
    <sheet name="GR-52" sheetId="47" r:id="rId32"/>
  </sheets>
  <definedNames>
    <definedName name="_xlnm.Print_Area" localSheetId="2">'221'!$A$1:$I$18</definedName>
    <definedName name="_xlnm.Print_Area" localSheetId="3">'222'!$A$1:$R$15</definedName>
    <definedName name="_xlnm.Print_Area" localSheetId="5">'223'!$A$1:$J$21</definedName>
    <definedName name="_xlnm.Print_Area" localSheetId="6">'224'!$A$1:$L$31</definedName>
    <definedName name="_xlnm.Print_Area" localSheetId="7">'225'!$A$1:$L$31</definedName>
    <definedName name="_xlnm.Print_Area" localSheetId="8">'226'!$A$1:$L$31</definedName>
    <definedName name="_xlnm.Print_Area" localSheetId="10">'227'!$A$1:$H$15</definedName>
    <definedName name="_xlnm.Print_Area" localSheetId="11">'228'!$A$1:$H$15</definedName>
    <definedName name="_xlnm.Print_Area" localSheetId="12">'229'!$A$1:$H$15</definedName>
    <definedName name="_xlnm.Print_Area" localSheetId="13">'230'!$A$1:$G$14</definedName>
    <definedName name="_xlnm.Print_Area" localSheetId="14">'231'!$A$1:$J$40</definedName>
    <definedName name="_xlnm.Print_Area" localSheetId="15">'232'!$A$1:$J$40</definedName>
    <definedName name="_xlnm.Print_Area" localSheetId="16">'233'!$A$1:$I$11</definedName>
    <definedName name="_xlnm.Print_Area" localSheetId="17">'234'!$A$1:$I$18</definedName>
    <definedName name="_xlnm.Print_Area" localSheetId="18">'235'!$A$1:$L$26</definedName>
    <definedName name="_xlnm.Print_Area" localSheetId="19">'236'!$A$1:$X$23</definedName>
    <definedName name="_xlnm.Print_Area" localSheetId="21">'237'!$A$1:$G$23</definedName>
    <definedName name="_xlnm.Print_Area" localSheetId="23">'238'!$A$1:$M$11</definedName>
    <definedName name="_xlnm.Print_Area" localSheetId="24">'239'!$A$1:$E$22</definedName>
    <definedName name="_xlnm.Print_Area" localSheetId="25">'240'!$A$1:$G$22</definedName>
    <definedName name="_xlnm.Print_Area" localSheetId="26">'241'!$A$1:$D$20</definedName>
    <definedName name="_xlnm.Print_Area" localSheetId="27">'242'!$A$1:$J$29</definedName>
    <definedName name="_xlnm.Print_Area" localSheetId="28">'243'!$A$1:$L$20</definedName>
    <definedName name="_xlnm.Print_Area" localSheetId="29">'244'!$A$1:$H$20</definedName>
    <definedName name="_xlnm.Print_Area" localSheetId="30">'245'!$A$1:$F$22</definedName>
    <definedName name="_xlnm.Print_Area" localSheetId="0">Cover!$A$1:$G$18</definedName>
    <definedName name="_xlnm.Print_Area" localSheetId="9">'GR-49'!$A$1:$X$40</definedName>
    <definedName name="_xlnm.Print_Area" localSheetId="20">'GR-50'!$A$1:$L$64</definedName>
    <definedName name="_xlnm.Print_Area" localSheetId="31">'GR-52'!$A$1:$L$64</definedName>
    <definedName name="_xlnm.Print_Area" localSheetId="1">التقديم!$A$1:$C$15</definedName>
  </definedNames>
  <calcPr calcId="145621"/>
</workbook>
</file>

<file path=xl/calcChain.xml><?xml version="1.0" encoding="utf-8"?>
<calcChain xmlns="http://schemas.openxmlformats.org/spreadsheetml/2006/main">
  <c r="B17" i="75" l="1"/>
  <c r="C20" i="35" l="1"/>
  <c r="C19" i="35"/>
  <c r="C18" i="35"/>
  <c r="C17" i="35"/>
  <c r="C16" i="35"/>
  <c r="C15" i="35"/>
  <c r="C14" i="35"/>
  <c r="C13" i="35"/>
  <c r="C12" i="35"/>
  <c r="C11" i="35"/>
  <c r="C10" i="35"/>
  <c r="C9" i="35"/>
  <c r="E9" i="35"/>
  <c r="B9" i="69"/>
  <c r="E10" i="5"/>
  <c r="F10" i="5"/>
  <c r="E11" i="5"/>
  <c r="F11" i="5"/>
  <c r="E12" i="5"/>
  <c r="F12" i="5"/>
  <c r="E13" i="5"/>
  <c r="F13" i="5"/>
  <c r="E14" i="5"/>
  <c r="F14" i="5"/>
  <c r="E15" i="5"/>
  <c r="F15" i="5"/>
  <c r="E16" i="5"/>
  <c r="F16" i="5"/>
  <c r="E17" i="5"/>
  <c r="F17" i="5"/>
  <c r="E18" i="5"/>
  <c r="F18" i="5"/>
  <c r="E19" i="5"/>
  <c r="F19" i="5"/>
  <c r="E20" i="5"/>
  <c r="F20" i="5"/>
  <c r="E21" i="5"/>
  <c r="F21" i="5"/>
  <c r="E22" i="5"/>
  <c r="F22" i="5"/>
  <c r="F9" i="5"/>
  <c r="E9" i="5"/>
  <c r="B17" i="39"/>
  <c r="C9" i="69"/>
  <c r="D9" i="69"/>
  <c r="E9" i="69"/>
  <c r="F9" i="69"/>
  <c r="G9" i="69"/>
  <c r="G19" i="69"/>
  <c r="F13" i="12"/>
  <c r="C17" i="75"/>
  <c r="D17" i="75"/>
  <c r="E17" i="75"/>
  <c r="F17" i="75"/>
  <c r="G17" i="75"/>
  <c r="H17" i="75"/>
  <c r="G10" i="69"/>
  <c r="F10" i="69"/>
  <c r="J24" i="29"/>
  <c r="K22" i="29"/>
  <c r="J22" i="29"/>
  <c r="K9" i="29"/>
  <c r="K24" i="29"/>
  <c r="J16" i="10"/>
  <c r="I16" i="10"/>
  <c r="H16" i="10"/>
  <c r="H23" i="10"/>
  <c r="G16" i="10"/>
  <c r="F16" i="10"/>
  <c r="E16" i="10"/>
  <c r="D16" i="10"/>
  <c r="D23" i="10"/>
  <c r="C16" i="10"/>
  <c r="J8" i="10"/>
  <c r="J23" i="10"/>
  <c r="I8" i="10"/>
  <c r="I23" i="10"/>
  <c r="H8" i="10"/>
  <c r="G8" i="10"/>
  <c r="G23" i="10"/>
  <c r="F8" i="10"/>
  <c r="F23" i="10"/>
  <c r="E8" i="10"/>
  <c r="E23" i="10"/>
  <c r="D8" i="10"/>
  <c r="C8" i="10"/>
  <c r="C23" i="10"/>
  <c r="D21" i="35"/>
  <c r="B21" i="35"/>
  <c r="C21" i="35"/>
  <c r="E10" i="35"/>
  <c r="E11" i="35"/>
  <c r="E12" i="35"/>
  <c r="E21" i="35"/>
  <c r="E13" i="35"/>
  <c r="E14" i="35"/>
  <c r="E15" i="35"/>
  <c r="E16" i="35"/>
  <c r="E17" i="35"/>
  <c r="E18" i="35"/>
  <c r="E19" i="35"/>
  <c r="E20" i="35"/>
  <c r="Q19" i="9"/>
  <c r="S19" i="9"/>
  <c r="R19" i="9"/>
  <c r="S10" i="9"/>
  <c r="S11" i="9"/>
  <c r="S12" i="9"/>
  <c r="S13" i="9"/>
  <c r="S14" i="9"/>
  <c r="S15" i="9"/>
  <c r="S16" i="9"/>
  <c r="S17" i="9"/>
  <c r="S18" i="9"/>
  <c r="S9" i="9"/>
  <c r="G15" i="69"/>
  <c r="H24" i="68"/>
  <c r="H21" i="68"/>
  <c r="H17" i="68"/>
  <c r="H14" i="68"/>
  <c r="H10" i="68"/>
  <c r="J10" i="74"/>
  <c r="K10" i="74"/>
  <c r="I10" i="74"/>
  <c r="L10" i="74"/>
  <c r="H10" i="74"/>
  <c r="G10" i="74"/>
  <c r="F10" i="74"/>
  <c r="E10" i="74"/>
  <c r="D10" i="74"/>
  <c r="C10" i="74"/>
  <c r="B10" i="74"/>
  <c r="Q13" i="13"/>
  <c r="I13" i="13"/>
  <c r="H13" i="13"/>
  <c r="G24" i="68"/>
  <c r="G25" i="68"/>
  <c r="G20" i="68"/>
  <c r="G18" i="68"/>
  <c r="G21" i="68"/>
  <c r="G17" i="68"/>
  <c r="G14" i="68"/>
  <c r="F14" i="68"/>
  <c r="F25" i="68"/>
  <c r="E14" i="68"/>
  <c r="E25" i="68"/>
  <c r="D14" i="68"/>
  <c r="D25" i="68"/>
  <c r="C14" i="68"/>
  <c r="C25" i="68"/>
  <c r="G10" i="68"/>
  <c r="O19" i="9"/>
  <c r="N19" i="9"/>
  <c r="L19" i="9"/>
  <c r="K19" i="9"/>
  <c r="I19" i="9"/>
  <c r="H19" i="9"/>
  <c r="G19" i="9"/>
  <c r="F19" i="9"/>
  <c r="E19" i="9"/>
  <c r="D19" i="9"/>
  <c r="C19" i="9"/>
  <c r="B19" i="9"/>
  <c r="P18" i="9"/>
  <c r="M18" i="9"/>
  <c r="J18" i="9"/>
  <c r="P16" i="9"/>
  <c r="M16" i="9"/>
  <c r="J16" i="9"/>
  <c r="P15" i="9"/>
  <c r="M15" i="9"/>
  <c r="J15" i="9"/>
  <c r="P14" i="9"/>
  <c r="M14" i="9"/>
  <c r="J14" i="9"/>
  <c r="P13" i="9"/>
  <c r="M13" i="9"/>
  <c r="J13" i="9"/>
  <c r="P12" i="9"/>
  <c r="M12" i="9"/>
  <c r="J12" i="9"/>
  <c r="M11" i="9"/>
  <c r="J11" i="9"/>
  <c r="P10" i="9"/>
  <c r="M10" i="9"/>
  <c r="M19" i="9" s="1"/>
  <c r="J10" i="9"/>
  <c r="P9" i="9"/>
  <c r="P19" i="9" s="1"/>
  <c r="M9" i="9"/>
  <c r="J9" i="9"/>
  <c r="J19" i="9" s="1"/>
  <c r="E13" i="12"/>
  <c r="D13" i="12"/>
  <c r="C13" i="12"/>
  <c r="B13" i="12"/>
  <c r="P13" i="13"/>
  <c r="O13" i="13"/>
  <c r="N13" i="13"/>
  <c r="M13" i="13"/>
  <c r="L13" i="13"/>
  <c r="K13" i="13"/>
  <c r="J13" i="13"/>
  <c r="G13" i="13"/>
  <c r="F13" i="13"/>
  <c r="E13" i="13"/>
  <c r="D13" i="13"/>
  <c r="C13" i="13"/>
  <c r="B13" i="13"/>
  <c r="E25" i="12"/>
  <c r="E24" i="12"/>
  <c r="E23" i="12"/>
  <c r="E22" i="12"/>
  <c r="E21" i="12"/>
  <c r="E20" i="12"/>
  <c r="E19" i="12"/>
  <c r="C19" i="12"/>
  <c r="D19" i="12"/>
  <c r="B19" i="12"/>
  <c r="B21" i="12"/>
  <c r="C21" i="12"/>
  <c r="D21" i="12"/>
  <c r="B22" i="12"/>
  <c r="C22" i="12"/>
  <c r="D22" i="12"/>
  <c r="B23" i="12"/>
  <c r="C23" i="12"/>
  <c r="D23" i="12"/>
  <c r="B24" i="12"/>
  <c r="C24" i="12"/>
  <c r="D24" i="12"/>
  <c r="B25" i="12"/>
  <c r="C25" i="12"/>
  <c r="D25" i="12"/>
  <c r="C20" i="12"/>
  <c r="D20" i="12"/>
  <c r="B20" i="12"/>
  <c r="C17" i="39"/>
  <c r="D17" i="39"/>
  <c r="E17" i="39"/>
  <c r="F17" i="39"/>
  <c r="G17" i="39"/>
  <c r="H17" i="39"/>
  <c r="F19" i="69"/>
  <c r="H25" i="68" l="1"/>
</calcChain>
</file>

<file path=xl/sharedStrings.xml><?xml version="1.0" encoding="utf-8"?>
<sst xmlns="http://schemas.openxmlformats.org/spreadsheetml/2006/main" count="2183" uniqueCount="732">
  <si>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</si>
  <si>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</si>
  <si>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</si>
  <si>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</si>
  <si>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</si>
  <si>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</si>
  <si>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</si>
  <si>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</si>
  <si>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</si>
  <si>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</si>
  <si>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</si>
  <si>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</si>
  <si>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</si>
  <si>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</si>
  <si>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</si>
  <si>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</si>
  <si>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</si>
  <si>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</si>
  <si>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</si>
  <si>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</si>
  <si>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</si>
  <si>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</si>
  <si>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</si>
  <si>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</si>
  <si>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</si>
  <si>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</si>
  <si>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</si>
  <si>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</si>
  <si>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</si>
  <si>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</si>
  <si>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</si>
  <si>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</si>
  <si>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</si>
  <si>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</si>
  <si>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</si>
  <si>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</si>
  <si>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</si>
  <si>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السفن</t>
  </si>
  <si>
    <t>No. of boats</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</si>
  <si>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</si>
  <si>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</si>
  <si>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</si>
  <si>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</si>
  <si>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</si>
  <si>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</si>
  <si>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</si>
  <si>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</si>
  <si>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</si>
  <si>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مركبات الكلور والفلور العضوية - 22</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</si>
  <si>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</si>
  <si>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</si>
  <si>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</si>
  <si>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</si>
  <si>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</si>
  <si>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</si>
  <si>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</si>
  <si>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</si>
  <si>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</si>
  <si>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</si>
  <si>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</si>
  <si>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</si>
  <si>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</si>
  <si>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</si>
  <si>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</si>
  <si>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</si>
  <si>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</si>
  <si>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</si>
  <si>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</si>
  <si>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</si>
  <si>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</si>
  <si>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</si>
  <si>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</si>
  <si>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</si>
  <si>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</si>
  <si>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</si>
  <si>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</si>
  <si>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</si>
  <si>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</si>
  <si>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</si>
  <si>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</si>
  <si>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</si>
  <si>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</si>
  <si>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</si>
  <si>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</si>
  <si>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</si>
  <si>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</si>
  <si>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</si>
  <si>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</si>
  <si>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</si>
  <si>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</si>
  <si>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</si>
  <si>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</si>
  <si>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</si>
  <si>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</si>
  <si>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</si>
  <si>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</si>
  <si>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</si>
  <si>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</si>
  <si>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</si>
  <si>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</si>
  <si>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</si>
  <si>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</si>
  <si>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</si>
  <si>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</si>
  <si>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</si>
  <si>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مبيدات حشرية
 Pesticides</t>
  </si>
  <si>
    <t xml:space="preserve">مبيدات فطرية 
Fungal pesticides </t>
  </si>
  <si>
    <t>AL Wakra</t>
  </si>
  <si>
    <t>Doha</t>
  </si>
  <si>
    <t>AL Khor</t>
  </si>
  <si>
    <t>منظمات نمو</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</si>
  <si>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</si>
  <si>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</si>
  <si>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</si>
  <si>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</si>
  <si>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</si>
  <si>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</si>
  <si>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</si>
  <si>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</si>
  <si>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</si>
  <si>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</si>
  <si>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</si>
  <si>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</si>
  <si>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</si>
  <si>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</si>
  <si>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</si>
  <si>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</si>
  <si>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</si>
  <si>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</si>
  <si>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</si>
  <si>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</si>
  <si>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</si>
  <si>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</si>
  <si>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</si>
  <si>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</si>
  <si>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</si>
  <si>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</si>
  <si>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</si>
  <si>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</si>
  <si>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</si>
  <si>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ام ثنيتين</t>
  </si>
  <si>
    <t>ام قريبة</t>
  </si>
  <si>
    <t>ام المواقع</t>
  </si>
  <si>
    <t>راس لفان</t>
  </si>
  <si>
    <t>الذخيرة</t>
  </si>
  <si>
    <t>Dakhirah</t>
  </si>
  <si>
    <t xml:space="preserve">  AL-Wakra</t>
  </si>
  <si>
    <t xml:space="preserve">  AL-Khor</t>
  </si>
  <si>
    <t>رأس أبوفنطاس</t>
  </si>
  <si>
    <t xml:space="preserve"> - هيئة الأشغال العامة .</t>
  </si>
  <si>
    <t xml:space="preserve"> - Public Works Authority.</t>
  </si>
  <si>
    <t>_</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</si>
  <si>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</si>
  <si>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</si>
  <si>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</si>
  <si>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</si>
  <si>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</si>
  <si>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</si>
  <si>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</si>
  <si>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</si>
  <si>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</si>
  <si>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</si>
  <si>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</si>
  <si>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</si>
  <si>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</si>
  <si>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</si>
  <si>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</si>
  <si>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</si>
  <si>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</si>
  <si>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</si>
  <si>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</si>
  <si>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t>
  </si>
  <si>
    <t>(mg/l):milligram per liter</t>
  </si>
  <si>
    <t>(mg/l): مليغرام/ لتر</t>
  </si>
  <si>
    <t>(µg/l): Microgram per liter</t>
  </si>
  <si>
    <t>(µg/l): ميكروغرام/لتر</t>
  </si>
  <si>
    <t>Al Daayen</t>
  </si>
  <si>
    <t>كاراتي</t>
  </si>
  <si>
    <t>Karate</t>
  </si>
  <si>
    <t>بيتالارف</t>
  </si>
  <si>
    <t>Beta Larve 5%</t>
  </si>
  <si>
    <t>البرمائيات</t>
  </si>
  <si>
    <t>اللافقاريات</t>
  </si>
  <si>
    <t>الزواحف</t>
  </si>
  <si>
    <t>الطيور</t>
  </si>
  <si>
    <t>الظعاين</t>
  </si>
  <si>
    <t>مجموع المباني السكنية</t>
  </si>
  <si>
    <t>Total of residental building</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</si>
  <si>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</si>
  <si>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</si>
  <si>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</si>
  <si>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</si>
  <si>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</si>
  <si>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</si>
  <si>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</si>
  <si>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</si>
  <si>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</si>
  <si>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</si>
  <si>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</si>
  <si>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</si>
  <si>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</si>
  <si>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</si>
  <si>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</si>
  <si>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</si>
  <si>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</si>
  <si>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</si>
  <si>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</si>
  <si>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</si>
  <si>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</si>
  <si>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</si>
  <si>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</si>
  <si>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</si>
  <si>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HFC-134a</t>
  </si>
  <si>
    <t>المادة</t>
  </si>
  <si>
    <t>QUANTITIES OF FERTILIZERS USED</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</si>
  <si>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</si>
  <si>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</si>
  <si>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</si>
  <si>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</si>
  <si>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</si>
  <si>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</si>
  <si>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</si>
  <si>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</si>
  <si>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</si>
  <si>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</si>
  <si>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</si>
  <si>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</si>
  <si>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</si>
  <si>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</si>
  <si>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</si>
  <si>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</si>
  <si>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</si>
  <si>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</si>
  <si>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</si>
  <si>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</si>
  <si>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</si>
  <si>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</si>
  <si>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</si>
  <si>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</si>
  <si>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</si>
  <si>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</si>
  <si>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</si>
  <si>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</si>
  <si>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</si>
  <si>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</si>
  <si>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</si>
  <si>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Environment Statistics</t>
  </si>
  <si>
    <t>النباتات والكائنات البرية</t>
  </si>
  <si>
    <t xml:space="preserve"> النباتات والكائنات البحريه</t>
  </si>
  <si>
    <t>تعداد أبريل، 2010</t>
  </si>
  <si>
    <t xml:space="preserve">RESIDENTIAL BUILDING BY MUNICIPALITY AND THEIR CONNECTION TO THE PUBLIC 
UTILITIES NETWORKS </t>
  </si>
  <si>
    <t>مركبات الهيدروكلورفلوركربونية (134أ)</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</si>
  <si>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</si>
  <si>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</si>
  <si>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</si>
  <si>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</si>
  <si>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</si>
  <si>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</si>
  <si>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r>
      <t xml:space="preserve">المجموع
</t>
    </r>
    <r>
      <rPr>
        <b/>
        <sz val="8"/>
        <color indexed="8"/>
        <rFont val="Arial"/>
        <family val="2"/>
      </rPr>
      <t>Total</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</si>
  <si>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</si>
  <si>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</si>
  <si>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</si>
  <si>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</si>
  <si>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</si>
  <si>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</si>
  <si>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</si>
  <si>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</si>
  <si>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</si>
  <si>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Growth Regulators</t>
  </si>
  <si>
    <t>منظمات نمو
 Growth Regulators</t>
  </si>
  <si>
    <t>Ozone Depleting Potential (metric tons) according to Montreal Protocol</t>
  </si>
  <si>
    <t>Mass (metric tons)</t>
  </si>
  <si>
    <t>Sulfur dioxide (SO₂)</t>
  </si>
  <si>
    <t>Nitrogen dioxide (NO₂)</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</si>
  <si>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</si>
  <si>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</si>
  <si>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</si>
  <si>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</si>
  <si>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</si>
  <si>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</si>
  <si>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</si>
  <si>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</si>
  <si>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</si>
  <si>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</si>
  <si>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</si>
  <si>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</si>
  <si>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</si>
  <si>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</si>
  <si>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</si>
  <si>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</si>
  <si>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</si>
  <si>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</si>
  <si>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</si>
  <si>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</si>
  <si>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</si>
  <si>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</si>
  <si>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</si>
  <si>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</si>
  <si>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</si>
  <si>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</si>
  <si>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</si>
  <si>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r>
      <rPr>
        <vertAlign val="superscript"/>
        <sz val="10"/>
        <rFont val="Arial"/>
        <family val="2"/>
      </rPr>
      <t>1)</t>
    </r>
    <r>
      <rPr>
        <sz val="10"/>
        <rFont val="Arial"/>
        <family val="2"/>
      </rPr>
      <t xml:space="preserve"> IUCN = International Union for Conservation of Nature</t>
    </r>
  </si>
  <si>
    <t>Al Wajbah</t>
  </si>
  <si>
    <t>Umm Thanytain</t>
  </si>
  <si>
    <t>Umm Grebah</t>
  </si>
  <si>
    <t>Umm Al Mawaqa</t>
  </si>
  <si>
    <t>Chlorocyrin 55%</t>
  </si>
  <si>
    <t>Blender</t>
  </si>
  <si>
    <t>Delta-methrin</t>
  </si>
  <si>
    <t>QUANTITIES OF PESTICIDES FOR THE CONTROL OF PALM PESTS</t>
  </si>
  <si>
    <t>كمية المبيدات المستخدمة في مكافحة آفات النخيل</t>
  </si>
  <si>
    <t>Pesticides (not specified)</t>
  </si>
  <si>
    <t>مبيدات (الصحة العامة)
Pesticides for Public Health</t>
  </si>
  <si>
    <t>مبيدات (حشري)
Insecticides</t>
  </si>
  <si>
    <t>مبيدات (أعشاب)
Herbicides</t>
  </si>
  <si>
    <t>Waste management facility</t>
  </si>
  <si>
    <t>Domestic</t>
  </si>
  <si>
    <t>DSWMC</t>
  </si>
  <si>
    <t>Total Domestic</t>
  </si>
  <si>
    <t>Rawdat Rashid</t>
  </si>
  <si>
    <t>Total Construction</t>
  </si>
  <si>
    <t>Total Bulky</t>
  </si>
  <si>
    <t>Total Tires</t>
  </si>
  <si>
    <t>Other</t>
  </si>
  <si>
    <t>Wastes by type</t>
  </si>
  <si>
    <t>Construction</t>
  </si>
  <si>
    <t>Tires</t>
  </si>
  <si>
    <t>مركز إدارة النفايات الصلبة المنزلية</t>
  </si>
  <si>
    <t>إجمالي النفايات المنزلية</t>
  </si>
  <si>
    <t>روضة راشد</t>
  </si>
  <si>
    <t>إجمالي نفايات البناء</t>
  </si>
  <si>
    <t>إجمالي النفايات الضخمة</t>
  </si>
  <si>
    <t>إجمالي الإطارات</t>
  </si>
  <si>
    <t>إجمالي الأنواع الأخرى</t>
  </si>
  <si>
    <t>نفايات منزلية</t>
  </si>
  <si>
    <t>أنواع أخرى</t>
  </si>
  <si>
    <t>نفايات البناء</t>
  </si>
  <si>
    <t>الإطارات</t>
  </si>
  <si>
    <t>مرفق إدارة النفايات</t>
  </si>
  <si>
    <t>النفايات حسب النوع</t>
  </si>
  <si>
    <t>الإجمالي</t>
  </si>
  <si>
    <t>Total other</t>
  </si>
  <si>
    <t>Water production, abstraction, losses and uses</t>
  </si>
  <si>
    <t>System volume input (mainly desalinated water) [1]</t>
  </si>
  <si>
    <t>Authorised consumption [3]=[1]-[2]</t>
  </si>
  <si>
    <t>Total abstraction from groundwater [4]=[5]+[6}+[7]+[8]</t>
  </si>
  <si>
    <t>Total re-use of treated sewage effluent [9]=[10]+[11]+[12]</t>
  </si>
  <si>
    <t xml:space="preserve">     of which from agricultural wells [5]</t>
  </si>
  <si>
    <t xml:space="preserve">     of which from municipal wells [6]</t>
  </si>
  <si>
    <t xml:space="preserve">     of which from domestic wells [7]</t>
  </si>
  <si>
    <t xml:space="preserve">     of which from industrial wells [8]</t>
  </si>
  <si>
    <t xml:space="preserve">     of which for irrigation in agriculture [10]</t>
  </si>
  <si>
    <t xml:space="preserve">     of which for irrigation of greenspaces [11]</t>
  </si>
  <si>
    <t xml:space="preserve">     of which for other purposes [12]</t>
  </si>
  <si>
    <t>Total water use net of total losses [13]=[3]+{4]+[9]</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</si>
  <si>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</si>
  <si>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</si>
  <si>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</si>
  <si>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</si>
  <si>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</si>
  <si>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</si>
  <si>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</si>
  <si>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</si>
  <si>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</si>
  <si>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</si>
  <si>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</si>
  <si>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</si>
  <si>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</si>
  <si>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</si>
  <si>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</si>
  <si>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</si>
  <si>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</si>
  <si>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</si>
  <si>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</si>
  <si>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GENERATION OF WASTE BY TYPE AND WASTE MANAGEMENT FACILITY</t>
  </si>
  <si>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</si>
  <si>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</si>
  <si>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</si>
  <si>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</si>
  <si>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</si>
  <si>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</si>
  <si>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</si>
  <si>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</si>
  <si>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</si>
  <si>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</si>
  <si>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</si>
  <si>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</si>
  <si>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</si>
  <si>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</si>
  <si>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</si>
  <si>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مصدر البيانات: أشغال</t>
  </si>
  <si>
    <t>ومنها معالجة ثلاثية</t>
  </si>
  <si>
    <t>ومنها معالجة ثانوية</t>
  </si>
  <si>
    <t>منها من الآبار الزراعية [5]</t>
  </si>
  <si>
    <t>منها من الآبار البلدية [6]</t>
  </si>
  <si>
    <t>منها من آبار محلية [7]</t>
  </si>
  <si>
    <t>منها من الآبار الصناعية [8]</t>
  </si>
  <si>
    <t>إجمالي إعادة استخدام مياه الصرف الصحي المعالجة [9] = [10] + [11] + [12]</t>
  </si>
  <si>
    <t>منها للري في الزراعة [10]</t>
  </si>
  <si>
    <t>منها لأغراض أخرى [12]</t>
  </si>
  <si>
    <t>استخدم إجمالي المياه الصافية من إجمالي الخسائر [13] = [3] + {4] + [9]</t>
  </si>
  <si>
    <t>تصريف المياه الجوفية ضخها إلى البحر</t>
  </si>
  <si>
    <t>إنتاج المياه والأستخراج والخسائر والاستخدامات</t>
  </si>
  <si>
    <t xml:space="preserve">   unknown destination</t>
  </si>
  <si>
    <t>Graph No. (2) شكل رقم</t>
  </si>
  <si>
    <t>Graph No. (4) شكل رقم</t>
  </si>
  <si>
    <t>كمية الأسمدة المستخدمة</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</si>
  <si>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</si>
  <si>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</si>
  <si>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</si>
  <si>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استهلاك المأذون به [3]=[1]-[2]</t>
  </si>
  <si>
    <t>إجمالي الاستخراج من المياه الجوفية [4]=[5]+[6]+[7]+[8]</t>
  </si>
  <si>
    <t>2007 - 2014</t>
  </si>
  <si>
    <t>2009 - 2014</t>
  </si>
  <si>
    <t>2001 - 2014</t>
  </si>
  <si>
    <t>2009- 2014</t>
  </si>
  <si>
    <t>2014</t>
  </si>
  <si>
    <t>QATAR'S IMPORTS OF CHEMICAL PESTICIDES</t>
  </si>
  <si>
    <t>عدد المشاريع الجديدة الخاضعة لتقييم تأثيرها على البيئة</t>
  </si>
  <si>
    <t xml:space="preserve">NUMBER OF NEW PROJECTS EVALUATED FOR THEIR IMPACTS
 ON THE ENVIRONMENT </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</si>
  <si>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</si>
  <si>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</si>
  <si>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</si>
  <si>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</si>
  <si>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</si>
  <si>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</si>
  <si>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</si>
  <si>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</si>
  <si>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وادي سلطانة</t>
  </si>
  <si>
    <t>Wadi sultana</t>
  </si>
  <si>
    <r>
      <rPr>
        <b/>
        <vertAlign val="superscript"/>
        <sz val="10"/>
        <rFont val="Arial"/>
        <family val="2"/>
      </rPr>
      <t>(1)</t>
    </r>
    <r>
      <rPr>
        <b/>
        <sz val="10"/>
        <rFont val="Arial"/>
        <family val="2"/>
      </rPr>
      <t xml:space="preserve"> الاتحاد الدولي لحماية الطبيعة</t>
    </r>
  </si>
  <si>
    <t>2005 - 2014</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</si>
  <si>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</si>
  <si>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</si>
  <si>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</si>
  <si>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</si>
  <si>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تركيز الهيدروكربون البترولي الكلي في الرواسب الساحلية</t>
  </si>
  <si>
    <t>TOTAL PETROLEUM HYDROCARBON (TPH)
 SEDIMENTS IN COASTAL SAMPLES</t>
  </si>
  <si>
    <t xml:space="preserve">عدد المخالفات البرية المسجلة </t>
  </si>
  <si>
    <t>NUMBER OF RECORDED TERRESTRIAL VIOLATIONS</t>
  </si>
  <si>
    <t>2008 - 2014</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</si>
  <si>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</si>
  <si>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</si>
  <si>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</si>
  <si>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</si>
  <si>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</si>
  <si>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</si>
  <si>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</si>
  <si>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</si>
  <si>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</si>
  <si>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</si>
  <si>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</si>
  <si>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</si>
  <si>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</si>
  <si>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</si>
  <si>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</si>
  <si>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</si>
  <si>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</si>
  <si>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</si>
  <si>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</si>
  <si>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 xml:space="preserve"> </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</si>
  <si>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</si>
  <si>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</si>
  <si>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</si>
  <si>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</si>
  <si>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</si>
  <si>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</si>
  <si>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</si>
  <si>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</si>
  <si>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</si>
  <si>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</si>
  <si>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</si>
  <si>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</si>
  <si>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</si>
  <si>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</si>
  <si>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</si>
  <si>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</si>
  <si>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2010 - 2014</t>
  </si>
  <si>
    <t>نظيف</t>
  </si>
  <si>
    <t>Clean</t>
  </si>
  <si>
    <t>طبيعي</t>
  </si>
  <si>
    <t>Normal</t>
  </si>
  <si>
    <t>المصدر : وزارة البلدية والبيئة</t>
  </si>
  <si>
    <t>Source: Ministry of Municipality and Environment</t>
  </si>
  <si>
    <t>Data sources: Kahramaa, Ashghal, Ministry of Municipality and Environment</t>
  </si>
  <si>
    <t>مصدر البيانات: كهرماء، هيئة الاشغال العامة ، وزارة البلدية والبيئة</t>
  </si>
  <si>
    <t>المصدر: المكتب الهندسي الخاص</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</si>
  <si>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</si>
  <si>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</si>
  <si>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</si>
  <si>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</si>
  <si>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</si>
  <si>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</si>
  <si>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</si>
  <si>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</si>
  <si>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</si>
  <si>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</si>
  <si>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</si>
  <si>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</si>
  <si>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</si>
  <si>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</si>
  <si>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</si>
  <si>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</si>
  <si>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</si>
  <si>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</si>
  <si>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 xml:space="preserve"> - المكتب الهندسي الخاص.</t>
  </si>
  <si>
    <t xml:space="preserve"> - Private Engineering office.</t>
  </si>
  <si>
    <t>Source: Census 2010.</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</si>
  <si>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</si>
  <si>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</si>
  <si>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</si>
  <si>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</si>
  <si>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</si>
  <si>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</si>
  <si>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</si>
  <si>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</si>
  <si>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</si>
  <si>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النفايات المنتجة حسب النوع ومرافق إدارة النفايات</t>
  </si>
  <si>
    <t>البيان</t>
  </si>
  <si>
    <t>Items</t>
  </si>
  <si>
    <t>المصدر : المكتب الهندسي الخاص</t>
  </si>
  <si>
    <t>Source: Private Engineering office.</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</si>
  <si>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</si>
  <si>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</si>
  <si>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</si>
  <si>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 xml:space="preserve">    كمية المصيد     (طن متري)</t>
  </si>
  <si>
    <t>مبيدات حشرية</t>
  </si>
  <si>
    <t>مبيدات الصحة العامة</t>
  </si>
  <si>
    <t>Pesticide insecticide</t>
  </si>
  <si>
    <t>Pesticides Public Health</t>
  </si>
  <si>
    <t>الكتلة ( طن متري)</t>
  </si>
  <si>
    <t xml:space="preserve"> المواد المستنفذة لطبقة الأوزون (طن متري) وفقاً لبرتوكول مونتريال</t>
  </si>
  <si>
    <t>لإعادة الاستخدام في الزراعة</t>
  </si>
  <si>
    <t>Total Real Losses [2]</t>
  </si>
  <si>
    <t>منها لري المساحات الخضراء [11]</t>
  </si>
  <si>
    <t xml:space="preserve"> - Ministry of Municipality and Environment.</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</si>
  <si>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</si>
  <si>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</si>
  <si>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</si>
  <si>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</si>
  <si>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</si>
  <si>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</si>
  <si>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t xml:space="preserve"> April 2010, Census</t>
  </si>
  <si>
    <t>(1) Importation of (CFC-11 ,CFC-12) has been stopped by 2010, in accordance to Montreal Protocol.</t>
  </si>
  <si>
    <r>
      <t xml:space="preserve">(1) مركبات الكلور والفلور العضوية - 11, مركبات الكلور والفلور العضوية - 12) تم حظر إستيرادها إعتباراً من 2010 حسب </t>
    </r>
    <r>
      <rPr>
        <b/>
        <sz val="10"/>
        <rFont val="Arial"/>
        <family val="2"/>
      </rPr>
      <t>بروتوكول مونتريال</t>
    </r>
    <r>
      <rPr>
        <sz val="10"/>
        <rFont val="Arial"/>
        <family val="2"/>
      </rPr>
      <t>.</t>
    </r>
  </si>
  <si>
    <r>
      <t xml:space="preserve">مركبات الكلور والفلور العضوية -11 </t>
    </r>
    <r>
      <rPr>
        <b/>
        <vertAlign val="superscript"/>
        <sz val="10"/>
        <rFont val="Arial"/>
        <family val="2"/>
      </rPr>
      <t>(1)</t>
    </r>
  </si>
  <si>
    <r>
      <t xml:space="preserve">مركبات الكلور والفلور العضوية -12 </t>
    </r>
    <r>
      <rPr>
        <b/>
        <vertAlign val="superscript"/>
        <sz val="10"/>
        <rFont val="Arial"/>
        <family val="2"/>
      </rPr>
      <t>(1)</t>
    </r>
  </si>
  <si>
    <r>
      <t xml:space="preserve">CFC-11 </t>
    </r>
    <r>
      <rPr>
        <b/>
        <vertAlign val="superscript"/>
        <sz val="8"/>
        <rFont val="Arial"/>
        <family val="2"/>
      </rPr>
      <t>(1)</t>
    </r>
  </si>
  <si>
    <r>
      <t xml:space="preserve">CFC-12 </t>
    </r>
    <r>
      <rPr>
        <b/>
        <vertAlign val="superscript"/>
        <sz val="8"/>
        <rFont val="Arial"/>
        <family val="2"/>
      </rPr>
      <t>(1)</t>
    </r>
  </si>
  <si>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</si>
  <si>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</si>
  <si>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</si>
  <si>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Source:Private Engineering office.</t>
  </si>
  <si>
    <t>..</t>
  </si>
  <si>
    <t>2007 - 2013</t>
  </si>
  <si>
    <t>بيانات 2014 غير متوفرة من المصدر</t>
  </si>
  <si>
    <t xml:space="preserve">The Data of 2014 not available from the source. </t>
  </si>
  <si>
    <r>
      <t xml:space="preserve">مزرعة رقم (279) </t>
    </r>
    <r>
      <rPr>
        <b/>
        <vertAlign val="superscript"/>
        <sz val="12"/>
        <rFont val="Arial"/>
        <family val="2"/>
      </rPr>
      <t>(3)</t>
    </r>
  </si>
  <si>
    <r>
      <t>حديقة الحيوان</t>
    </r>
    <r>
      <rPr>
        <b/>
        <vertAlign val="superscript"/>
        <sz val="12"/>
        <rFont val="Arial"/>
        <family val="2"/>
      </rPr>
      <t xml:space="preserve"> (1)</t>
    </r>
  </si>
  <si>
    <r>
      <t xml:space="preserve">الصنيع </t>
    </r>
    <r>
      <rPr>
        <b/>
        <vertAlign val="superscript"/>
        <sz val="12"/>
        <rFont val="Arial"/>
        <family val="2"/>
      </rPr>
      <t>(2)</t>
    </r>
  </si>
  <si>
    <r>
      <t xml:space="preserve">Doha zoo </t>
    </r>
    <r>
      <rPr>
        <vertAlign val="superscript"/>
        <sz val="10"/>
        <rFont val="Arial"/>
        <family val="2"/>
      </rPr>
      <t>(1)</t>
    </r>
  </si>
  <si>
    <r>
      <t xml:space="preserve">Sunai </t>
    </r>
    <r>
      <rPr>
        <vertAlign val="superscript"/>
        <sz val="10"/>
        <rFont val="Arial"/>
        <family val="2"/>
      </rPr>
      <t>(2)</t>
    </r>
  </si>
  <si>
    <r>
      <t xml:space="preserve">Farm (279) </t>
    </r>
    <r>
      <rPr>
        <vertAlign val="superscript"/>
        <sz val="10"/>
        <rFont val="Arial"/>
        <family val="2"/>
      </rPr>
      <t>(3)</t>
    </r>
  </si>
  <si>
    <t>(1) From 2012 is closed for maintenance.</t>
  </si>
  <si>
    <t>(2) This reserve has been added in 2014.</t>
  </si>
  <si>
    <t>(3) This reserve has been added in 2011.</t>
  </si>
  <si>
    <t>(2) تم إضافتها سنة 2014</t>
  </si>
  <si>
    <t>(1) من سنة 2012 مغلق للصيانة</t>
  </si>
  <si>
    <t>(3) تم إضافتها سنة 2011</t>
  </si>
  <si>
    <t>2012/2011</t>
  </si>
  <si>
    <t>2011/2012</t>
  </si>
  <si>
    <t>2010/2009 - 2012/2011</t>
  </si>
  <si>
    <t>2009/2010 - 2011/2012</t>
  </si>
  <si>
    <t>2009/2010</t>
  </si>
  <si>
    <t>أم الأفاعي</t>
  </si>
  <si>
    <r>
      <t xml:space="preserve">نفايات ضخمة </t>
    </r>
    <r>
      <rPr>
        <b/>
        <vertAlign val="superscript"/>
        <sz val="12"/>
        <rFont val="Arial"/>
        <family val="2"/>
      </rPr>
      <t>(2)</t>
    </r>
  </si>
  <si>
    <r>
      <t xml:space="preserve">روضة راشد </t>
    </r>
    <r>
      <rPr>
        <b/>
        <vertAlign val="superscript"/>
        <sz val="10"/>
        <rFont val="Arial"/>
        <family val="2"/>
      </rPr>
      <t>(3)</t>
    </r>
  </si>
  <si>
    <r>
      <t xml:space="preserve">أم الأفاعي </t>
    </r>
    <r>
      <rPr>
        <b/>
        <vertAlign val="superscript"/>
        <sz val="10"/>
        <rFont val="Arial"/>
        <family val="2"/>
      </rPr>
      <t>(1)</t>
    </r>
  </si>
  <si>
    <t>Umm Al Afai</t>
  </si>
  <si>
    <t>Umm Al-Afai</t>
  </si>
  <si>
    <r>
      <t xml:space="preserve">Bulky </t>
    </r>
    <r>
      <rPr>
        <b/>
        <vertAlign val="superscript"/>
        <sz val="10"/>
        <color theme="1"/>
        <rFont val="Arial"/>
        <family val="2"/>
      </rPr>
      <t>(2)</t>
    </r>
  </si>
  <si>
    <r>
      <t>Rawdat Rashid</t>
    </r>
    <r>
      <rPr>
        <vertAlign val="superscript"/>
        <sz val="8"/>
        <color theme="1"/>
        <rFont val="Arial"/>
        <family val="2"/>
      </rPr>
      <t xml:space="preserve"> (3)</t>
    </r>
  </si>
  <si>
    <r>
      <t>Umm Al-Afai</t>
    </r>
    <r>
      <rPr>
        <vertAlign val="superscript"/>
        <sz val="8"/>
        <color theme="1"/>
        <rFont val="Arial"/>
        <family val="2"/>
      </rPr>
      <t xml:space="preserve"> (1)</t>
    </r>
  </si>
  <si>
    <t xml:space="preserve">Umm Al-Afai </t>
  </si>
  <si>
    <t xml:space="preserve">(3) روضة راشد  كانت مغلقة أمام مخلفات الإطارات في الفترة من 2008 وحتى 2010.  </t>
  </si>
  <si>
    <t>(1) From 2013 Umm Al-Afai has been Closed</t>
  </si>
  <si>
    <t>(2) Bulky waste disposed only in Umm Al-Afai and Rawdat Rashid.</t>
  </si>
  <si>
    <t>(3) Rawdat Rashid was closed for tires waste during 2008-2010.</t>
  </si>
  <si>
    <t>مؤشر جودة الهواء 2014</t>
  </si>
  <si>
    <t>كمية المبيدات المستخدمة في مكافحة الآفات الزراعية في المنازل 
والمنشآت الحكومية</t>
  </si>
  <si>
    <t>QUANTITIES OF PESTICIDES USED FOR THE CONTROL 
OF PESTS IN DOMESTIC AND GOVERNMENT BUILDINGS</t>
  </si>
  <si>
    <t>مبيدات أعشاب</t>
  </si>
  <si>
    <t>Pesticides weed</t>
  </si>
  <si>
    <t xml:space="preserve">طبيعي </t>
  </si>
  <si>
    <t xml:space="preserve">أقل من الطبيعي </t>
  </si>
  <si>
    <t xml:space="preserve"> تلوث محدود </t>
  </si>
  <si>
    <t xml:space="preserve"> تلوث</t>
  </si>
  <si>
    <t>المصدر: التعداد العام 2010</t>
  </si>
  <si>
    <t>(1) من عام 2013 أم الأفاعي مغلقة</t>
  </si>
  <si>
    <t xml:space="preserve">(2) النفايات الضخمة يتم التخلص منها في أم الأفاعي  ومسيعيد  فقط </t>
  </si>
  <si>
    <r>
      <t xml:space="preserve">النسب اليومية (%) لمؤشرات جودة الهواء </t>
    </r>
    <r>
      <rPr>
        <sz val="11"/>
        <color theme="1"/>
        <rFont val="Arial"/>
        <family val="2"/>
      </rPr>
      <t/>
    </r>
  </si>
  <si>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</si>
  <si>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</si>
  <si>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</si>
  <si>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</si>
  <si>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 xml:space="preserve">                           Indicator                                  Description
Pollutant</t>
  </si>
  <si>
    <t>جامعة قطر</t>
  </si>
  <si>
    <t>اسباير زون</t>
  </si>
  <si>
    <t>Environment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</si>
  <si>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</si>
  <si>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واستجابة للطلب المتزايد للحصول على المعلومات البيئية ، قامت وزارة التخطيط التنموي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</si>
  <si>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In response to the increasing needs of  environment data and information, the Ministry of Development Planning &amp; Statistics in collaboration with the Ministry Of Municipal and Environment  initiating  a new chapter on environmental statistics. Other information on climate, agriculture, energy, transport,…etc. can be found in other chapters of this publication.</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</si>
  <si>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</si>
  <si>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</si>
  <si>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</si>
  <si>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</si>
  <si>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</si>
  <si>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</si>
  <si>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</si>
  <si>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</si>
  <si>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</si>
  <si>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</si>
  <si>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</si>
  <si>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</si>
  <si>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</si>
  <si>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</si>
  <si>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</si>
  <si>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</si>
  <si>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</si>
  <si>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</si>
  <si>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</si>
  <si>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</si>
  <si>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</si>
  <si>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</si>
  <si>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</si>
  <si>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</si>
  <si>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r>
      <t>Particulate Matter (PM</t>
    </r>
    <r>
      <rPr>
        <b/>
        <vertAlign val="subscript"/>
        <sz val="10"/>
        <rFont val="Arial"/>
        <family val="2"/>
      </rPr>
      <t>10</t>
    </r>
    <r>
      <rPr>
        <b/>
        <sz val="10"/>
        <rFont val="Arial"/>
        <family val="2"/>
      </rPr>
      <t>) (µg/m</t>
    </r>
    <r>
      <rPr>
        <b/>
        <vertAlign val="superscript"/>
        <sz val="10"/>
        <rFont val="Arial"/>
        <family val="2"/>
      </rPr>
      <t>3</t>
    </r>
    <r>
      <rPr>
        <b/>
        <sz val="10"/>
        <rFont val="Arial"/>
        <family val="2"/>
      </rPr>
      <t>)</t>
    </r>
  </si>
  <si>
    <r>
      <t>Carbon Monoxide (CO) (mg/m</t>
    </r>
    <r>
      <rPr>
        <b/>
        <vertAlign val="superscript"/>
        <sz val="10"/>
        <rFont val="Arial"/>
        <family val="2"/>
      </rPr>
      <t>3</t>
    </r>
    <r>
      <rPr>
        <b/>
        <sz val="10"/>
        <rFont val="Arial"/>
        <family val="2"/>
      </rPr>
      <t>)</t>
    </r>
  </si>
  <si>
    <r>
      <t>Ground Level Ozone (O</t>
    </r>
    <r>
      <rPr>
        <b/>
        <vertAlign val="subscript"/>
        <sz val="10"/>
        <rFont val="Arial"/>
        <family val="2"/>
      </rPr>
      <t>3</t>
    </r>
    <r>
      <rPr>
        <b/>
        <sz val="10"/>
        <rFont val="Arial"/>
        <family val="2"/>
      </rPr>
      <t>) (µg/m</t>
    </r>
    <r>
      <rPr>
        <b/>
        <vertAlign val="superscript"/>
        <sz val="10"/>
        <rFont val="Arial"/>
        <family val="2"/>
      </rPr>
      <t>3</t>
    </r>
    <r>
      <rPr>
        <b/>
        <sz val="10"/>
        <rFont val="Arial"/>
        <family val="2"/>
      </rPr>
      <t>)</t>
    </r>
  </si>
  <si>
    <r>
      <t>Nitrogen dioxide (NO</t>
    </r>
    <r>
      <rPr>
        <b/>
        <vertAlign val="subscript"/>
        <sz val="10"/>
        <rFont val="Arial"/>
        <family val="2"/>
      </rPr>
      <t>2</t>
    </r>
    <r>
      <rPr>
        <b/>
        <sz val="10"/>
        <rFont val="Arial"/>
        <family val="2"/>
      </rPr>
      <t>) (µg/m</t>
    </r>
    <r>
      <rPr>
        <b/>
        <vertAlign val="superscript"/>
        <sz val="10"/>
        <rFont val="Arial"/>
        <family val="2"/>
      </rPr>
      <t>3</t>
    </r>
    <r>
      <rPr>
        <b/>
        <sz val="10"/>
        <rFont val="Arial"/>
        <family val="2"/>
      </rPr>
      <t>)</t>
    </r>
  </si>
  <si>
    <r>
      <t>Sulfur dioxide (SO</t>
    </r>
    <r>
      <rPr>
        <b/>
        <vertAlign val="subscript"/>
        <sz val="10"/>
        <rFont val="Arial"/>
        <family val="2"/>
      </rPr>
      <t>2</t>
    </r>
    <r>
      <rPr>
        <b/>
        <sz val="10"/>
        <rFont val="Arial"/>
        <family val="2"/>
      </rPr>
      <t>) (µg/m</t>
    </r>
    <r>
      <rPr>
        <b/>
        <vertAlign val="superscript"/>
        <sz val="10"/>
        <rFont val="Arial"/>
        <family val="2"/>
      </rPr>
      <t>3</t>
    </r>
    <r>
      <rPr>
        <b/>
        <sz val="10"/>
        <rFont val="Arial"/>
        <family val="2"/>
      </rPr>
      <t>)</t>
    </r>
  </si>
  <si>
    <t>Month</t>
  </si>
  <si>
    <t>جسيمات دقيقة (ميكروغرام / متر مكعب)</t>
  </si>
  <si>
    <t>أول أكسيد الكربون (مليغرام/متر مكعب)</t>
  </si>
  <si>
    <t>الأوزون عند مستوى الأرض (ميكروغرام / متر مكعب)</t>
  </si>
  <si>
    <t>ثنائي أكسيد النيتروجين (ميكروغرام / متر مكعب)</t>
  </si>
  <si>
    <t>ثنائي أكسيد الكبريت  (ميكروغرام / متر مكعب)</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</si>
  <si>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</si>
  <si>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</si>
  <si>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</si>
  <si>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</si>
  <si>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</si>
  <si>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</si>
  <si>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</si>
  <si>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The Annual Average considered "Normal" as Description of the Indicator </t>
  </si>
  <si>
    <t>* تم إعتبار الحد السنوي هو وصف المؤشر "طبيعي"</t>
  </si>
  <si>
    <t>Particulate Matter (PM10) (μg/m3)</t>
  </si>
  <si>
    <t>جسيمات دقيقة (PM10) (ميكروغرام / متر مكعب )</t>
  </si>
  <si>
    <r>
      <t>Carbon Monoxide (CO) (mg/m</t>
    </r>
    <r>
      <rPr>
        <vertAlign val="superscript"/>
        <sz val="10"/>
        <rFont val="Arial"/>
        <family val="2"/>
      </rPr>
      <t>3</t>
    </r>
    <r>
      <rPr>
        <sz val="10"/>
        <rFont val="Arial"/>
        <family val="2"/>
      </rPr>
      <t>)</t>
    </r>
  </si>
  <si>
    <t>أول أكسيد الكربون (CO) (مليغرام/متر مكعب)</t>
  </si>
  <si>
    <r>
      <t>Ground Level Ozone (O</t>
    </r>
    <r>
      <rPr>
        <vertAlign val="subscript"/>
        <sz val="10"/>
        <rFont val="Arial"/>
        <family val="2"/>
      </rPr>
      <t>3</t>
    </r>
    <r>
      <rPr>
        <sz val="10"/>
        <rFont val="Arial"/>
        <family val="2"/>
      </rPr>
      <t>) (μg/m</t>
    </r>
    <r>
      <rPr>
        <vertAlign val="superscript"/>
        <sz val="10"/>
        <rFont val="Arial"/>
        <family val="2"/>
      </rPr>
      <t>3</t>
    </r>
    <r>
      <rPr>
        <sz val="10"/>
        <rFont val="Arial"/>
        <family val="2"/>
      </rPr>
      <t>)</t>
    </r>
  </si>
  <si>
    <r>
      <t>الأوزون عند مستوى الأرض (O</t>
    </r>
    <r>
      <rPr>
        <vertAlign val="subscript"/>
        <sz val="10"/>
        <rFont val="Arial"/>
        <family val="2"/>
      </rPr>
      <t>3</t>
    </r>
    <r>
      <rPr>
        <sz val="10"/>
        <rFont val="Arial"/>
        <family val="2"/>
      </rPr>
      <t>) (ميكروغرام / متر مكعب )</t>
    </r>
  </si>
  <si>
    <r>
      <t>Nitrogen dioxide (NO</t>
    </r>
    <r>
      <rPr>
        <sz val="10"/>
        <rFont val="Calibri"/>
        <family val="2"/>
      </rPr>
      <t>₂</t>
    </r>
    <r>
      <rPr>
        <sz val="10"/>
        <rFont val="Arial"/>
        <family val="2"/>
      </rPr>
      <t>) (μg/m</t>
    </r>
    <r>
      <rPr>
        <vertAlign val="superscript"/>
        <sz val="10"/>
        <rFont val="Arial"/>
        <family val="2"/>
      </rPr>
      <t>3</t>
    </r>
    <r>
      <rPr>
        <sz val="10"/>
        <rFont val="Arial"/>
        <family val="2"/>
      </rPr>
      <t>)</t>
    </r>
  </si>
  <si>
    <r>
      <t>ثنائي أكسيد النيتروجين (NO</t>
    </r>
    <r>
      <rPr>
        <vertAlign val="subscript"/>
        <sz val="10"/>
        <rFont val="Arial"/>
        <family val="2"/>
      </rPr>
      <t>2</t>
    </r>
    <r>
      <rPr>
        <sz val="10"/>
        <rFont val="Arial"/>
        <family val="2"/>
      </rPr>
      <t>) (ميكروغرام / متر مكعب )</t>
    </r>
  </si>
  <si>
    <r>
      <t>Sulfur dioxide (SO</t>
    </r>
    <r>
      <rPr>
        <sz val="10"/>
        <rFont val="Calibri"/>
        <family val="2"/>
      </rPr>
      <t>₂</t>
    </r>
    <r>
      <rPr>
        <sz val="10"/>
        <rFont val="Arial"/>
        <family val="2"/>
      </rPr>
      <t>) (</t>
    </r>
    <r>
      <rPr>
        <sz val="10"/>
        <rFont val="Calibri"/>
        <family val="2"/>
      </rPr>
      <t>μ</t>
    </r>
    <r>
      <rPr>
        <sz val="10"/>
        <rFont val="Arial"/>
        <family val="2"/>
      </rPr>
      <t>g/m</t>
    </r>
    <r>
      <rPr>
        <vertAlign val="superscript"/>
        <sz val="10"/>
        <rFont val="Arial"/>
        <family val="2"/>
      </rPr>
      <t>3</t>
    </r>
    <r>
      <rPr>
        <sz val="10"/>
        <rFont val="Arial"/>
        <family val="2"/>
      </rPr>
      <t>)</t>
    </r>
  </si>
  <si>
    <r>
      <t>ثنائي أكسيد الكبريت  (SO</t>
    </r>
    <r>
      <rPr>
        <vertAlign val="subscript"/>
        <sz val="10"/>
        <rFont val="Arial"/>
        <family val="2"/>
      </rPr>
      <t>2</t>
    </r>
    <r>
      <rPr>
        <sz val="10"/>
        <rFont val="Arial"/>
        <family val="2"/>
      </rPr>
      <t>) (ميكروغرام / متر مكعب)</t>
    </r>
  </si>
  <si>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</si>
  <si>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</si>
  <si>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</si>
  <si>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</si>
  <si>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</si>
  <si>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</si>
  <si>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 xml:space="preserve">ANNUAL AVERAGE OF AIR QUALITY - DOHA CITY </t>
  </si>
  <si>
    <t xml:space="preserve"> المتوسط السنوي لجودة الهواء بمدينة الدوحة</t>
  </si>
  <si>
    <t>ASPIRE ZONE</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</si>
  <si>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</si>
  <si>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</si>
  <si>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جدول رقم (223) ( الوحدة : ميكروغرام / متر مكعب ، مليغرام/متر مكعب)</t>
  </si>
  <si>
    <t>Table (223) (Unit: µg/m3  ,mg/m3 )</t>
  </si>
  <si>
    <t>جدول رقم (224) ( الوحدة : ميكروغرام / متر مكعب ، مليغرام/متر مكعب)</t>
  </si>
  <si>
    <t>Table (224) (Unit: µg/m3  ,mg/m3 )</t>
  </si>
  <si>
    <t>Table (225) (Unit: µg/m3  ,mg/m3 )</t>
  </si>
  <si>
    <t>جدول رقم (225) ( الوحدة : ميكروغرام / متر مكعب ، مليغرام/متر مكعب)</t>
  </si>
  <si>
    <t>جدول رقم (226) ( الوحدة : ميكروغرام / متر مكعب ، مليغرام/متر مكعب)</t>
  </si>
  <si>
    <r>
      <t>Table (226) (Unit: µg/m</t>
    </r>
    <r>
      <rPr>
        <b/>
        <vertAlign val="superscript"/>
        <sz val="10"/>
        <rFont val="Arial"/>
        <family val="2"/>
      </rPr>
      <t>3</t>
    </r>
    <r>
      <rPr>
        <b/>
        <sz val="10"/>
        <rFont val="Arial"/>
        <family val="2"/>
      </rPr>
      <t xml:space="preserve">  ,mg/m</t>
    </r>
    <r>
      <rPr>
        <b/>
        <vertAlign val="superscript"/>
        <sz val="10"/>
        <rFont val="Arial"/>
        <family val="2"/>
      </rPr>
      <t>3</t>
    </r>
    <r>
      <rPr>
        <b/>
        <sz val="10"/>
        <rFont val="Arial"/>
        <family val="2"/>
      </rPr>
      <t xml:space="preserve"> )</t>
    </r>
  </si>
  <si>
    <t xml:space="preserve">TABLE (227) </t>
  </si>
  <si>
    <t xml:space="preserve">جدول رقم (227) </t>
  </si>
  <si>
    <t xml:space="preserve">جدول رقم (228) </t>
  </si>
  <si>
    <t xml:space="preserve">TABLE (228) </t>
  </si>
  <si>
    <t xml:space="preserve">جدول رقم (229) </t>
  </si>
  <si>
    <t xml:space="preserve">TABLE (229) </t>
  </si>
  <si>
    <t>جدول رقم (230) ( الوحدة الوزن : كيلو غرام)</t>
  </si>
  <si>
    <t>TABLE (230) (Weight Unit: Kg)</t>
  </si>
  <si>
    <t>TABLE (231) (Unit: Lit , Kg)</t>
  </si>
  <si>
    <t>جدول رقم (231) ( الوحدة: لتر ، كجم )</t>
  </si>
  <si>
    <t>جدول رقم (232) ( الوحدة: لتر ، كجم )</t>
  </si>
  <si>
    <t>TABLE (232) (Unit: Lit , Kg)</t>
  </si>
  <si>
    <t>TABLE (223) (Unit : Ton)</t>
  </si>
  <si>
    <t>جدول رقم(233) (الوحدة : طن)</t>
  </si>
  <si>
    <t>جدول رقم (234)</t>
  </si>
  <si>
    <t>TABLE (234)</t>
  </si>
  <si>
    <t>TABLE (235)</t>
  </si>
  <si>
    <t xml:space="preserve">جدول رقم (235) </t>
  </si>
  <si>
    <t>جدول رقم (236)</t>
  </si>
  <si>
    <t>TABLE (236)</t>
  </si>
  <si>
    <t>TABLE (237)</t>
  </si>
  <si>
    <t xml:space="preserve">جدول رقم (237) </t>
  </si>
  <si>
    <t>TABLE (238)</t>
  </si>
  <si>
    <t>جدول رقم (238)</t>
  </si>
  <si>
    <t>جدول رقم (239) ( الوحدة: مليغرام/لتر)</t>
  </si>
  <si>
    <t>TABLE (239) (Unit: mg/l )</t>
  </si>
  <si>
    <t>TABLE (240) (Unit: µg/l  ,mg/l )</t>
  </si>
  <si>
    <t>جدول رقم (240) ( الوحدة : ميكروغرام / لتر ، مليغرام/لتر)</t>
  </si>
  <si>
    <r>
      <t>TABLE (241)</t>
    </r>
    <r>
      <rPr>
        <sz val="10"/>
        <color indexed="8"/>
        <rFont val="Arial"/>
        <family val="2"/>
      </rPr>
      <t xml:space="preserve"> (Unit:Microgram/Gram (µg/g))</t>
    </r>
  </si>
  <si>
    <r>
      <rPr>
        <b/>
        <sz val="12"/>
        <color indexed="8"/>
        <rFont val="Arial"/>
        <family val="2"/>
      </rPr>
      <t xml:space="preserve">جدول رقم (241) </t>
    </r>
    <r>
      <rPr>
        <b/>
        <sz val="10"/>
        <color indexed="8"/>
        <rFont val="Arial"/>
        <family val="2"/>
      </rPr>
      <t>(الوحدة:ميكروغرام/غرام)</t>
    </r>
  </si>
  <si>
    <t>جدول رقم (242)  (الوحدة: طن متري)</t>
  </si>
  <si>
    <t>TABLE (242) (Unit:Metric tons)</t>
  </si>
  <si>
    <t>TABLE (243) (Unit: Million m3/year)</t>
  </si>
  <si>
    <t>جدول رقم (243) (الوحدة: مليون متر مكعب/ السنة)</t>
  </si>
  <si>
    <t>TABLE (244) (Unit: Million m3/year)</t>
  </si>
  <si>
    <t>جدول رقم (244) (الوحدة: مليون متر مكعب/ السنة)</t>
  </si>
  <si>
    <r>
      <t>TABLE (245) (Unit: KM</t>
    </r>
    <r>
      <rPr>
        <b/>
        <vertAlign val="superscript"/>
        <sz val="10"/>
        <rFont val="Arial"/>
        <family val="2"/>
      </rPr>
      <t>2</t>
    </r>
    <r>
      <rPr>
        <b/>
        <sz val="10"/>
        <rFont val="Arial"/>
        <family val="2"/>
      </rPr>
      <t xml:space="preserve"> , Percentage)</t>
    </r>
  </si>
  <si>
    <t>جدول رقم (245)  (الوحدة: كيلومتر مربع، النسبة )</t>
  </si>
  <si>
    <t>AIR QUALITY INDICTORS, 2014</t>
  </si>
  <si>
    <t>Graph No. (50) شكل رقم</t>
  </si>
  <si>
    <t>Graph No. (52) شكل رقم</t>
  </si>
  <si>
    <t xml:space="preserve">DAILY PERCENTAGES (%) OF AIR QUALITY INDICATORS </t>
  </si>
  <si>
    <t>جدول رقم (221)</t>
  </si>
  <si>
    <t>TABLE (221)</t>
  </si>
  <si>
    <t>جدول رقم  (222) (الوحدة: طن متري )</t>
  </si>
  <si>
    <t>TABLE (222) (Unit: Metric tons )</t>
  </si>
  <si>
    <t>Graph No. (49) شكل رقم</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</si>
</sst>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0.0"/>
    <numFmt numFmtId="165" formatCode="0.000"/>
    <numFmt numFmtId="166" formatCode="#,##0_ ;\-#,##0\ "/>
    <numFmt numFmtId="167" formatCode="#,##0.0"/>
    <numFmt numFmtId="168" formatCode="0.0%"/>
  </numFmts>
  <fonts count="82" x14ac:knownFonts="1">
    <font>
      <sz val="10"/>
      <name val="Arial"/>
      <charset val="178"/>
    </font>
    <font>
      <sz val="11"/>
      <color theme="1"/>
      <name val="Calibri"/>
      <family val="2"/>
      <scheme val="minor"/>
    </font>
    <font>
      <sz val="10"/>
      <name val="Arial"/>
      <charset val="178"/>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sz val="8"/>
      <color indexed="8"/>
      <name val="Arial"/>
      <family val="2"/>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4"/>
      <name val="Arial"/>
      <family val="2"/>
      <charset val="178"/>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vertAlign val="superscript"/>
      <sz val="8"/>
      <name val="Arial"/>
      <family val="2"/>
    </font>
    <font>
      <b/>
      <sz val="24"/>
      <name val="Sakkal Majalla"/>
    </font>
    <font>
      <b/>
      <vertAlign val="superscript"/>
      <sz val="10"/>
      <color theme="1"/>
      <name val="Arial"/>
      <family val="2"/>
    </font>
    <font>
      <vertAlign val="superscript"/>
      <sz val="8"/>
      <color theme="1"/>
      <name val="Arial"/>
      <family val="2"/>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s>
  <borders count="11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style="medium">
        <color indexed="9"/>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9"/>
      </left>
      <right/>
      <top style="thin">
        <color indexed="64"/>
      </top>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thin">
        <color theme="0"/>
      </left>
      <right/>
      <top style="thin">
        <color indexed="64"/>
      </top>
      <bottom style="thin">
        <color indexed="64"/>
      </bottom>
      <diagonal/>
    </border>
    <border>
      <left style="medium">
        <color theme="0"/>
      </left>
      <right style="medium">
        <color theme="0"/>
      </right>
      <top/>
      <bottom/>
      <diagonal/>
    </border>
    <border>
      <left style="thin">
        <color theme="0"/>
      </left>
      <right style="thin">
        <color theme="0"/>
      </right>
      <top style="thin">
        <color indexed="64"/>
      </top>
      <bottom style="thin">
        <color indexed="64"/>
      </bottom>
      <diagonal/>
    </border>
    <border>
      <left/>
      <right style="medium">
        <color theme="0"/>
      </right>
      <top style="thin">
        <color indexed="64"/>
      </top>
      <bottom style="medium">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right/>
      <top style="thin">
        <color indexed="64"/>
      </top>
      <bottom style="medium">
        <color theme="0"/>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theme="0"/>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left/>
      <right style="thin">
        <color theme="0"/>
      </right>
      <top style="thin">
        <color indexed="64"/>
      </top>
      <bottom style="thin">
        <color indexed="64"/>
      </bottom>
      <diagonal/>
    </border>
    <border>
      <left style="thin">
        <color theme="0"/>
      </left>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s>
  <cellStyleXfs count="37">
    <xf numFmtId="0" fontId="0" fillId="0" borderId="0"/>
    <xf numFmtId="43" fontId="2" fillId="0" borderId="0" applyFont="0" applyFill="0" applyBorder="0" applyAlignment="0" applyProtection="0"/>
    <xf numFmtId="41" fontId="2" fillId="0" borderId="0" applyFont="0" applyFill="0" applyBorder="0" applyAlignment="0" applyProtection="0"/>
    <xf numFmtId="41" fontId="43" fillId="0" borderId="0" applyFont="0" applyFill="0" applyBorder="0" applyAlignment="0" applyProtection="0"/>
    <xf numFmtId="43" fontId="43"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3" fillId="0" borderId="0">
      <alignment horizontal="center" vertical="center" readingOrder="2"/>
    </xf>
    <xf numFmtId="0" fontId="18" fillId="0" borderId="0">
      <alignment horizontal="left" vertical="center"/>
    </xf>
    <xf numFmtId="0" fontId="48" fillId="0" borderId="0"/>
    <xf numFmtId="0" fontId="19" fillId="0" borderId="0">
      <alignment horizontal="right" vertical="center"/>
    </xf>
    <xf numFmtId="0" fontId="20" fillId="0" borderId="0">
      <alignment horizontal="left" vertical="center"/>
    </xf>
    <xf numFmtId="9" fontId="2" fillId="0" borderId="0" applyFont="0" applyFill="0" applyBorder="0" applyAlignment="0" applyProtection="0"/>
    <xf numFmtId="9" fontId="43"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3"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cellStyleXfs>
  <cellXfs count="904">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9" fillId="0" borderId="0" xfId="0" applyFont="1"/>
    <xf numFmtId="0" fontId="6" fillId="0" borderId="0" xfId="0" applyFont="1"/>
    <xf numFmtId="0" fontId="3" fillId="0" borderId="0" xfId="0" applyFont="1" applyAlignment="1">
      <alignment readingOrder="1"/>
    </xf>
    <xf numFmtId="0" fontId="5" fillId="0" borderId="0" xfId="0" applyFont="1" applyFill="1" applyBorder="1"/>
    <xf numFmtId="0" fontId="5" fillId="0" borderId="0" xfId="0" applyFont="1" applyAlignment="1">
      <alignment vertical="center"/>
    </xf>
    <xf numFmtId="0" fontId="5" fillId="0" borderId="0" xfId="0" applyFont="1" applyBorder="1"/>
    <xf numFmtId="0" fontId="5" fillId="0" borderId="0" xfId="0" applyFont="1" applyAlignment="1">
      <alignment horizontal="center" vertical="center" wrapText="1"/>
    </xf>
    <xf numFmtId="0" fontId="5" fillId="0" borderId="0" xfId="0" applyFont="1" applyAlignment="1">
      <alignment wrapText="1"/>
    </xf>
    <xf numFmtId="1" fontId="5" fillId="0" borderId="0" xfId="0" applyNumberFormat="1" applyFont="1"/>
    <xf numFmtId="164" fontId="5" fillId="0" borderId="0" xfId="0" applyNumberFormat="1" applyFont="1" applyAlignment="1">
      <alignment horizontal="center" vertical="center"/>
    </xf>
    <xf numFmtId="0" fontId="22" fillId="0" borderId="0" xfId="35" applyBorder="1" applyAlignment="1">
      <alignment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0" xfId="0" applyFont="1" applyBorder="1" applyAlignment="1">
      <alignment horizont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3" fillId="0" borderId="0" xfId="0" applyFont="1" applyBorder="1"/>
    <xf numFmtId="0" fontId="5" fillId="0" borderId="0" xfId="0" applyFont="1" applyAlignment="1"/>
    <xf numFmtId="0" fontId="5" fillId="3" borderId="0" xfId="0" applyFont="1" applyFill="1" applyBorder="1"/>
    <xf numFmtId="0" fontId="5" fillId="0" borderId="0" xfId="0" applyFont="1" applyBorder="1" applyAlignment="1">
      <alignment vertical="center"/>
    </xf>
    <xf numFmtId="0" fontId="6" fillId="0" borderId="9" xfId="0" applyFont="1" applyBorder="1" applyAlignment="1">
      <alignment horizontal="right" vertical="center" readingOrder="2"/>
    </xf>
    <xf numFmtId="0" fontId="6" fillId="0" borderId="17" xfId="28" applyFont="1" applyFill="1" applyBorder="1">
      <alignment horizontal="right" vertical="center" wrapText="1" indent="1" readingOrder="2"/>
    </xf>
    <xf numFmtId="0" fontId="3" fillId="0" borderId="18" xfId="33" applyFont="1" applyFill="1" applyBorder="1" applyAlignment="1">
      <alignment horizontal="center" vertical="center" wrapText="1"/>
    </xf>
    <xf numFmtId="0" fontId="22" fillId="0" borderId="18" xfId="33" applyFont="1" applyFill="1" applyBorder="1">
      <alignment horizontal="left" vertical="center" wrapText="1" indent="1"/>
    </xf>
    <xf numFmtId="0" fontId="15" fillId="0" borderId="17" xfId="29" applyFont="1" applyFill="1" applyBorder="1">
      <alignment horizontal="right" vertical="center" wrapText="1" indent="1" readingOrder="2"/>
    </xf>
    <xf numFmtId="0" fontId="15" fillId="4" borderId="17" xfId="29" applyFont="1" applyFill="1" applyBorder="1">
      <alignment horizontal="right" vertical="center" wrapText="1" indent="1" readingOrder="2"/>
    </xf>
    <xf numFmtId="0" fontId="15" fillId="0" borderId="19" xfId="29" applyFont="1" applyFill="1" applyBorder="1">
      <alignment horizontal="right" vertical="center" wrapText="1" indent="1" readingOrder="2"/>
    </xf>
    <xf numFmtId="0" fontId="23" fillId="4" borderId="20" xfId="12" applyFont="1" applyFill="1" applyBorder="1">
      <alignment horizontal="center" vertical="center" wrapText="1"/>
    </xf>
    <xf numFmtId="0" fontId="22" fillId="0" borderId="0" xfId="0" applyFont="1" applyAlignment="1">
      <alignment horizontal="center" vertical="center"/>
    </xf>
    <xf numFmtId="0" fontId="18" fillId="4" borderId="21" xfId="12" applyFont="1" applyFill="1" applyBorder="1">
      <alignment horizontal="center" vertical="center" wrapText="1"/>
    </xf>
    <xf numFmtId="0" fontId="31" fillId="0" borderId="0" xfId="0" applyFont="1" applyAlignment="1">
      <alignment readingOrder="2"/>
    </xf>
    <xf numFmtId="0" fontId="6" fillId="4" borderId="17" xfId="28" applyFont="1" applyFill="1" applyBorder="1">
      <alignment horizontal="right" vertical="center" wrapText="1" indent="1" readingOrder="2"/>
    </xf>
    <xf numFmtId="0" fontId="14" fillId="0" borderId="19" xfId="28" applyFont="1" applyFill="1" applyBorder="1">
      <alignment horizontal="right" vertical="center" wrapText="1" indent="1" readingOrder="2"/>
    </xf>
    <xf numFmtId="1" fontId="6" fillId="4" borderId="22" xfId="11" applyFont="1" applyFill="1" applyBorder="1">
      <alignment horizontal="center" vertical="center"/>
    </xf>
    <xf numFmtId="0" fontId="14" fillId="4" borderId="17" xfId="28" applyFont="1" applyFill="1" applyBorder="1">
      <alignment horizontal="right" vertical="center" wrapText="1" indent="1" readingOrder="2"/>
    </xf>
    <xf numFmtId="0" fontId="22" fillId="0" borderId="23" xfId="33" applyFont="1" applyFill="1" applyBorder="1">
      <alignment horizontal="left" vertical="center" wrapText="1" indent="1"/>
    </xf>
    <xf numFmtId="0" fontId="23" fillId="4" borderId="20" xfId="26" applyFont="1" applyFill="1" applyBorder="1" applyAlignment="1">
      <alignment horizontal="center" wrapText="1" readingOrder="2"/>
    </xf>
    <xf numFmtId="0" fontId="22" fillId="4" borderId="18" xfId="33" applyFont="1" applyFill="1" applyBorder="1">
      <alignment horizontal="left" vertical="center" wrapText="1" indent="1"/>
    </xf>
    <xf numFmtId="0" fontId="22" fillId="4" borderId="24" xfId="33" applyFont="1" applyFill="1" applyBorder="1">
      <alignment horizontal="left" vertical="center" wrapText="1" indent="1"/>
    </xf>
    <xf numFmtId="0" fontId="5" fillId="4" borderId="18" xfId="33" applyFont="1" applyFill="1" applyBorder="1" applyAlignment="1">
      <alignment horizontal="left" vertical="center" wrapText="1" indent="1"/>
    </xf>
    <xf numFmtId="0" fontId="5" fillId="0" borderId="18" xfId="33" applyFont="1" applyFill="1" applyBorder="1" applyAlignment="1">
      <alignment horizontal="left" vertical="center" wrapText="1" indent="1"/>
    </xf>
    <xf numFmtId="0" fontId="3" fillId="4" borderId="18" xfId="33" applyFont="1" applyFill="1" applyBorder="1" applyAlignment="1">
      <alignment horizontal="center" vertical="center" wrapText="1"/>
    </xf>
    <xf numFmtId="0" fontId="3" fillId="4" borderId="25" xfId="12" applyFont="1" applyFill="1" applyBorder="1">
      <alignment horizontal="center" vertical="center" wrapText="1"/>
    </xf>
    <xf numFmtId="0" fontId="5" fillId="0" borderId="23" xfId="33" applyFont="1" applyFill="1" applyBorder="1">
      <alignment horizontal="left" vertical="center" wrapText="1" indent="1"/>
    </xf>
    <xf numFmtId="0" fontId="5" fillId="4" borderId="18" xfId="33" applyFont="1" applyFill="1" applyBorder="1">
      <alignment horizontal="left" vertical="center" wrapText="1" indent="1"/>
    </xf>
    <xf numFmtId="0" fontId="5" fillId="0" borderId="18" xfId="33" applyFont="1" applyFill="1" applyBorder="1">
      <alignment horizontal="left" vertical="center" wrapText="1" indent="1"/>
    </xf>
    <xf numFmtId="0" fontId="15" fillId="0" borderId="22" xfId="26" applyFont="1" applyFill="1" applyBorder="1" applyAlignment="1">
      <alignment horizontal="center" vertical="center" wrapText="1" readingOrder="2"/>
    </xf>
    <xf numFmtId="0" fontId="16" fillId="0" borderId="25" xfId="26" applyFont="1" applyFill="1" applyBorder="1" applyAlignment="1">
      <alignment horizontal="center" vertical="center" wrapText="1" readingOrder="2"/>
    </xf>
    <xf numFmtId="0" fontId="5" fillId="4" borderId="26" xfId="33" applyFont="1" applyFill="1" applyBorder="1">
      <alignment horizontal="left" vertical="center" wrapText="1" indent="1"/>
    </xf>
    <xf numFmtId="0" fontId="4" fillId="4" borderId="21" xfId="26" applyFont="1" applyFill="1" applyBorder="1" applyAlignment="1">
      <alignment horizontal="center" vertical="top" wrapText="1" readingOrder="2"/>
    </xf>
    <xf numFmtId="0" fontId="4" fillId="4" borderId="21" xfId="12" applyFont="1" applyFill="1" applyBorder="1" applyAlignment="1">
      <alignment horizontal="center" vertical="top" wrapText="1"/>
    </xf>
    <xf numFmtId="0" fontId="23" fillId="4" borderId="20" xfId="12" applyFont="1" applyFill="1" applyBorder="1" applyAlignment="1">
      <alignment horizontal="center" wrapText="1"/>
    </xf>
    <xf numFmtId="0" fontId="6" fillId="0" borderId="27" xfId="0" applyFont="1" applyBorder="1" applyAlignment="1">
      <alignment horizontal="right" readingOrder="2"/>
    </xf>
    <xf numFmtId="0" fontId="3" fillId="0" borderId="28" xfId="0" applyFont="1" applyBorder="1" applyAlignment="1">
      <alignment readingOrder="2"/>
    </xf>
    <xf numFmtId="0" fontId="3" fillId="0" borderId="28" xfId="0" applyFont="1" applyBorder="1"/>
    <xf numFmtId="0" fontId="3" fillId="0" borderId="29" xfId="0" applyFont="1" applyBorder="1" applyAlignment="1">
      <alignment horizontal="left" readingOrder="1"/>
    </xf>
    <xf numFmtId="0" fontId="49" fillId="0" borderId="0" xfId="0" applyFont="1"/>
    <xf numFmtId="3" fontId="23" fillId="0" borderId="30" xfId="26" applyNumberFormat="1" applyFont="1" applyFill="1" applyBorder="1" applyAlignment="1">
      <alignment horizontal="right" vertical="center" indent="1"/>
    </xf>
    <xf numFmtId="3" fontId="5" fillId="0" borderId="0" xfId="0" applyNumberFormat="1" applyFont="1"/>
    <xf numFmtId="3" fontId="5" fillId="0" borderId="31" xfId="32" applyNumberFormat="1" applyFont="1" applyFill="1" applyBorder="1" applyAlignment="1">
      <alignment horizontal="right" vertical="center" indent="1"/>
    </xf>
    <xf numFmtId="167" fontId="5" fillId="4" borderId="32" xfId="32" applyNumberFormat="1" applyFont="1" applyFill="1" applyBorder="1" applyAlignment="1">
      <alignment horizontal="right" vertical="center" indent="1"/>
    </xf>
    <xf numFmtId="0" fontId="5" fillId="4" borderId="32" xfId="32" applyFont="1" applyFill="1" applyBorder="1" applyAlignment="1">
      <alignment horizontal="right" vertical="center" indent="1"/>
    </xf>
    <xf numFmtId="3" fontId="5" fillId="4" borderId="32" xfId="32" applyNumberFormat="1" applyFont="1" applyFill="1" applyBorder="1" applyAlignment="1">
      <alignment horizontal="right" vertical="center" indent="1"/>
    </xf>
    <xf numFmtId="167" fontId="5" fillId="0" borderId="32" xfId="32" applyNumberFormat="1" applyFont="1" applyFill="1" applyBorder="1" applyAlignment="1">
      <alignment horizontal="right" vertical="center" indent="1"/>
    </xf>
    <xf numFmtId="0" fontId="5" fillId="0" borderId="32" xfId="32" applyFont="1" applyFill="1" applyBorder="1" applyAlignment="1">
      <alignment horizontal="right" vertical="center" indent="1"/>
    </xf>
    <xf numFmtId="3" fontId="5" fillId="0" borderId="32" xfId="32" applyNumberFormat="1" applyFont="1" applyFill="1" applyBorder="1" applyAlignment="1">
      <alignment horizontal="right" vertical="center" indent="1"/>
    </xf>
    <xf numFmtId="2" fontId="5" fillId="4" borderId="32" xfId="32" applyNumberFormat="1" applyFont="1" applyFill="1" applyBorder="1" applyAlignment="1">
      <alignment horizontal="center" vertical="center"/>
    </xf>
    <xf numFmtId="0" fontId="15" fillId="0" borderId="34" xfId="29" applyFont="1" applyFill="1" applyBorder="1">
      <alignment horizontal="right" vertical="center" wrapText="1" indent="1" readingOrder="2"/>
    </xf>
    <xf numFmtId="0" fontId="15" fillId="4" borderId="35" xfId="26" applyFont="1" applyFill="1" applyBorder="1" applyAlignment="1">
      <alignment horizontal="center" vertical="center" wrapText="1" readingOrder="2"/>
    </xf>
    <xf numFmtId="0" fontId="23" fillId="4" borderId="36" xfId="26" applyFont="1" applyFill="1" applyBorder="1" applyAlignment="1">
      <alignment horizontal="center" vertical="center" wrapText="1" readingOrder="2"/>
    </xf>
    <xf numFmtId="3" fontId="23" fillId="4" borderId="37" xfId="32" applyNumberFormat="1" applyFont="1" applyFill="1" applyBorder="1" applyAlignment="1">
      <alignment horizontal="right" vertical="center" indent="1"/>
    </xf>
    <xf numFmtId="4" fontId="5" fillId="0" borderId="32" xfId="32" applyNumberFormat="1" applyFont="1" applyFill="1" applyBorder="1" applyAlignment="1">
      <alignment horizontal="right" vertical="center"/>
    </xf>
    <xf numFmtId="4" fontId="50" fillId="0" borderId="32" xfId="0" applyNumberFormat="1" applyFont="1" applyFill="1" applyBorder="1" applyAlignment="1">
      <alignment horizontal="right" vertical="center"/>
    </xf>
    <xf numFmtId="4" fontId="5" fillId="0" borderId="31" xfId="32" applyNumberFormat="1" applyFont="1" applyFill="1" applyBorder="1" applyAlignment="1">
      <alignment horizontal="right" vertical="center"/>
    </xf>
    <xf numFmtId="4" fontId="50" fillId="0" borderId="31" xfId="0" applyNumberFormat="1" applyFont="1" applyFill="1" applyBorder="1" applyAlignment="1">
      <alignment horizontal="right" vertical="center"/>
    </xf>
    <xf numFmtId="4" fontId="3" fillId="0" borderId="30" xfId="26" applyNumberFormat="1" applyFont="1" applyFill="1" applyBorder="1" applyAlignment="1">
      <alignment horizontal="right" vertical="center" readingOrder="1"/>
    </xf>
    <xf numFmtId="4" fontId="51" fillId="0" borderId="30" xfId="0" applyNumberFormat="1" applyFont="1" applyFill="1" applyBorder="1" applyAlignment="1">
      <alignment horizontal="right" vertical="center"/>
    </xf>
    <xf numFmtId="0" fontId="17" fillId="0" borderId="25" xfId="26" applyFont="1" applyFill="1" applyBorder="1" applyAlignment="1">
      <alignment horizontal="center" vertical="center" readingOrder="1"/>
    </xf>
    <xf numFmtId="0" fontId="17" fillId="0" borderId="23" xfId="33" applyFont="1" applyFill="1" applyBorder="1" applyAlignment="1">
      <alignment horizontal="left" vertical="center" indent="1"/>
    </xf>
    <xf numFmtId="0" fontId="17" fillId="0" borderId="18" xfId="33" applyFont="1" applyFill="1" applyBorder="1" applyAlignment="1">
      <alignment horizontal="left" vertical="center" indent="1"/>
    </xf>
    <xf numFmtId="4" fontId="5" fillId="4" borderId="32" xfId="32" applyNumberFormat="1" applyFont="1" applyFill="1" applyBorder="1" applyAlignment="1">
      <alignment horizontal="right" vertical="center"/>
    </xf>
    <xf numFmtId="4" fontId="50" fillId="4" borderId="32" xfId="0" applyNumberFormat="1" applyFont="1" applyFill="1" applyBorder="1" applyAlignment="1">
      <alignment horizontal="right" vertical="center"/>
    </xf>
    <xf numFmtId="0" fontId="17" fillId="4" borderId="18" xfId="33" applyFont="1" applyFill="1" applyBorder="1" applyAlignment="1">
      <alignment horizontal="left" vertical="center" indent="1"/>
    </xf>
    <xf numFmtId="4" fontId="5" fillId="4" borderId="38" xfId="32" applyNumberFormat="1" applyFont="1" applyFill="1" applyBorder="1" applyAlignment="1">
      <alignment horizontal="right" vertical="center"/>
    </xf>
    <xf numFmtId="4" fontId="50" fillId="4" borderId="38" xfId="0" applyNumberFormat="1" applyFont="1" applyFill="1" applyBorder="1" applyAlignment="1">
      <alignment horizontal="right" vertical="center"/>
    </xf>
    <xf numFmtId="0" fontId="17" fillId="4" borderId="24" xfId="33" applyFont="1" applyFill="1" applyBorder="1" applyAlignment="1">
      <alignment horizontal="left" vertical="center" indent="1"/>
    </xf>
    <xf numFmtId="0" fontId="6" fillId="5" borderId="9" xfId="0" applyFont="1" applyFill="1" applyBorder="1" applyAlignment="1">
      <alignment horizontal="right" vertical="center"/>
    </xf>
    <xf numFmtId="0" fontId="15" fillId="4" borderId="17"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15" fillId="4" borderId="39" xfId="28" applyFont="1" applyFill="1" applyBorder="1">
      <alignment horizontal="right" vertical="center" wrapText="1" indent="1" readingOrder="2"/>
    </xf>
    <xf numFmtId="0" fontId="3" fillId="0" borderId="22" xfId="0" applyFont="1" applyBorder="1" applyAlignment="1">
      <alignment horizontal="center" vertical="center" wrapText="1"/>
    </xf>
    <xf numFmtId="0" fontId="3" fillId="0" borderId="19" xfId="0" applyFont="1" applyBorder="1" applyAlignment="1">
      <alignment horizontal="right" vertical="center" wrapText="1" indent="1"/>
    </xf>
    <xf numFmtId="0" fontId="3" fillId="4" borderId="17" xfId="0" applyFont="1" applyFill="1" applyBorder="1" applyAlignment="1">
      <alignment horizontal="right" vertical="center" wrapText="1" indent="1"/>
    </xf>
    <xf numFmtId="0" fontId="3" fillId="0" borderId="17" xfId="0" applyFont="1" applyBorder="1" applyAlignment="1">
      <alignment horizontal="right" vertical="center" wrapText="1" indent="1"/>
    </xf>
    <xf numFmtId="0" fontId="3" fillId="4" borderId="34" xfId="0" applyFont="1" applyFill="1" applyBorder="1" applyAlignment="1">
      <alignment horizontal="right" vertical="center" wrapText="1" indent="1"/>
    </xf>
    <xf numFmtId="0" fontId="5" fillId="0" borderId="0" xfId="0" applyFont="1" applyAlignment="1">
      <alignment horizontal="center" wrapText="1"/>
    </xf>
    <xf numFmtId="0" fontId="5" fillId="4" borderId="32" xfId="32" applyFont="1" applyFill="1" applyBorder="1" applyAlignment="1">
      <alignment horizontal="center" vertical="center"/>
    </xf>
    <xf numFmtId="0" fontId="5" fillId="0" borderId="32" xfId="32" applyFont="1" applyFill="1" applyBorder="1" applyAlignment="1">
      <alignment horizontal="center" vertical="center"/>
    </xf>
    <xf numFmtId="0" fontId="3" fillId="4" borderId="30"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2" applyFont="1" applyFill="1" applyBorder="1">
      <alignment horizontal="right" vertical="center"/>
    </xf>
    <xf numFmtId="0" fontId="5" fillId="5" borderId="0" xfId="0" applyFont="1" applyFill="1" applyBorder="1" applyAlignment="1">
      <alignment horizontal="center" vertical="center"/>
    </xf>
    <xf numFmtId="0" fontId="3" fillId="5" borderId="0" xfId="22" applyFont="1" applyFill="1" applyBorder="1" applyAlignment="1">
      <alignment horizontal="left" vertical="center"/>
    </xf>
    <xf numFmtId="3" fontId="5" fillId="4" borderId="32" xfId="26" applyNumberFormat="1" applyFont="1" applyFill="1" applyBorder="1" applyAlignment="1">
      <alignment horizontal="right" vertical="center" indent="1"/>
    </xf>
    <xf numFmtId="3" fontId="5" fillId="0" borderId="32" xfId="26" applyNumberFormat="1" applyFont="1" applyFill="1" applyBorder="1" applyAlignment="1">
      <alignment horizontal="right" vertical="center" indent="1"/>
    </xf>
    <xf numFmtId="3" fontId="5" fillId="4" borderId="40" xfId="26" applyNumberFormat="1" applyFont="1" applyFill="1" applyBorder="1" applyAlignment="1">
      <alignment horizontal="right" vertical="center" indent="1"/>
    </xf>
    <xf numFmtId="3" fontId="5" fillId="0" borderId="38" xfId="32" applyNumberFormat="1" applyFont="1" applyFill="1" applyBorder="1" applyAlignment="1">
      <alignment horizontal="right" vertical="center" indent="1"/>
    </xf>
    <xf numFmtId="3" fontId="5" fillId="0" borderId="31" xfId="32" applyNumberFormat="1" applyFont="1" applyFill="1" applyBorder="1" applyAlignment="1">
      <alignment horizontal="center" vertical="center"/>
    </xf>
    <xf numFmtId="3" fontId="5" fillId="4" borderId="32" xfId="32" applyNumberFormat="1" applyFont="1" applyFill="1" applyBorder="1" applyAlignment="1">
      <alignment horizontal="center" vertical="center"/>
    </xf>
    <xf numFmtId="0" fontId="5" fillId="5" borderId="0" xfId="0" applyFont="1" applyFill="1" applyBorder="1" applyAlignment="1">
      <alignment vertical="center"/>
    </xf>
    <xf numFmtId="0" fontId="3" fillId="5" borderId="0" xfId="0" applyFont="1" applyFill="1" applyBorder="1" applyAlignment="1">
      <alignment horizontal="center" vertical="center" readingOrder="1"/>
    </xf>
    <xf numFmtId="0" fontId="3" fillId="5" borderId="0" xfId="0" applyFont="1" applyFill="1" applyBorder="1" applyAlignment="1">
      <alignment horizontal="left" vertical="center" readingOrder="1"/>
    </xf>
    <xf numFmtId="4" fontId="5" fillId="0" borderId="32" xfId="28" applyNumberFormat="1" applyFont="1" applyFill="1" applyBorder="1" applyAlignment="1">
      <alignment horizontal="right" vertical="center" indent="1"/>
    </xf>
    <xf numFmtId="4" fontId="5" fillId="4" borderId="32" xfId="28" applyNumberFormat="1" applyFont="1" applyFill="1" applyBorder="1" applyAlignment="1">
      <alignment horizontal="right" vertical="center" indent="1"/>
    </xf>
    <xf numFmtId="2" fontId="5" fillId="4" borderId="32" xfId="28" applyNumberFormat="1" applyFont="1" applyFill="1" applyBorder="1" applyAlignment="1">
      <alignment horizontal="right" vertical="center" indent="1"/>
    </xf>
    <xf numFmtId="2" fontId="5" fillId="0" borderId="32" xfId="28" applyNumberFormat="1" applyFont="1" applyFill="1" applyBorder="1" applyAlignment="1">
      <alignment horizontal="right" vertical="center" indent="1"/>
    </xf>
    <xf numFmtId="0" fontId="6" fillId="4" borderId="17" xfId="28" applyFont="1" applyFill="1" applyBorder="1" applyAlignment="1">
      <alignment horizontal="right" vertical="center" wrapText="1" indent="1" readingOrder="2"/>
    </xf>
    <xf numFmtId="0" fontId="6" fillId="0" borderId="17" xfId="28" applyFont="1" applyFill="1" applyBorder="1" applyAlignment="1">
      <alignment horizontal="right" vertical="center" wrapText="1" indent="1" readingOrder="2"/>
    </xf>
    <xf numFmtId="0" fontId="5" fillId="0" borderId="41" xfId="33" applyFont="1" applyFill="1" applyBorder="1">
      <alignment horizontal="left" vertical="center" wrapText="1" indent="1"/>
    </xf>
    <xf numFmtId="0" fontId="5" fillId="0" borderId="24" xfId="33" applyFont="1" applyFill="1" applyBorder="1">
      <alignment horizontal="left" vertical="center" wrapText="1" indent="1"/>
    </xf>
    <xf numFmtId="4" fontId="5" fillId="0" borderId="31" xfId="0" applyNumberFormat="1" applyFont="1" applyFill="1" applyBorder="1" applyAlignment="1">
      <alignment horizontal="right" vertical="center"/>
    </xf>
    <xf numFmtId="4" fontId="5" fillId="4" borderId="32" xfId="0" applyNumberFormat="1" applyFont="1" applyFill="1" applyBorder="1" applyAlignment="1">
      <alignment horizontal="right" vertical="center"/>
    </xf>
    <xf numFmtId="4" fontId="5" fillId="0" borderId="32" xfId="0" applyNumberFormat="1" applyFont="1" applyFill="1" applyBorder="1" applyAlignment="1">
      <alignment horizontal="right" vertical="center"/>
    </xf>
    <xf numFmtId="4" fontId="5" fillId="4" borderId="38" xfId="0" applyNumberFormat="1" applyFont="1" applyFill="1" applyBorder="1" applyAlignment="1">
      <alignment horizontal="right" vertical="center"/>
    </xf>
    <xf numFmtId="0" fontId="0" fillId="5" borderId="0" xfId="0" applyFill="1"/>
    <xf numFmtId="0" fontId="52" fillId="3" borderId="0" xfId="0" applyFont="1" applyFill="1" applyBorder="1"/>
    <xf numFmtId="0" fontId="51" fillId="3" borderId="0" xfId="0" applyFont="1" applyFill="1" applyBorder="1"/>
    <xf numFmtId="3" fontId="22" fillId="4" borderId="32" xfId="26" applyNumberFormat="1" applyFont="1" applyFill="1" applyBorder="1" applyAlignment="1">
      <alignment horizontal="right" vertical="center" indent="1"/>
    </xf>
    <xf numFmtId="3" fontId="22" fillId="0" borderId="32" xfId="26" applyNumberFormat="1" applyFont="1" applyFill="1" applyBorder="1" applyAlignment="1">
      <alignment horizontal="right" vertical="center" indent="1"/>
    </xf>
    <xf numFmtId="3" fontId="53" fillId="4" borderId="44" xfId="2" applyNumberFormat="1" applyFont="1" applyFill="1" applyBorder="1" applyAlignment="1">
      <alignment horizontal="center" vertical="center" wrapText="1"/>
    </xf>
    <xf numFmtId="0" fontId="6" fillId="4" borderId="19" xfId="28" applyFont="1" applyFill="1" applyBorder="1" applyAlignment="1">
      <alignment horizontal="right" vertical="center" wrapText="1" indent="1" readingOrder="2"/>
    </xf>
    <xf numFmtId="4" fontId="5" fillId="4" borderId="31" xfId="28" applyNumberFormat="1" applyFont="1" applyFill="1" applyBorder="1" applyAlignment="1">
      <alignment horizontal="right" vertical="center" indent="1"/>
    </xf>
    <xf numFmtId="2" fontId="5" fillId="4" borderId="31" xfId="28" applyNumberFormat="1" applyFont="1" applyFill="1" applyBorder="1" applyAlignment="1">
      <alignment horizontal="right" vertical="center" indent="1"/>
    </xf>
    <xf numFmtId="0" fontId="5" fillId="4" borderId="23" xfId="33" applyFont="1" applyFill="1" applyBorder="1" applyAlignment="1">
      <alignment horizontal="left" vertical="center" wrapText="1" indent="1"/>
    </xf>
    <xf numFmtId="0" fontId="6" fillId="0" borderId="22" xfId="28" applyFont="1" applyFill="1" applyBorder="1" applyAlignment="1">
      <alignment horizontal="right" vertical="center" wrapText="1" indent="1" readingOrder="2"/>
    </xf>
    <xf numFmtId="4" fontId="5" fillId="0" borderId="30" xfId="28" applyNumberFormat="1" applyFont="1" applyFill="1" applyBorder="1" applyAlignment="1">
      <alignment horizontal="right" vertical="center" indent="1"/>
    </xf>
    <xf numFmtId="0" fontId="5" fillId="0" borderId="25" xfId="33" applyFont="1" applyFill="1" applyBorder="1" applyAlignment="1">
      <alignment horizontal="left" vertical="center" wrapText="1" indent="1"/>
    </xf>
    <xf numFmtId="4" fontId="5" fillId="4" borderId="45" xfId="28" applyNumberFormat="1" applyFont="1" applyFill="1" applyBorder="1" applyAlignment="1">
      <alignment horizontal="right" vertical="center" indent="1"/>
    </xf>
    <xf numFmtId="0" fontId="5" fillId="0" borderId="41" xfId="33" applyFont="1" applyFill="1" applyBorder="1" applyAlignment="1">
      <alignment horizontal="left" vertical="center" wrapText="1"/>
    </xf>
    <xf numFmtId="0" fontId="6" fillId="4" borderId="46" xfId="28" applyFont="1" applyFill="1" applyBorder="1" applyAlignment="1">
      <alignment horizontal="center" vertical="center" wrapText="1" readingOrder="2"/>
    </xf>
    <xf numFmtId="0" fontId="37" fillId="0" borderId="19" xfId="28" applyFont="1" applyFill="1" applyBorder="1">
      <alignment horizontal="right" vertical="center" wrapText="1" indent="1" readingOrder="2"/>
    </xf>
    <xf numFmtId="0" fontId="38" fillId="0" borderId="23" xfId="33" applyFont="1" applyFill="1" applyBorder="1">
      <alignment horizontal="left" vertical="center" wrapText="1" indent="1"/>
    </xf>
    <xf numFmtId="0" fontId="37" fillId="4" borderId="17" xfId="28" applyFont="1" applyFill="1" applyBorder="1">
      <alignment horizontal="right" vertical="center" wrapText="1" indent="1" readingOrder="2"/>
    </xf>
    <xf numFmtId="0" fontId="38" fillId="4" borderId="18" xfId="33" applyFont="1" applyFill="1" applyBorder="1">
      <alignment horizontal="left" vertical="center" wrapText="1" indent="1"/>
    </xf>
    <xf numFmtId="0" fontId="37" fillId="4" borderId="39" xfId="28" applyFont="1" applyFill="1" applyBorder="1">
      <alignment horizontal="right" vertical="center" wrapText="1" indent="1" readingOrder="2"/>
    </xf>
    <xf numFmtId="0" fontId="38" fillId="4" borderId="26" xfId="33" applyFont="1" applyFill="1" applyBorder="1">
      <alignment horizontal="left" vertical="center" wrapText="1" indent="1"/>
    </xf>
    <xf numFmtId="4" fontId="5" fillId="4" borderId="38" xfId="0" applyNumberFormat="1" applyFont="1" applyFill="1" applyBorder="1" applyAlignment="1">
      <alignment horizontal="center" vertical="center" wrapText="1"/>
    </xf>
    <xf numFmtId="0" fontId="6" fillId="0" borderId="47" xfId="28" applyFont="1" applyFill="1" applyBorder="1">
      <alignment horizontal="right" vertical="center" wrapText="1" indent="1" readingOrder="2"/>
    </xf>
    <xf numFmtId="1" fontId="6" fillId="4" borderId="22" xfId="11" applyFont="1" applyFill="1" applyBorder="1" applyAlignment="1">
      <alignment horizontal="center" vertical="center" wrapText="1"/>
    </xf>
    <xf numFmtId="0" fontId="3" fillId="4" borderId="25" xfId="12" applyFont="1" applyFill="1" applyBorder="1" applyAlignment="1">
      <alignment horizontal="center" vertical="center" wrapText="1"/>
    </xf>
    <xf numFmtId="3" fontId="50" fillId="0" borderId="48" xfId="2" applyNumberFormat="1" applyFont="1" applyFill="1" applyBorder="1" applyAlignment="1">
      <alignment horizontal="right" vertical="center" indent="1"/>
    </xf>
    <xf numFmtId="3" fontId="5" fillId="0" borderId="48" xfId="2" applyNumberFormat="1" applyFont="1" applyFill="1" applyBorder="1" applyAlignment="1">
      <alignment horizontal="right" vertical="center" indent="1"/>
    </xf>
    <xf numFmtId="3" fontId="5" fillId="0" borderId="48" xfId="33" applyNumberFormat="1" applyFont="1" applyFill="1" applyBorder="1" applyAlignment="1">
      <alignment horizontal="right" vertical="center" wrapText="1" indent="1"/>
    </xf>
    <xf numFmtId="3" fontId="50" fillId="0" borderId="49" xfId="2" applyNumberFormat="1" applyFont="1" applyFill="1" applyBorder="1" applyAlignment="1">
      <alignment horizontal="right" vertical="center" indent="1"/>
    </xf>
    <xf numFmtId="3" fontId="5" fillId="0" borderId="49" xfId="2" applyNumberFormat="1" applyFont="1" applyFill="1" applyBorder="1" applyAlignment="1">
      <alignment horizontal="right" vertical="center" indent="1"/>
    </xf>
    <xf numFmtId="3" fontId="5" fillId="0" borderId="49" xfId="33" applyNumberFormat="1" applyFont="1" applyFill="1" applyBorder="1" applyAlignment="1">
      <alignment horizontal="right" vertical="center" wrapText="1" indent="1"/>
    </xf>
    <xf numFmtId="3" fontId="50" fillId="0" borderId="50" xfId="2" applyNumberFormat="1" applyFont="1" applyFill="1" applyBorder="1" applyAlignment="1">
      <alignment horizontal="right" vertical="center" indent="1"/>
    </xf>
    <xf numFmtId="3" fontId="5" fillId="0" borderId="50" xfId="2" applyNumberFormat="1" applyFont="1" applyFill="1" applyBorder="1" applyAlignment="1">
      <alignment horizontal="right" vertical="center" indent="1"/>
    </xf>
    <xf numFmtId="3" fontId="5" fillId="0" borderId="50" xfId="33" applyNumberFormat="1" applyFont="1" applyFill="1" applyBorder="1" applyAlignment="1">
      <alignment horizontal="right" vertical="center" wrapText="1" indent="1"/>
    </xf>
    <xf numFmtId="3" fontId="51" fillId="0" borderId="46" xfId="2" applyNumberFormat="1" applyFont="1" applyFill="1" applyBorder="1" applyAlignment="1">
      <alignment horizontal="right" vertical="center" indent="1"/>
    </xf>
    <xf numFmtId="3" fontId="3" fillId="0" borderId="46" xfId="2" applyNumberFormat="1" applyFont="1" applyFill="1" applyBorder="1" applyAlignment="1">
      <alignment horizontal="right" vertical="center" indent="1"/>
    </xf>
    <xf numFmtId="3" fontId="3" fillId="0" borderId="46" xfId="33" applyNumberFormat="1" applyFont="1" applyFill="1" applyBorder="1" applyAlignment="1">
      <alignment horizontal="right" vertical="center" wrapText="1" indent="1"/>
    </xf>
    <xf numFmtId="3" fontId="50" fillId="4" borderId="48" xfId="2" applyNumberFormat="1" applyFont="1" applyFill="1" applyBorder="1" applyAlignment="1">
      <alignment horizontal="right" vertical="center" indent="1"/>
    </xf>
    <xf numFmtId="3" fontId="5" fillId="4" borderId="48" xfId="2" applyNumberFormat="1" applyFont="1" applyFill="1" applyBorder="1" applyAlignment="1">
      <alignment horizontal="right" vertical="center" indent="1"/>
    </xf>
    <xf numFmtId="3" fontId="5" fillId="4" borderId="48" xfId="33" applyNumberFormat="1" applyFont="1" applyFill="1" applyBorder="1" applyAlignment="1">
      <alignment horizontal="right" vertical="center" wrapText="1" indent="1"/>
    </xf>
    <xf numFmtId="3" fontId="50" fillId="4" borderId="49" xfId="2" applyNumberFormat="1" applyFont="1" applyFill="1" applyBorder="1" applyAlignment="1">
      <alignment horizontal="right" vertical="center" indent="1"/>
    </xf>
    <xf numFmtId="3" fontId="5" fillId="4" borderId="49" xfId="2" applyNumberFormat="1" applyFont="1" applyFill="1" applyBorder="1" applyAlignment="1">
      <alignment horizontal="right" vertical="center" indent="1"/>
    </xf>
    <xf numFmtId="3" fontId="5" fillId="4" borderId="49" xfId="33" applyNumberFormat="1" applyFont="1" applyFill="1" applyBorder="1" applyAlignment="1">
      <alignment horizontal="right" vertical="center" wrapText="1" indent="1"/>
    </xf>
    <xf numFmtId="3" fontId="50" fillId="4" borderId="50" xfId="2" applyNumberFormat="1" applyFont="1" applyFill="1" applyBorder="1" applyAlignment="1">
      <alignment horizontal="right" vertical="center" indent="1"/>
    </xf>
    <xf numFmtId="3" fontId="5" fillId="4" borderId="50" xfId="2" applyNumberFormat="1" applyFont="1" applyFill="1" applyBorder="1" applyAlignment="1">
      <alignment horizontal="right" vertical="center" indent="1"/>
    </xf>
    <xf numFmtId="3" fontId="5" fillId="4" borderId="50" xfId="33" applyNumberFormat="1" applyFont="1" applyFill="1" applyBorder="1" applyAlignment="1">
      <alignment horizontal="right" vertical="center" wrapText="1" indent="1"/>
    </xf>
    <xf numFmtId="3" fontId="50" fillId="4" borderId="46" xfId="2" applyNumberFormat="1" applyFont="1" applyFill="1" applyBorder="1" applyAlignment="1">
      <alignment horizontal="right" vertical="center" indent="1"/>
    </xf>
    <xf numFmtId="3" fontId="5" fillId="4" borderId="46" xfId="2" applyNumberFormat="1" applyFont="1" applyFill="1" applyBorder="1" applyAlignment="1">
      <alignment horizontal="right" vertical="center" indent="1"/>
    </xf>
    <xf numFmtId="3" fontId="5" fillId="4" borderId="46" xfId="33" applyNumberFormat="1" applyFont="1" applyFill="1" applyBorder="1" applyAlignment="1">
      <alignment horizontal="right" vertical="center" wrapText="1" indent="1"/>
    </xf>
    <xf numFmtId="3" fontId="3" fillId="4" borderId="46" xfId="2" applyNumberFormat="1" applyFont="1" applyFill="1" applyBorder="1" applyAlignment="1">
      <alignment horizontal="right" vertical="center" indent="1"/>
    </xf>
    <xf numFmtId="3" fontId="3" fillId="4" borderId="46" xfId="33" applyNumberFormat="1" applyFont="1" applyFill="1" applyBorder="1" applyAlignment="1">
      <alignment horizontal="right" vertical="center" wrapText="1" indent="1"/>
    </xf>
    <xf numFmtId="3" fontId="51" fillId="4" borderId="46" xfId="2" applyNumberFormat="1" applyFont="1" applyFill="1" applyBorder="1" applyAlignment="1">
      <alignment horizontal="right" vertical="center" indent="1"/>
    </xf>
    <xf numFmtId="3" fontId="51" fillId="4" borderId="46" xfId="2" applyNumberFormat="1" applyFont="1" applyFill="1" applyBorder="1" applyAlignment="1">
      <alignment horizontal="center" vertical="center" wrapText="1"/>
    </xf>
    <xf numFmtId="3" fontId="51" fillId="4" borderId="44" xfId="2" applyNumberFormat="1" applyFont="1" applyFill="1" applyBorder="1" applyAlignment="1">
      <alignment horizontal="center" vertical="center" wrapText="1"/>
    </xf>
    <xf numFmtId="1" fontId="51" fillId="4" borderId="46" xfId="2" applyNumberFormat="1" applyFont="1" applyFill="1" applyBorder="1" applyAlignment="1">
      <alignment horizontal="center" vertical="center" wrapText="1"/>
    </xf>
    <xf numFmtId="1" fontId="3" fillId="4" borderId="46" xfId="2" applyNumberFormat="1" applyFont="1" applyFill="1" applyBorder="1" applyAlignment="1">
      <alignment horizontal="center" vertical="center" wrapText="1"/>
    </xf>
    <xf numFmtId="1" fontId="3" fillId="4" borderId="46" xfId="33" applyNumberFormat="1" applyFont="1" applyFill="1" applyBorder="1" applyAlignment="1">
      <alignment horizontal="center" vertical="center" wrapText="1"/>
    </xf>
    <xf numFmtId="0" fontId="3" fillId="4" borderId="46" xfId="33" applyFont="1" applyFill="1" applyBorder="1" applyAlignment="1">
      <alignment horizontal="center" vertical="center" wrapText="1"/>
    </xf>
    <xf numFmtId="0" fontId="3" fillId="4" borderId="21"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0" fontId="5" fillId="0" borderId="51" xfId="32" applyFont="1" applyFill="1" applyBorder="1" applyAlignment="1">
      <alignment horizontal="center" vertical="center"/>
    </xf>
    <xf numFmtId="3" fontId="5" fillId="0" borderId="51" xfId="32" applyNumberFormat="1" applyFont="1" applyFill="1" applyBorder="1" applyAlignment="1">
      <alignment horizontal="right" vertical="center" indent="1"/>
    </xf>
    <xf numFmtId="3" fontId="5" fillId="4" borderId="40" xfId="32" applyNumberFormat="1" applyFont="1" applyFill="1" applyBorder="1" applyAlignment="1">
      <alignment horizontal="right" vertical="center" indent="1"/>
    </xf>
    <xf numFmtId="166" fontId="22" fillId="4" borderId="32" xfId="1" applyNumberFormat="1" applyFont="1" applyFill="1" applyBorder="1" applyAlignment="1">
      <alignment horizontal="right" vertical="center"/>
    </xf>
    <xf numFmtId="166" fontId="5" fillId="4" borderId="32" xfId="1" applyNumberFormat="1" applyFont="1" applyFill="1" applyBorder="1" applyAlignment="1">
      <alignment horizontal="right" vertical="center"/>
    </xf>
    <xf numFmtId="166" fontId="22" fillId="0" borderId="32" xfId="1" applyNumberFormat="1" applyFont="1" applyFill="1" applyBorder="1" applyAlignment="1">
      <alignment horizontal="right" vertical="center"/>
    </xf>
    <xf numFmtId="166" fontId="5" fillId="0" borderId="32" xfId="1" applyNumberFormat="1" applyFont="1" applyFill="1" applyBorder="1" applyAlignment="1">
      <alignment horizontal="right" vertical="center"/>
    </xf>
    <xf numFmtId="166" fontId="22" fillId="4" borderId="38" xfId="1" applyNumberFormat="1" applyFont="1" applyFill="1" applyBorder="1" applyAlignment="1">
      <alignment horizontal="right" vertical="center"/>
    </xf>
    <xf numFmtId="0" fontId="3" fillId="4" borderId="52" xfId="33" applyFont="1" applyFill="1" applyBorder="1" applyAlignment="1">
      <alignment horizontal="center" vertical="center" wrapText="1"/>
    </xf>
    <xf numFmtId="0" fontId="3" fillId="0" borderId="52" xfId="33" applyFont="1" applyFill="1" applyBorder="1" applyAlignment="1">
      <alignment horizontal="center" vertical="center" wrapText="1"/>
    </xf>
    <xf numFmtId="0" fontId="3" fillId="4" borderId="53" xfId="33" applyFont="1" applyFill="1" applyBorder="1" applyAlignment="1">
      <alignment horizontal="center" vertical="center" wrapText="1"/>
    </xf>
    <xf numFmtId="167" fontId="5" fillId="4" borderId="40" xfId="32" applyNumberFormat="1" applyFont="1" applyFill="1" applyBorder="1" applyAlignment="1">
      <alignment horizontal="right" vertical="center" indent="1"/>
    </xf>
    <xf numFmtId="0" fontId="5" fillId="4" borderId="40" xfId="32" applyFont="1" applyFill="1" applyBorder="1" applyAlignment="1">
      <alignment horizontal="right" vertical="center" indent="1"/>
    </xf>
    <xf numFmtId="0" fontId="3" fillId="4" borderId="26" xfId="33" applyFont="1" applyFill="1" applyBorder="1" applyAlignment="1">
      <alignment horizontal="center" vertical="center" wrapText="1"/>
    </xf>
    <xf numFmtId="3" fontId="54" fillId="0" borderId="48" xfId="2" applyNumberFormat="1" applyFont="1" applyFill="1" applyBorder="1" applyAlignment="1">
      <alignment horizontal="left" vertical="center"/>
    </xf>
    <xf numFmtId="3" fontId="54" fillId="0" borderId="49" xfId="2" applyNumberFormat="1" applyFont="1" applyFill="1" applyBorder="1" applyAlignment="1">
      <alignment horizontal="left" vertical="center"/>
    </xf>
    <xf numFmtId="3" fontId="54" fillId="0" borderId="50" xfId="2" applyNumberFormat="1" applyFont="1" applyFill="1" applyBorder="1" applyAlignment="1">
      <alignment horizontal="left" vertical="center"/>
    </xf>
    <xf numFmtId="3" fontId="55" fillId="0" borderId="46" xfId="2" applyNumberFormat="1" applyFont="1" applyFill="1" applyBorder="1" applyAlignment="1">
      <alignment horizontal="left" vertical="center"/>
    </xf>
    <xf numFmtId="3" fontId="54" fillId="4" borderId="48" xfId="2" applyNumberFormat="1" applyFont="1" applyFill="1" applyBorder="1" applyAlignment="1">
      <alignment horizontal="left" vertical="center"/>
    </xf>
    <xf numFmtId="3" fontId="54" fillId="4" borderId="49" xfId="2" applyNumberFormat="1" applyFont="1" applyFill="1" applyBorder="1" applyAlignment="1">
      <alignment horizontal="left" vertical="center"/>
    </xf>
    <xf numFmtId="3" fontId="54" fillId="4" borderId="50" xfId="2" applyNumberFormat="1" applyFont="1" applyFill="1" applyBorder="1" applyAlignment="1">
      <alignment horizontal="left" vertical="center"/>
    </xf>
    <xf numFmtId="3" fontId="55" fillId="4" borderId="46" xfId="2" applyNumberFormat="1" applyFont="1" applyFill="1" applyBorder="1" applyAlignment="1">
      <alignment horizontal="left" vertical="center"/>
    </xf>
    <xf numFmtId="3" fontId="54" fillId="4" borderId="46" xfId="2" applyNumberFormat="1" applyFont="1" applyFill="1" applyBorder="1" applyAlignment="1">
      <alignment horizontal="left" vertical="center"/>
    </xf>
    <xf numFmtId="0" fontId="3" fillId="0" borderId="48" xfId="28" applyFont="1" applyFill="1" applyBorder="1">
      <alignment horizontal="right" vertical="center" wrapText="1" indent="1" readingOrder="2"/>
    </xf>
    <xf numFmtId="0" fontId="3" fillId="0" borderId="49" xfId="28" applyFont="1" applyFill="1" applyBorder="1">
      <alignment horizontal="right" vertical="center" wrapText="1" indent="1" readingOrder="2"/>
    </xf>
    <xf numFmtId="0" fontId="3" fillId="0" borderId="50" xfId="28" applyFont="1" applyFill="1" applyBorder="1">
      <alignment horizontal="right" vertical="center" wrapText="1" indent="1" readingOrder="2"/>
    </xf>
    <xf numFmtId="0" fontId="3" fillId="0" borderId="46" xfId="28" applyFont="1" applyFill="1" applyBorder="1">
      <alignment horizontal="right" vertical="center" wrapText="1" indent="1" readingOrder="2"/>
    </xf>
    <xf numFmtId="0" fontId="3" fillId="4" borderId="48" xfId="28" applyFont="1" applyFill="1" applyBorder="1">
      <alignment horizontal="right" vertical="center" wrapText="1" indent="1" readingOrder="2"/>
    </xf>
    <xf numFmtId="0" fontId="3" fillId="4" borderId="49" xfId="28" applyFont="1" applyFill="1" applyBorder="1">
      <alignment horizontal="right" vertical="center" wrapText="1" indent="1" readingOrder="2"/>
    </xf>
    <xf numFmtId="0" fontId="3" fillId="4" borderId="50" xfId="28" applyFont="1" applyFill="1" applyBorder="1">
      <alignment horizontal="right" vertical="center" wrapText="1" indent="1" readingOrder="2"/>
    </xf>
    <xf numFmtId="0" fontId="3" fillId="4" borderId="46" xfId="28" applyFont="1" applyFill="1" applyBorder="1">
      <alignment horizontal="right" vertical="center" wrapText="1" indent="1" readingOrder="2"/>
    </xf>
    <xf numFmtId="4" fontId="5" fillId="0" borderId="41" xfId="33" applyNumberFormat="1" applyFont="1" applyFill="1" applyBorder="1" applyAlignment="1">
      <alignment horizontal="right" vertical="center" wrapText="1" indent="1"/>
    </xf>
    <xf numFmtId="4" fontId="5" fillId="4" borderId="18" xfId="33" applyNumberFormat="1" applyFont="1" applyFill="1" applyBorder="1" applyAlignment="1">
      <alignment horizontal="right" vertical="center" wrapText="1" indent="1"/>
    </xf>
    <xf numFmtId="4" fontId="38" fillId="0" borderId="23" xfId="33" applyNumberFormat="1" applyFont="1" applyFill="1" applyBorder="1" applyAlignment="1">
      <alignment horizontal="right" vertical="center" wrapText="1" indent="1"/>
    </xf>
    <xf numFmtId="4" fontId="38" fillId="4" borderId="26" xfId="33" applyNumberFormat="1" applyFont="1" applyFill="1" applyBorder="1" applyAlignment="1">
      <alignment horizontal="right" vertical="center" wrapText="1" indent="1"/>
    </xf>
    <xf numFmtId="4" fontId="38" fillId="4" borderId="18" xfId="33" applyNumberFormat="1" applyFont="1" applyFill="1" applyBorder="1" applyAlignment="1">
      <alignment horizontal="right" vertical="center" wrapText="1" indent="1"/>
    </xf>
    <xf numFmtId="4" fontId="5" fillId="0" borderId="41" xfId="33" applyNumberFormat="1" applyFont="1" applyFill="1" applyBorder="1" applyAlignment="1">
      <alignment horizontal="left" vertical="center" wrapText="1" indent="1"/>
    </xf>
    <xf numFmtId="4" fontId="5" fillId="4" borderId="18" xfId="33" applyNumberFormat="1" applyFont="1" applyFill="1" applyBorder="1" applyAlignment="1">
      <alignment horizontal="left" vertical="center" wrapText="1" indent="1"/>
    </xf>
    <xf numFmtId="4" fontId="5" fillId="0" borderId="23" xfId="33" applyNumberFormat="1" applyFont="1" applyFill="1" applyBorder="1" applyAlignment="1">
      <alignment horizontal="left" vertical="center" wrapText="1" indent="1"/>
    </xf>
    <xf numFmtId="4" fontId="5" fillId="4" borderId="26" xfId="33" applyNumberFormat="1" applyFont="1" applyFill="1" applyBorder="1" applyAlignment="1">
      <alignment horizontal="left" vertical="center" wrapText="1" indent="1"/>
    </xf>
    <xf numFmtId="0" fontId="3" fillId="4" borderId="30" xfId="12" applyFont="1" applyFill="1" applyBorder="1" applyAlignment="1">
      <alignment horizontal="center" vertical="center" wrapText="1"/>
    </xf>
    <xf numFmtId="3" fontId="38" fillId="5" borderId="0" xfId="32" applyNumberFormat="1" applyFont="1" applyFill="1" applyBorder="1" applyAlignment="1">
      <alignment horizontal="left" vertical="center" wrapText="1"/>
    </xf>
    <xf numFmtId="3" fontId="38" fillId="4" borderId="0" xfId="32" applyNumberFormat="1" applyFont="1" applyFill="1" applyBorder="1" applyAlignment="1">
      <alignment horizontal="left" vertical="center" wrapText="1"/>
    </xf>
    <xf numFmtId="0" fontId="24" fillId="0" borderId="47" xfId="28" applyFont="1" applyFill="1" applyBorder="1" applyAlignment="1">
      <alignment horizontal="right" vertical="center" wrapText="1" readingOrder="2"/>
    </xf>
    <xf numFmtId="0" fontId="42" fillId="5" borderId="0" xfId="28" applyFont="1" applyFill="1" applyBorder="1" applyAlignment="1">
      <alignment horizontal="right" vertical="center" wrapText="1" readingOrder="2"/>
    </xf>
    <xf numFmtId="0" fontId="42" fillId="4" borderId="0" xfId="28" applyFont="1" applyFill="1" applyBorder="1" applyAlignment="1">
      <alignment horizontal="right" vertical="center" wrapText="1" readingOrder="2"/>
    </xf>
    <xf numFmtId="1" fontId="3" fillId="4" borderId="20" xfId="11" applyFont="1" applyFill="1" applyBorder="1" applyAlignment="1">
      <alignment horizontal="center" vertical="center" wrapText="1" readingOrder="1"/>
    </xf>
    <xf numFmtId="0" fontId="51" fillId="4" borderId="20" xfId="0" applyFont="1" applyFill="1" applyBorder="1" applyAlignment="1">
      <alignment horizontal="center" vertical="center" wrapText="1"/>
    </xf>
    <xf numFmtId="1" fontId="3" fillId="4" borderId="30" xfId="11" applyFont="1" applyFill="1" applyBorder="1" applyAlignment="1">
      <alignment horizontal="center" vertical="center" readingOrder="1"/>
    </xf>
    <xf numFmtId="4" fontId="5" fillId="0" borderId="51" xfId="32" applyNumberFormat="1" applyFont="1" applyFill="1" applyBorder="1" applyAlignment="1">
      <alignment horizontal="left" vertical="center" wrapText="1"/>
    </xf>
    <xf numFmtId="4" fontId="38" fillId="5" borderId="0" xfId="32" applyNumberFormat="1" applyFont="1" applyFill="1" applyBorder="1" applyAlignment="1">
      <alignment horizontal="left" vertical="center" wrapText="1"/>
    </xf>
    <xf numFmtId="4" fontId="38" fillId="4" borderId="0" xfId="32" applyNumberFormat="1" applyFont="1" applyFill="1" applyBorder="1" applyAlignment="1">
      <alignment horizontal="left" vertical="center" wrapText="1"/>
    </xf>
    <xf numFmtId="4" fontId="38" fillId="5" borderId="0" xfId="32" applyNumberFormat="1" applyFont="1" applyFill="1" applyBorder="1" applyAlignment="1">
      <alignment horizontal="center" vertical="center" wrapText="1"/>
    </xf>
    <xf numFmtId="4" fontId="38" fillId="4" borderId="0" xfId="32" applyNumberFormat="1" applyFont="1" applyFill="1" applyBorder="1" applyAlignment="1">
      <alignment horizontal="center" vertical="center" wrapText="1"/>
    </xf>
    <xf numFmtId="0" fontId="29" fillId="4" borderId="45" xfId="12" applyFont="1" applyFill="1" applyBorder="1" applyAlignment="1">
      <alignment horizontal="center" vertical="top" wrapText="1"/>
    </xf>
    <xf numFmtId="0" fontId="3" fillId="0" borderId="54" xfId="33" applyFont="1" applyFill="1" applyBorder="1" applyAlignment="1">
      <alignment horizontal="center" vertical="center" wrapText="1"/>
    </xf>
    <xf numFmtId="167" fontId="5" fillId="0" borderId="51" xfId="32" applyNumberFormat="1" applyFont="1" applyFill="1" applyBorder="1" applyAlignment="1">
      <alignment horizontal="right" vertical="center" indent="1"/>
    </xf>
    <xf numFmtId="0" fontId="5" fillId="0" borderId="51" xfId="32" applyFont="1" applyFill="1" applyBorder="1" applyAlignment="1">
      <alignment horizontal="right" vertical="center" indent="1"/>
    </xf>
    <xf numFmtId="0" fontId="3" fillId="0" borderId="41" xfId="33" applyFont="1" applyFill="1" applyBorder="1" applyAlignment="1">
      <alignment horizontal="center" vertical="center" wrapText="1"/>
    </xf>
    <xf numFmtId="0" fontId="3" fillId="0" borderId="55" xfId="0" applyFont="1" applyFill="1" applyBorder="1" applyAlignment="1">
      <alignment horizontal="center" vertical="center" readingOrder="1"/>
    </xf>
    <xf numFmtId="0" fontId="6" fillId="0" borderId="56"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57" xfId="11" applyFont="1" applyFill="1" applyBorder="1">
      <alignment horizontal="center" vertical="center"/>
    </xf>
    <xf numFmtId="0" fontId="23" fillId="7" borderId="58" xfId="12" applyFont="1" applyFill="1" applyBorder="1">
      <alignment horizontal="center" vertical="center" wrapText="1"/>
    </xf>
    <xf numFmtId="0" fontId="16" fillId="7" borderId="59" xfId="12" applyFont="1" applyFill="1" applyBorder="1">
      <alignment horizontal="center" vertical="center" wrapText="1"/>
    </xf>
    <xf numFmtId="0" fontId="23" fillId="7" borderId="59" xfId="12" applyFont="1" applyFill="1" applyBorder="1" applyAlignment="1">
      <alignment horizontal="center" vertical="center" wrapText="1"/>
    </xf>
    <xf numFmtId="0" fontId="6" fillId="0" borderId="60" xfId="28" applyFont="1" applyFill="1" applyBorder="1">
      <alignment horizontal="right" vertical="center" wrapText="1" indent="1" readingOrder="2"/>
    </xf>
    <xf numFmtId="41" fontId="5" fillId="0" borderId="61" xfId="4" applyNumberFormat="1" applyFont="1" applyFill="1" applyBorder="1" applyAlignment="1">
      <alignment horizontal="right" vertical="center" indent="1"/>
    </xf>
    <xf numFmtId="41" fontId="3" fillId="0" borderId="62" xfId="4" applyNumberFormat="1" applyFont="1" applyFill="1" applyBorder="1" applyAlignment="1">
      <alignment horizontal="right" vertical="center" indent="1"/>
    </xf>
    <xf numFmtId="0" fontId="6" fillId="7" borderId="63" xfId="28" applyFont="1" applyFill="1" applyBorder="1">
      <alignment horizontal="right" vertical="center" wrapText="1" indent="1" readingOrder="2"/>
    </xf>
    <xf numFmtId="41" fontId="5" fillId="7" borderId="64" xfId="4" applyNumberFormat="1" applyFont="1" applyFill="1" applyBorder="1" applyAlignment="1">
      <alignment horizontal="right" vertical="center" indent="1"/>
    </xf>
    <xf numFmtId="41" fontId="3" fillId="7" borderId="65" xfId="4" applyNumberFormat="1" applyFont="1" applyFill="1" applyBorder="1" applyAlignment="1">
      <alignment horizontal="right" vertical="center" indent="1"/>
    </xf>
    <xf numFmtId="0" fontId="5" fillId="0" borderId="66" xfId="33" applyFont="1" applyFill="1" applyBorder="1" applyAlignment="1">
      <alignment horizontal="left" vertical="center" wrapText="1" indent="1"/>
    </xf>
    <xf numFmtId="0" fontId="5" fillId="7" borderId="0" xfId="33" applyFont="1" applyFill="1" applyBorder="1" applyAlignment="1">
      <alignment horizontal="left" vertical="center" wrapText="1" indent="1"/>
    </xf>
    <xf numFmtId="0" fontId="37" fillId="0" borderId="67" xfId="28" applyFont="1" applyFill="1" applyBorder="1">
      <alignment horizontal="right" vertical="center" wrapText="1" indent="1" readingOrder="2"/>
    </xf>
    <xf numFmtId="4" fontId="38" fillId="0" borderId="33" xfId="33" applyNumberFormat="1" applyFont="1" applyFill="1" applyBorder="1" applyAlignment="1">
      <alignment horizontal="right" vertical="center" wrapText="1" indent="1"/>
    </xf>
    <xf numFmtId="4" fontId="5" fillId="0" borderId="33" xfId="33" applyNumberFormat="1" applyFont="1" applyFill="1" applyBorder="1" applyAlignment="1">
      <alignment horizontal="left" vertical="center" wrapText="1" indent="1"/>
    </xf>
    <xf numFmtId="0" fontId="38" fillId="0" borderId="33" xfId="33" applyFont="1" applyFill="1" applyBorder="1">
      <alignment horizontal="left" vertical="center" wrapText="1" indent="1"/>
    </xf>
    <xf numFmtId="0" fontId="37" fillId="4" borderId="0" xfId="28" applyFont="1" applyFill="1" applyBorder="1">
      <alignment horizontal="right" vertical="center" wrapText="1" indent="1" readingOrder="2"/>
    </xf>
    <xf numFmtId="4" fontId="38" fillId="4" borderId="0" xfId="33" applyNumberFormat="1" applyFont="1" applyFill="1" applyBorder="1" applyAlignment="1">
      <alignment horizontal="right" vertical="center" wrapText="1" indent="1"/>
    </xf>
    <xf numFmtId="4" fontId="5" fillId="4" borderId="0" xfId="33" applyNumberFormat="1" applyFont="1" applyFill="1" applyBorder="1" applyAlignment="1">
      <alignment horizontal="left" vertical="center" wrapText="1" indent="1"/>
    </xf>
    <xf numFmtId="0" fontId="38" fillId="4" borderId="0" xfId="33" applyFont="1" applyFill="1" applyBorder="1">
      <alignment horizontal="left" vertical="center" wrapText="1" indent="1"/>
    </xf>
    <xf numFmtId="0" fontId="37" fillId="0" borderId="42" xfId="28" applyFont="1" applyFill="1" applyBorder="1">
      <alignment horizontal="right" vertical="center" wrapText="1" indent="1" readingOrder="2"/>
    </xf>
    <xf numFmtId="4" fontId="38" fillId="0" borderId="43" xfId="33" applyNumberFormat="1" applyFont="1" applyFill="1" applyBorder="1" applyAlignment="1">
      <alignment horizontal="right" vertical="center" wrapText="1" indent="1"/>
    </xf>
    <xf numFmtId="4" fontId="5" fillId="0" borderId="43" xfId="33" applyNumberFormat="1" applyFont="1" applyFill="1" applyBorder="1" applyAlignment="1">
      <alignment horizontal="left" vertical="center" wrapText="1" indent="1"/>
    </xf>
    <xf numFmtId="0" fontId="38" fillId="0" borderId="43" xfId="33" applyFont="1" applyFill="1" applyBorder="1">
      <alignment horizontal="left" vertical="center" wrapText="1" indent="1"/>
    </xf>
    <xf numFmtId="166" fontId="5" fillId="4" borderId="38" xfId="1" applyNumberFormat="1" applyFont="1" applyFill="1" applyBorder="1" applyAlignment="1">
      <alignment horizontal="right" vertical="center"/>
    </xf>
    <xf numFmtId="0" fontId="23" fillId="4" borderId="69" xfId="12" applyFont="1" applyFill="1" applyBorder="1" applyAlignment="1">
      <alignment horizontal="center" wrapText="1"/>
    </xf>
    <xf numFmtId="0" fontId="4" fillId="4" borderId="42" xfId="12" applyFont="1" applyFill="1" applyBorder="1" applyAlignment="1">
      <alignment horizontal="center" vertical="top" wrapText="1"/>
    </xf>
    <xf numFmtId="0" fontId="6" fillId="4" borderId="34" xfId="28" applyFont="1" applyFill="1" applyBorder="1" applyAlignment="1">
      <alignment horizontal="right" vertical="center" wrapText="1" indent="1" readingOrder="2"/>
    </xf>
    <xf numFmtId="4" fontId="5" fillId="4" borderId="38" xfId="28" applyNumberFormat="1" applyFont="1" applyFill="1" applyBorder="1" applyAlignment="1">
      <alignment horizontal="right" vertical="center" indent="1"/>
    </xf>
    <xf numFmtId="2" fontId="5" fillId="4" borderId="38" xfId="28" applyNumberFormat="1" applyFont="1" applyFill="1" applyBorder="1" applyAlignment="1">
      <alignment horizontal="right" vertical="center" indent="1"/>
    </xf>
    <xf numFmtId="0" fontId="5" fillId="4" borderId="24" xfId="33" applyFont="1" applyFill="1" applyBorder="1" applyAlignment="1">
      <alignment horizontal="left" vertical="center" wrapText="1" indent="1"/>
    </xf>
    <xf numFmtId="0" fontId="3" fillId="0" borderId="0" xfId="0" applyFont="1" applyFill="1" applyBorder="1" applyAlignment="1"/>
    <xf numFmtId="0" fontId="3" fillId="0" borderId="0" xfId="0" applyFont="1" applyFill="1" applyBorder="1"/>
    <xf numFmtId="2" fontId="5" fillId="0" borderId="61" xfId="32" applyNumberFormat="1" applyFont="1" applyFill="1" applyBorder="1" applyAlignment="1">
      <alignment horizontal="right" vertical="center" indent="1"/>
    </xf>
    <xf numFmtId="0" fontId="5" fillId="0" borderId="62" xfId="33" applyFont="1" applyFill="1" applyBorder="1">
      <alignment horizontal="left" vertical="center" wrapText="1" indent="1"/>
    </xf>
    <xf numFmtId="2" fontId="5" fillId="7" borderId="73" xfId="32" applyNumberFormat="1" applyFont="1" applyFill="1" applyBorder="1" applyAlignment="1">
      <alignment horizontal="right" vertical="center" indent="1"/>
    </xf>
    <xf numFmtId="0" fontId="5" fillId="7" borderId="74" xfId="33" applyFont="1" applyFill="1" applyBorder="1">
      <alignment horizontal="left" vertical="center" wrapText="1" indent="1"/>
    </xf>
    <xf numFmtId="2" fontId="5" fillId="0" borderId="73" xfId="32" applyNumberFormat="1" applyFont="1" applyFill="1" applyBorder="1" applyAlignment="1">
      <alignment horizontal="right" vertical="center" indent="1"/>
    </xf>
    <xf numFmtId="0" fontId="5" fillId="0" borderId="74" xfId="33"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6" fillId="0" borderId="70" xfId="0" applyFont="1" applyFill="1" applyBorder="1" applyAlignment="1">
      <alignment vertical="center" readingOrder="2"/>
    </xf>
    <xf numFmtId="0" fontId="3" fillId="0" borderId="81" xfId="0" applyFont="1" applyFill="1" applyBorder="1" applyAlignment="1">
      <alignment horizontal="center" vertical="center" readingOrder="1"/>
    </xf>
    <xf numFmtId="0" fontId="3" fillId="0" borderId="0" xfId="0" applyFont="1" applyFill="1" applyBorder="1" applyAlignment="1">
      <alignment horizontal="center" vertical="center"/>
    </xf>
    <xf numFmtId="0" fontId="3" fillId="0" borderId="71" xfId="24" applyFont="1" applyFill="1" applyBorder="1">
      <alignment horizontal="left" vertical="center"/>
    </xf>
    <xf numFmtId="0" fontId="25" fillId="7" borderId="82" xfId="0" applyFont="1" applyFill="1" applyBorder="1" applyAlignment="1">
      <alignment horizontal="center" vertical="center" wrapText="1"/>
    </xf>
    <xf numFmtId="0" fontId="25" fillId="7" borderId="82" xfId="0" applyFont="1" applyFill="1" applyBorder="1" applyAlignment="1">
      <alignment horizontal="center" wrapText="1"/>
    </xf>
    <xf numFmtId="0" fontId="3" fillId="7" borderId="81" xfId="0" applyFont="1" applyFill="1" applyBorder="1" applyAlignment="1">
      <alignment horizontal="center" vertical="center" wrapText="1"/>
    </xf>
    <xf numFmtId="0" fontId="3" fillId="7" borderId="81" xfId="0" applyFont="1" applyFill="1" applyBorder="1" applyAlignment="1">
      <alignment horizontal="center" vertical="top" wrapText="1"/>
    </xf>
    <xf numFmtId="0" fontId="3" fillId="0" borderId="58" xfId="0" quotePrefix="1" applyFont="1" applyFill="1" applyBorder="1" applyAlignment="1">
      <alignment horizontal="right" vertical="center" indent="1"/>
    </xf>
    <xf numFmtId="0" fontId="3" fillId="7" borderId="73" xfId="0" applyFont="1" applyFill="1" applyBorder="1" applyAlignment="1">
      <alignment horizontal="right" vertical="center" indent="1"/>
    </xf>
    <xf numFmtId="0" fontId="3" fillId="7" borderId="61" xfId="0" applyFont="1" applyFill="1" applyBorder="1" applyAlignment="1">
      <alignment horizontal="right" vertical="center" indent="1"/>
    </xf>
    <xf numFmtId="0" fontId="5" fillId="7" borderId="61" xfId="0" applyFont="1" applyFill="1" applyBorder="1" applyAlignment="1">
      <alignment horizontal="right" vertical="center" indent="1"/>
    </xf>
    <xf numFmtId="0" fontId="5" fillId="7" borderId="61" xfId="0" quotePrefix="1" applyFont="1" applyFill="1" applyBorder="1" applyAlignment="1">
      <alignment horizontal="right" vertical="center" indent="1"/>
    </xf>
    <xf numFmtId="0" fontId="4" fillId="7" borderId="73" xfId="0" applyFont="1" applyFill="1" applyBorder="1" applyAlignment="1">
      <alignment horizontal="left" vertical="center" indent="1"/>
    </xf>
    <xf numFmtId="0" fontId="3" fillId="0" borderId="73" xfId="0" applyFont="1" applyFill="1" applyBorder="1" applyAlignment="1">
      <alignment horizontal="right" vertical="center" indent="1"/>
    </xf>
    <xf numFmtId="0" fontId="5" fillId="0" borderId="73" xfId="0" applyFont="1" applyFill="1" applyBorder="1" applyAlignment="1">
      <alignment horizontal="right" vertical="center" indent="1"/>
    </xf>
    <xf numFmtId="0" fontId="5" fillId="0" borderId="73" xfId="0" quotePrefix="1" applyFont="1" applyFill="1" applyBorder="1" applyAlignment="1">
      <alignment horizontal="right" vertical="center" indent="1"/>
    </xf>
    <xf numFmtId="0" fontId="4" fillId="0" borderId="73" xfId="0" applyFont="1" applyFill="1" applyBorder="1" applyAlignment="1">
      <alignment horizontal="left" vertical="center" indent="1"/>
    </xf>
    <xf numFmtId="0" fontId="5" fillId="7" borderId="73" xfId="0" applyFont="1" applyFill="1" applyBorder="1" applyAlignment="1">
      <alignment horizontal="right" vertical="center" indent="1"/>
    </xf>
    <xf numFmtId="0" fontId="5" fillId="7" borderId="73" xfId="0" quotePrefix="1" applyFont="1" applyFill="1" applyBorder="1" applyAlignment="1">
      <alignment horizontal="right" vertical="center" indent="1"/>
    </xf>
    <xf numFmtId="0" fontId="3" fillId="7" borderId="64" xfId="0" applyFont="1" applyFill="1" applyBorder="1" applyAlignment="1">
      <alignment horizontal="right" vertical="center" indent="1"/>
    </xf>
    <xf numFmtId="0" fontId="5" fillId="7" borderId="64" xfId="0" applyFont="1" applyFill="1" applyBorder="1" applyAlignment="1">
      <alignment horizontal="right" vertical="center" indent="1"/>
    </xf>
    <xf numFmtId="0" fontId="5" fillId="7" borderId="64" xfId="0" quotePrefix="1" applyFont="1" applyFill="1" applyBorder="1" applyAlignment="1">
      <alignment horizontal="right" vertical="center" indent="1"/>
    </xf>
    <xf numFmtId="0" fontId="4" fillId="7" borderId="64" xfId="0" applyFont="1" applyFill="1" applyBorder="1" applyAlignment="1">
      <alignment horizontal="left" vertical="center" indent="1"/>
    </xf>
    <xf numFmtId="0" fontId="3" fillId="7" borderId="79" xfId="0" applyFont="1" applyFill="1" applyBorder="1" applyAlignment="1">
      <alignment horizontal="right" vertical="center" indent="1"/>
    </xf>
    <xf numFmtId="0" fontId="5" fillId="7" borderId="79" xfId="0" applyFont="1" applyFill="1" applyBorder="1" applyAlignment="1">
      <alignment horizontal="right" vertical="center" indent="1"/>
    </xf>
    <xf numFmtId="0" fontId="5" fillId="7" borderId="79" xfId="0" quotePrefix="1" applyFont="1" applyFill="1" applyBorder="1" applyAlignment="1">
      <alignment horizontal="right" vertical="center" indent="1"/>
    </xf>
    <xf numFmtId="0" fontId="4" fillId="7" borderId="79" xfId="0" applyFont="1" applyFill="1" applyBorder="1" applyAlignment="1">
      <alignment horizontal="left" vertical="center" indent="1"/>
    </xf>
    <xf numFmtId="0" fontId="3" fillId="0" borderId="83"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57" xfId="11" applyFont="1" applyFill="1" applyBorder="1">
      <alignment horizontal="center" vertical="center"/>
    </xf>
    <xf numFmtId="1" fontId="3" fillId="7" borderId="58" xfId="11" applyFont="1" applyFill="1" applyBorder="1" applyAlignment="1">
      <alignment horizontal="center" vertical="center" wrapText="1"/>
    </xf>
    <xf numFmtId="0" fontId="3" fillId="7" borderId="59" xfId="12" applyFont="1" applyFill="1" applyBorder="1">
      <alignment horizontal="center" vertical="center" wrapText="1"/>
    </xf>
    <xf numFmtId="1" fontId="22" fillId="0" borderId="61" xfId="32" applyNumberFormat="1" applyFont="1" applyFill="1" applyBorder="1" applyAlignment="1">
      <alignment horizontal="right" vertical="center" indent="1"/>
    </xf>
    <xf numFmtId="165" fontId="22" fillId="0" borderId="61" xfId="32" quotePrefix="1" applyNumberFormat="1" applyFont="1" applyFill="1" applyBorder="1" applyAlignment="1">
      <alignment horizontal="right" vertical="center" indent="1"/>
    </xf>
    <xf numFmtId="0" fontId="5" fillId="0" borderId="62" xfId="33" applyFont="1" applyFill="1" applyBorder="1" applyAlignment="1">
      <alignment vertical="center" wrapText="1"/>
    </xf>
    <xf numFmtId="0" fontId="6" fillId="7" borderId="72" xfId="28" applyFont="1" applyFill="1" applyBorder="1">
      <alignment horizontal="right" vertical="center" wrapText="1" indent="1" readingOrder="2"/>
    </xf>
    <xf numFmtId="1" fontId="22" fillId="7" borderId="73" xfId="32" applyNumberFormat="1" applyFont="1" applyFill="1" applyBorder="1" applyAlignment="1">
      <alignment horizontal="right" vertical="center" indent="1"/>
    </xf>
    <xf numFmtId="165" fontId="22" fillId="7" borderId="73" xfId="32" applyNumberFormat="1" applyFont="1" applyFill="1" applyBorder="1" applyAlignment="1">
      <alignment horizontal="right" vertical="center" indent="1"/>
    </xf>
    <xf numFmtId="0" fontId="5" fillId="7" borderId="74" xfId="33" applyFont="1" applyFill="1" applyBorder="1" applyAlignment="1">
      <alignment vertical="center" wrapText="1"/>
    </xf>
    <xf numFmtId="0" fontId="6" fillId="0" borderId="72" xfId="28" applyFont="1" applyFill="1" applyBorder="1">
      <alignment horizontal="right" vertical="center" wrapText="1" indent="1" readingOrder="2"/>
    </xf>
    <xf numFmtId="1" fontId="22" fillId="0" borderId="73" xfId="32" applyNumberFormat="1" applyFont="1" applyFill="1" applyBorder="1" applyAlignment="1">
      <alignment horizontal="right" vertical="center" indent="1"/>
    </xf>
    <xf numFmtId="165" fontId="22" fillId="0" borderId="73" xfId="32" applyNumberFormat="1" applyFont="1" applyFill="1" applyBorder="1" applyAlignment="1">
      <alignment horizontal="right" vertical="center" indent="1"/>
    </xf>
    <xf numFmtId="0" fontId="5" fillId="0" borderId="74" xfId="33" applyFont="1" applyFill="1" applyBorder="1" applyAlignment="1">
      <alignment vertical="center" wrapText="1"/>
    </xf>
    <xf numFmtId="0" fontId="6" fillId="0" borderId="78" xfId="28" applyFont="1" applyFill="1" applyBorder="1">
      <alignment horizontal="right" vertical="center" wrapText="1" indent="1" readingOrder="2"/>
    </xf>
    <xf numFmtId="1" fontId="22" fillId="0" borderId="79" xfId="32" applyNumberFormat="1" applyFont="1" applyFill="1" applyBorder="1" applyAlignment="1">
      <alignment horizontal="right" vertical="center" indent="1"/>
    </xf>
    <xf numFmtId="165" fontId="22" fillId="0" borderId="79" xfId="32" applyNumberFormat="1" applyFont="1" applyFill="1" applyBorder="1" applyAlignment="1">
      <alignment horizontal="right" vertical="center" indent="1"/>
    </xf>
    <xf numFmtId="0" fontId="5" fillId="0" borderId="80" xfId="33" applyFont="1" applyFill="1" applyBorder="1" applyAlignment="1">
      <alignment vertical="center" wrapText="1"/>
    </xf>
    <xf numFmtId="0" fontId="22" fillId="6" borderId="0" xfId="35"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5"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6" fillId="6" borderId="0" xfId="0" applyFont="1" applyFill="1" applyBorder="1" applyAlignment="1">
      <alignment readingOrder="2"/>
    </xf>
    <xf numFmtId="0" fontId="57" fillId="6" borderId="0" xfId="0" applyFont="1" applyFill="1" applyBorder="1"/>
    <xf numFmtId="0" fontId="58" fillId="6" borderId="0" xfId="0" applyFont="1" applyFill="1" applyBorder="1"/>
    <xf numFmtId="0" fontId="59" fillId="6" borderId="0" xfId="0" applyFont="1" applyFill="1" applyBorder="1" applyAlignment="1">
      <alignment readingOrder="2"/>
    </xf>
    <xf numFmtId="49" fontId="59" fillId="6" borderId="0" xfId="0" applyNumberFormat="1" applyFont="1" applyFill="1" applyBorder="1" applyAlignment="1">
      <alignment readingOrder="1"/>
    </xf>
    <xf numFmtId="165" fontId="5" fillId="0" borderId="61" xfId="32" applyNumberFormat="1" applyFont="1" applyFill="1" applyBorder="1" applyAlignment="1">
      <alignment horizontal="right" vertical="center" indent="1"/>
    </xf>
    <xf numFmtId="165" fontId="5" fillId="0" borderId="61" xfId="33" applyNumberFormat="1" applyFont="1" applyFill="1" applyBorder="1" applyAlignment="1">
      <alignment horizontal="right" vertical="center" indent="1"/>
    </xf>
    <xf numFmtId="0" fontId="5" fillId="0" borderId="62" xfId="33" applyFont="1" applyFill="1" applyBorder="1" applyAlignment="1">
      <alignment horizontal="left" vertical="center" wrapText="1" indent="1"/>
    </xf>
    <xf numFmtId="165" fontId="5" fillId="7" borderId="73" xfId="32" applyNumberFormat="1" applyFont="1" applyFill="1" applyBorder="1" applyAlignment="1">
      <alignment horizontal="right" vertical="center" indent="1"/>
    </xf>
    <xf numFmtId="165" fontId="5" fillId="7" borderId="73" xfId="33" applyNumberFormat="1" applyFont="1" applyFill="1" applyBorder="1" applyAlignment="1">
      <alignment horizontal="right" vertical="center" indent="1"/>
    </xf>
    <xf numFmtId="0" fontId="5" fillId="7" borderId="74" xfId="33" applyFont="1" applyFill="1" applyBorder="1" applyAlignment="1">
      <alignment horizontal="left" vertical="center" wrapText="1" indent="1"/>
    </xf>
    <xf numFmtId="165" fontId="5" fillId="0" borderId="73" xfId="32" applyNumberFormat="1" applyFont="1" applyFill="1" applyBorder="1" applyAlignment="1">
      <alignment horizontal="right" vertical="center" indent="1"/>
    </xf>
    <xf numFmtId="165" fontId="5" fillId="0" borderId="73" xfId="33" applyNumberFormat="1" applyFont="1" applyFill="1" applyBorder="1" applyAlignment="1">
      <alignment horizontal="right" vertical="center" indent="1"/>
    </xf>
    <xf numFmtId="0" fontId="5" fillId="0" borderId="74" xfId="33" applyFont="1" applyFill="1" applyBorder="1" applyAlignment="1">
      <alignment horizontal="left" vertical="center" wrapText="1" indent="1"/>
    </xf>
    <xf numFmtId="165" fontId="5" fillId="7" borderId="73" xfId="33" quotePrefix="1" applyNumberFormat="1" applyFont="1" applyFill="1" applyBorder="1" applyAlignment="1">
      <alignment horizontal="right" vertical="center" indent="1"/>
    </xf>
    <xf numFmtId="165" fontId="5" fillId="0" borderId="73" xfId="33" quotePrefix="1" applyNumberFormat="1" applyFont="1" applyFill="1" applyBorder="1" applyAlignment="1">
      <alignment horizontal="right" vertical="center" indent="1"/>
    </xf>
    <xf numFmtId="2" fontId="5" fillId="0" borderId="79" xfId="32" applyNumberFormat="1" applyFont="1" applyFill="1" applyBorder="1" applyAlignment="1">
      <alignment horizontal="right" vertical="center" indent="1"/>
    </xf>
    <xf numFmtId="165" fontId="5" fillId="0" borderId="79" xfId="32" applyNumberFormat="1" applyFont="1" applyFill="1" applyBorder="1" applyAlignment="1">
      <alignment horizontal="right" vertical="center" indent="1"/>
    </xf>
    <xf numFmtId="165" fontId="5" fillId="0" borderId="79" xfId="33" applyNumberFormat="1" applyFont="1" applyFill="1" applyBorder="1" applyAlignment="1">
      <alignment horizontal="right" vertical="center" indent="1"/>
    </xf>
    <xf numFmtId="0" fontId="5" fillId="0" borderId="80" xfId="33" applyFont="1" applyFill="1" applyBorder="1" applyAlignment="1">
      <alignment horizontal="left" vertical="center" wrapText="1" indent="1"/>
    </xf>
    <xf numFmtId="0" fontId="5" fillId="0" borderId="84" xfId="0" applyFont="1" applyFill="1" applyBorder="1"/>
    <xf numFmtId="0" fontId="5" fillId="0" borderId="85" xfId="0" applyFont="1" applyFill="1" applyBorder="1"/>
    <xf numFmtId="0" fontId="60" fillId="0" borderId="0" xfId="0" applyFont="1" applyFill="1" applyBorder="1" applyAlignment="1">
      <alignment horizontal="center" vertical="center"/>
    </xf>
    <xf numFmtId="0" fontId="61" fillId="0" borderId="0" xfId="0" applyFont="1" applyFill="1" applyBorder="1" applyAlignment="1">
      <alignment horizontal="left" vertical="center"/>
    </xf>
    <xf numFmtId="0" fontId="58" fillId="0" borderId="0" xfId="0" applyFont="1" applyFill="1" applyBorder="1" applyAlignment="1">
      <alignment vertical="center"/>
    </xf>
    <xf numFmtId="4" fontId="22" fillId="0" borderId="61" xfId="32" applyNumberFormat="1" applyFont="1" applyFill="1" applyBorder="1" applyAlignment="1">
      <alignment horizontal="right" vertical="center" indent="1"/>
    </xf>
    <xf numFmtId="4" fontId="22" fillId="7" borderId="73" xfId="32" applyNumberFormat="1" applyFont="1" applyFill="1" applyBorder="1" applyAlignment="1">
      <alignment horizontal="right" vertical="center" indent="1"/>
    </xf>
    <xf numFmtId="4" fontId="22" fillId="0" borderId="73" xfId="32" applyNumberFormat="1" applyFont="1" applyFill="1" applyBorder="1" applyAlignment="1">
      <alignment horizontal="right" vertical="center" indent="1"/>
    </xf>
    <xf numFmtId="4" fontId="22" fillId="0" borderId="73" xfId="32" quotePrefix="1" applyNumberFormat="1" applyFont="1" applyFill="1" applyBorder="1" applyAlignment="1">
      <alignment horizontal="right" vertical="center" indent="1"/>
    </xf>
    <xf numFmtId="4" fontId="22" fillId="7" borderId="73" xfId="32" quotePrefix="1" applyNumberFormat="1" applyFont="1" applyFill="1" applyBorder="1" applyAlignment="1">
      <alignment horizontal="right" vertical="center" indent="1"/>
    </xf>
    <xf numFmtId="4" fontId="22" fillId="0" borderId="79" xfId="32" applyNumberFormat="1" applyFont="1" applyFill="1" applyBorder="1" applyAlignment="1">
      <alignment horizontal="right" vertical="center" indent="1"/>
    </xf>
    <xf numFmtId="4" fontId="22" fillId="0" borderId="79" xfId="32" quotePrefix="1" applyNumberFormat="1" applyFont="1" applyFill="1" applyBorder="1" applyAlignment="1">
      <alignment horizontal="right" vertical="center" indent="1"/>
    </xf>
    <xf numFmtId="0" fontId="5" fillId="0" borderId="80" xfId="33" applyFont="1" applyFill="1" applyBorder="1">
      <alignment horizontal="left" vertical="center" wrapText="1" indent="1"/>
    </xf>
    <xf numFmtId="4" fontId="5" fillId="0" borderId="0" xfId="0" applyNumberFormat="1" applyFont="1"/>
    <xf numFmtId="0" fontId="48" fillId="0" borderId="0" xfId="17"/>
    <xf numFmtId="1" fontId="23" fillId="4" borderId="20" xfId="11" applyFont="1" applyFill="1" applyBorder="1" applyAlignment="1">
      <alignment horizontal="center" vertical="center"/>
    </xf>
    <xf numFmtId="1" fontId="23" fillId="4" borderId="45" xfId="11" applyFont="1" applyFill="1" applyBorder="1" applyAlignment="1">
      <alignment horizontal="center" vertical="center"/>
    </xf>
    <xf numFmtId="1" fontId="23" fillId="4" borderId="21" xfId="11" applyFont="1" applyFill="1" applyBorder="1" applyAlignment="1">
      <alignment horizontal="center" vertical="center"/>
    </xf>
    <xf numFmtId="0" fontId="6" fillId="0" borderId="53" xfId="28" applyFont="1" applyFill="1" applyBorder="1">
      <alignment horizontal="right" vertical="center" wrapText="1" indent="1" readingOrder="2"/>
    </xf>
    <xf numFmtId="0" fontId="5" fillId="0" borderId="53" xfId="32" applyFont="1" applyFill="1" applyBorder="1" applyAlignment="1">
      <alignment horizontal="center" vertical="center"/>
    </xf>
    <xf numFmtId="3" fontId="5" fillId="0" borderId="53" xfId="32" applyNumberFormat="1" applyFont="1" applyFill="1" applyBorder="1" applyAlignment="1">
      <alignment horizontal="right" vertical="center" indent="1"/>
    </xf>
    <xf numFmtId="0" fontId="5" fillId="0" borderId="53" xfId="33" applyFont="1" applyFill="1" applyBorder="1">
      <alignment horizontal="left" vertical="center" wrapText="1" indent="1"/>
    </xf>
    <xf numFmtId="0" fontId="6" fillId="5" borderId="39" xfId="28" applyFont="1" applyFill="1" applyBorder="1">
      <alignment horizontal="right" vertical="center" wrapText="1" indent="1" readingOrder="2"/>
    </xf>
    <xf numFmtId="2" fontId="5" fillId="5" borderId="40" xfId="32" applyNumberFormat="1" applyFont="1" applyFill="1" applyBorder="1" applyAlignment="1">
      <alignment horizontal="center" vertical="center"/>
    </xf>
    <xf numFmtId="3" fontId="5" fillId="5" borderId="40" xfId="32" applyNumberFormat="1" applyFont="1" applyFill="1" applyBorder="1" applyAlignment="1">
      <alignment horizontal="right" vertical="center" indent="1"/>
    </xf>
    <xf numFmtId="0" fontId="5" fillId="5" borderId="40" xfId="32" applyFont="1" applyFill="1" applyBorder="1" applyAlignment="1">
      <alignment horizontal="center" vertical="center"/>
    </xf>
    <xf numFmtId="0" fontId="5" fillId="5" borderId="26" xfId="33" applyFont="1" applyFill="1" applyBorder="1">
      <alignment horizontal="left" vertical="center" wrapText="1" indent="1"/>
    </xf>
    <xf numFmtId="0" fontId="3" fillId="0" borderId="8" xfId="0" applyFont="1" applyBorder="1" applyAlignment="1">
      <alignment horizontal="center" vertical="center" readingOrder="2"/>
    </xf>
    <xf numFmtId="3" fontId="22" fillId="4" borderId="18" xfId="26" applyNumberFormat="1" applyFont="1" applyFill="1" applyBorder="1" applyAlignment="1">
      <alignment horizontal="right" vertical="center" indent="1"/>
    </xf>
    <xf numFmtId="3" fontId="22" fillId="0" borderId="18" xfId="26" applyNumberFormat="1" applyFont="1" applyFill="1" applyBorder="1" applyAlignment="1">
      <alignment horizontal="right" vertical="center" indent="1"/>
    </xf>
    <xf numFmtId="3" fontId="5" fillId="4" borderId="18" xfId="26" applyNumberFormat="1" applyFont="1" applyFill="1" applyBorder="1" applyAlignment="1">
      <alignment horizontal="right" vertical="center" indent="1"/>
    </xf>
    <xf numFmtId="3" fontId="5" fillId="0" borderId="18" xfId="26" applyNumberFormat="1" applyFont="1" applyFill="1" applyBorder="1" applyAlignment="1">
      <alignment horizontal="right" vertical="center" indent="1"/>
    </xf>
    <xf numFmtId="3" fontId="5" fillId="4" borderId="26" xfId="26" applyNumberFormat="1" applyFont="1" applyFill="1" applyBorder="1" applyAlignment="1">
      <alignment horizontal="right" vertical="center" indent="1"/>
    </xf>
    <xf numFmtId="0" fontId="14" fillId="0" borderId="67" xfId="28" applyFont="1" applyFill="1" applyBorder="1">
      <alignment horizontal="right" vertical="center" wrapText="1" indent="1" readingOrder="2"/>
    </xf>
    <xf numFmtId="3" fontId="5" fillId="0" borderId="38" xfId="32" applyNumberFormat="1" applyFont="1" applyFill="1" applyBorder="1" applyAlignment="1">
      <alignment horizontal="center" vertical="center"/>
    </xf>
    <xf numFmtId="0" fontId="5" fillId="0" borderId="33" xfId="33" applyFont="1" applyFill="1" applyBorder="1">
      <alignment horizontal="left" vertical="center" wrapText="1" indent="1"/>
    </xf>
    <xf numFmtId="1" fontId="15" fillId="4" borderId="22" xfId="11" applyFont="1" applyFill="1" applyBorder="1" applyAlignment="1">
      <alignment horizontal="center" vertical="center"/>
    </xf>
    <xf numFmtId="0" fontId="29" fillId="4" borderId="25" xfId="12" applyFont="1" applyFill="1" applyBorder="1" applyAlignment="1">
      <alignment horizontal="center" vertical="center" wrapText="1"/>
    </xf>
    <xf numFmtId="1" fontId="6" fillId="7" borderId="57" xfId="11" applyFont="1" applyFill="1" applyBorder="1" applyAlignment="1">
      <alignment horizontal="center" vertical="center"/>
    </xf>
    <xf numFmtId="0" fontId="3" fillId="7" borderId="59"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5" fillId="5" borderId="0" xfId="0" applyFont="1" applyFill="1" applyAlignment="1">
      <alignment horizontal="right" readingOrder="2"/>
    </xf>
    <xf numFmtId="0" fontId="5" fillId="5" borderId="0" xfId="32" applyFont="1" applyFill="1" applyBorder="1" applyAlignment="1">
      <alignment horizontal="center" vertical="center"/>
    </xf>
    <xf numFmtId="3" fontId="5" fillId="5" borderId="0" xfId="32" applyNumberFormat="1" applyFont="1" applyFill="1" applyBorder="1" applyAlignment="1">
      <alignment horizontal="right" vertical="center" indent="1"/>
    </xf>
    <xf numFmtId="0" fontId="5" fillId="5" borderId="11" xfId="0" applyFont="1" applyFill="1" applyBorder="1"/>
    <xf numFmtId="3" fontId="5" fillId="5" borderId="11" xfId="32" applyNumberFormat="1" applyFont="1" applyFill="1" applyBorder="1" applyAlignment="1">
      <alignment horizontal="center" vertical="center"/>
    </xf>
    <xf numFmtId="0" fontId="5" fillId="5" borderId="11" xfId="0" applyFont="1" applyFill="1" applyBorder="1" applyAlignment="1">
      <alignment readingOrder="1"/>
    </xf>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5" fillId="5" borderId="0" xfId="0" applyFont="1" applyFill="1" applyBorder="1" applyAlignment="1">
      <alignment horizontal="left" vertical="center"/>
    </xf>
    <xf numFmtId="0" fontId="3" fillId="5" borderId="0" xfId="0" applyFont="1" applyFill="1" applyBorder="1" applyAlignment="1">
      <alignment horizontal="left" vertical="center"/>
    </xf>
    <xf numFmtId="0" fontId="5" fillId="5" borderId="0" xfId="0" applyFont="1" applyFill="1" applyBorder="1" applyAlignment="1">
      <alignment vertical="center" wrapText="1"/>
    </xf>
    <xf numFmtId="0" fontId="5" fillId="5" borderId="0" xfId="0" applyFont="1" applyFill="1" applyAlignment="1">
      <alignment horizontal="center" vertical="center"/>
    </xf>
    <xf numFmtId="0" fontId="3" fillId="5" borderId="0" xfId="0" applyFont="1" applyFill="1" applyAlignment="1">
      <alignment horizontal="center" vertical="center"/>
    </xf>
    <xf numFmtId="0" fontId="47" fillId="5" borderId="0" xfId="0" applyFont="1" applyFill="1" applyAlignment="1">
      <alignment horizontal="center" vertical="center"/>
    </xf>
    <xf numFmtId="0" fontId="23"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70" xfId="28" applyFont="1" applyFill="1" applyBorder="1">
      <alignment horizontal="right" vertical="center" wrapText="1" indent="1" readingOrder="2"/>
    </xf>
    <xf numFmtId="41" fontId="22" fillId="5" borderId="81" xfId="4" applyNumberFormat="1" applyFont="1" applyFill="1" applyBorder="1" applyAlignment="1">
      <alignment horizontal="right" vertical="center" indent="1"/>
    </xf>
    <xf numFmtId="41" fontId="22" fillId="9" borderId="79" xfId="4" applyNumberFormat="1" applyFont="1" applyFill="1" applyBorder="1" applyAlignment="1">
      <alignment horizontal="right" vertical="center" indent="1"/>
    </xf>
    <xf numFmtId="41" fontId="23" fillId="5" borderId="71" xfId="4" applyNumberFormat="1" applyFont="1" applyFill="1" applyBorder="1" applyAlignment="1">
      <alignment horizontal="right" vertical="center" indent="1"/>
    </xf>
    <xf numFmtId="0" fontId="22" fillId="5" borderId="71" xfId="33" applyFont="1" applyFill="1" applyBorder="1" applyAlignment="1">
      <alignment horizontal="left" vertical="center" wrapText="1" indent="1"/>
    </xf>
    <xf numFmtId="0" fontId="6" fillId="4" borderId="57" xfId="26" applyFont="1" applyFill="1" applyBorder="1" applyAlignment="1">
      <alignment horizontal="center" vertical="center" wrapText="1" readingOrder="2"/>
    </xf>
    <xf numFmtId="41" fontId="3" fillId="4" borderId="58" xfId="4" applyNumberFormat="1" applyFont="1" applyFill="1" applyBorder="1" applyAlignment="1">
      <alignment horizontal="right" vertical="center" indent="1"/>
    </xf>
    <xf numFmtId="41" fontId="23" fillId="4" borderId="58" xfId="4" applyNumberFormat="1" applyFont="1" applyFill="1" applyBorder="1" applyAlignment="1">
      <alignment horizontal="right" vertical="center" indent="1"/>
    </xf>
    <xf numFmtId="0" fontId="25" fillId="4" borderId="13" xfId="26" applyFont="1" applyFill="1" applyBorder="1" applyAlignment="1">
      <alignment horizontal="center" vertical="center" wrapText="1" readingOrder="2"/>
    </xf>
    <xf numFmtId="0" fontId="29" fillId="4" borderId="33" xfId="12" applyFont="1" applyFill="1" applyBorder="1" applyAlignment="1">
      <alignment horizontal="center" vertical="top" wrapText="1"/>
    </xf>
    <xf numFmtId="3" fontId="5" fillId="0" borderId="41" xfId="32" applyNumberFormat="1" applyFont="1" applyFill="1" applyBorder="1" applyAlignment="1">
      <alignment horizontal="right" vertical="center" indent="1"/>
    </xf>
    <xf numFmtId="3" fontId="5" fillId="4" borderId="26" xfId="32" applyNumberFormat="1" applyFont="1" applyFill="1" applyBorder="1" applyAlignment="1">
      <alignment horizontal="right" vertical="center" indent="1"/>
    </xf>
    <xf numFmtId="3" fontId="5" fillId="4" borderId="41" xfId="32" applyNumberFormat="1" applyFont="1" applyFill="1" applyBorder="1" applyAlignment="1">
      <alignment horizontal="right" vertical="center" indent="1"/>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86" xfId="18" applyFont="1" applyFill="1" applyBorder="1" applyAlignment="1">
      <alignment horizontal="right" vertical="center" readingOrder="2"/>
    </xf>
    <xf numFmtId="0" fontId="5" fillId="0" borderId="87" xfId="19" applyFont="1" applyFill="1" applyBorder="1">
      <alignment horizontal="left" vertical="center"/>
    </xf>
    <xf numFmtId="0" fontId="5" fillId="0" borderId="88" xfId="18" applyFont="1" applyFill="1" applyBorder="1" applyAlignment="1">
      <alignment horizontal="right" vertical="center" readingOrder="2"/>
    </xf>
    <xf numFmtId="0" fontId="5" fillId="0" borderId="89" xfId="19" applyFont="1" applyFill="1" applyBorder="1">
      <alignment horizontal="left" vertical="center"/>
    </xf>
    <xf numFmtId="0" fontId="5" fillId="9" borderId="0" xfId="0" applyFont="1" applyFill="1" applyBorder="1" applyAlignment="1">
      <alignment horizontal="right" vertical="center" readingOrder="2"/>
    </xf>
    <xf numFmtId="0" fontId="5" fillId="9" borderId="0" xfId="0" applyFont="1" applyFill="1" applyBorder="1" applyAlignment="1">
      <alignment vertical="center"/>
    </xf>
    <xf numFmtId="0" fontId="44" fillId="0" borderId="0" xfId="0" applyFont="1" applyFill="1" applyBorder="1" applyAlignment="1">
      <alignment horizontal="righ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4" fontId="3" fillId="5" borderId="0" xfId="32" applyNumberFormat="1" applyFont="1" applyFill="1" applyBorder="1" applyAlignment="1">
      <alignment horizontal="left" vertical="center" wrapText="1"/>
    </xf>
    <xf numFmtId="0" fontId="6" fillId="4" borderId="0" xfId="28" applyFont="1" applyFill="1" applyBorder="1" applyAlignment="1">
      <alignment horizontal="right" vertical="center" wrapText="1" readingOrder="2"/>
    </xf>
    <xf numFmtId="4" fontId="3" fillId="4" borderId="0" xfId="32" applyNumberFormat="1" applyFont="1" applyFill="1" applyBorder="1" applyAlignment="1">
      <alignment horizontal="left" vertical="center" wrapText="1"/>
    </xf>
    <xf numFmtId="0" fontId="3" fillId="4" borderId="0" xfId="33" applyFont="1" applyFill="1" applyBorder="1" applyAlignment="1">
      <alignment horizontal="left" vertical="center" wrapText="1"/>
    </xf>
    <xf numFmtId="0" fontId="6" fillId="5" borderId="0" xfId="28" applyFont="1" applyFill="1" applyBorder="1" applyAlignment="1">
      <alignment horizontal="right" vertical="center" wrapText="1" readingOrder="2"/>
    </xf>
    <xf numFmtId="0" fontId="3" fillId="5" borderId="0" xfId="33" applyFont="1" applyFill="1" applyBorder="1" applyAlignment="1">
      <alignment horizontal="left" vertical="center" wrapText="1"/>
    </xf>
    <xf numFmtId="0" fontId="5" fillId="5" borderId="0" xfId="0" applyFont="1" applyFill="1" applyAlignment="1">
      <alignment horizontal="right"/>
    </xf>
    <xf numFmtId="0" fontId="6" fillId="5" borderId="9" xfId="0" applyFont="1" applyFill="1" applyBorder="1" applyAlignment="1">
      <alignment vertical="top" readingOrder="2"/>
    </xf>
    <xf numFmtId="0" fontId="15" fillId="0" borderId="19" xfId="28" applyFont="1" applyFill="1" applyBorder="1">
      <alignment horizontal="right" vertical="center" wrapText="1" indent="1" readingOrder="2"/>
    </xf>
    <xf numFmtId="3" fontId="22" fillId="0" borderId="31" xfId="26" applyNumberFormat="1" applyFont="1" applyFill="1" applyBorder="1" applyAlignment="1">
      <alignment horizontal="right" vertical="center" indent="1"/>
    </xf>
    <xf numFmtId="3" fontId="22" fillId="0" borderId="23" xfId="26" applyNumberFormat="1" applyFont="1" applyFill="1" applyBorder="1" applyAlignment="1">
      <alignment horizontal="right" vertical="center" indent="1"/>
    </xf>
    <xf numFmtId="1" fontId="23" fillId="4" borderId="30" xfId="11" applyFont="1" applyFill="1" applyBorder="1">
      <alignment horizontal="center" vertical="center"/>
    </xf>
    <xf numFmtId="1" fontId="23" fillId="4" borderId="25"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6" fillId="5" borderId="13" xfId="28" applyFont="1" applyFill="1" applyBorder="1" applyAlignment="1">
      <alignment horizontal="right" vertical="center" wrapText="1" readingOrder="2"/>
    </xf>
    <xf numFmtId="4" fontId="3" fillId="5" borderId="13" xfId="32" applyNumberFormat="1" applyFont="1" applyFill="1" applyBorder="1" applyAlignment="1">
      <alignment horizontal="left" vertical="center" wrapText="1"/>
    </xf>
    <xf numFmtId="0" fontId="3" fillId="5" borderId="13" xfId="33" applyFont="1" applyFill="1" applyBorder="1" applyAlignment="1">
      <alignment horizontal="left" vertical="center" wrapText="1"/>
    </xf>
    <xf numFmtId="4" fontId="3" fillId="5" borderId="13" xfId="32" applyNumberFormat="1" applyFont="1" applyFill="1" applyBorder="1" applyAlignment="1">
      <alignment horizontal="center" vertical="center" wrapText="1"/>
    </xf>
    <xf numFmtId="0" fontId="8" fillId="4" borderId="0" xfId="28" applyFont="1" applyFill="1" applyBorder="1" applyAlignment="1">
      <alignment horizontal="right" vertical="center" wrapText="1" readingOrder="2"/>
    </xf>
    <xf numFmtId="4" fontId="5" fillId="4" borderId="0" xfId="32" applyNumberFormat="1" applyFont="1" applyFill="1" applyBorder="1" applyAlignment="1">
      <alignment horizontal="left" vertical="center" wrapText="1"/>
    </xf>
    <xf numFmtId="0" fontId="5" fillId="4" borderId="0" xfId="33" applyFont="1" applyFill="1" applyBorder="1" applyAlignment="1">
      <alignment horizontal="left" vertical="center" wrapText="1"/>
    </xf>
    <xf numFmtId="0" fontId="5" fillId="4" borderId="0" xfId="0" applyFont="1" applyFill="1"/>
    <xf numFmtId="4" fontId="3" fillId="4" borderId="0" xfId="32" applyNumberFormat="1" applyFont="1" applyFill="1" applyBorder="1" applyAlignment="1">
      <alignment horizontal="center" vertical="center" wrapText="1"/>
    </xf>
    <xf numFmtId="0" fontId="42" fillId="4" borderId="12" xfId="28" applyFont="1" applyFill="1" applyBorder="1" applyAlignment="1">
      <alignment horizontal="right" vertical="center" wrapText="1" readingOrder="2"/>
    </xf>
    <xf numFmtId="4" fontId="38" fillId="4" borderId="12" xfId="32" applyNumberFormat="1" applyFont="1" applyFill="1" applyBorder="1" applyAlignment="1">
      <alignment horizontal="left" vertical="center" wrapText="1"/>
    </xf>
    <xf numFmtId="4" fontId="38" fillId="4" borderId="12" xfId="32" applyNumberFormat="1" applyFont="1" applyFill="1" applyBorder="1" applyAlignment="1">
      <alignment horizontal="center" vertical="center" wrapText="1"/>
    </xf>
    <xf numFmtId="3" fontId="38" fillId="4" borderId="12" xfId="32" applyNumberFormat="1" applyFont="1" applyFill="1" applyBorder="1" applyAlignment="1">
      <alignment horizontal="left" vertical="center" wrapText="1"/>
    </xf>
    <xf numFmtId="0" fontId="3" fillId="5" borderId="12" xfId="0" applyFont="1" applyFill="1" applyBorder="1" applyAlignment="1">
      <alignment vertical="center" readingOrder="2"/>
    </xf>
    <xf numFmtId="0" fontId="6" fillId="0" borderId="12" xfId="0" applyFont="1" applyFill="1" applyBorder="1" applyAlignment="1">
      <alignment vertical="center"/>
    </xf>
    <xf numFmtId="0" fontId="6" fillId="5" borderId="10" xfId="0" applyFont="1" applyFill="1" applyBorder="1" applyAlignment="1">
      <alignment vertical="center"/>
    </xf>
    <xf numFmtId="0" fontId="6" fillId="5" borderId="12"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52" fillId="5" borderId="0" xfId="17" applyFont="1" applyFill="1" applyBorder="1" applyAlignment="1">
      <alignment horizontal="center" vertical="center"/>
    </xf>
    <xf numFmtId="3" fontId="5" fillId="5" borderId="0" xfId="32" applyNumberFormat="1" applyFont="1" applyFill="1" applyBorder="1" applyAlignment="1">
      <alignment horizontal="center" vertical="center"/>
    </xf>
    <xf numFmtId="0" fontId="53" fillId="8" borderId="22" xfId="17" applyFont="1" applyFill="1" applyBorder="1" applyAlignment="1">
      <alignment horizontal="center" vertical="center" readingOrder="2"/>
    </xf>
    <xf numFmtId="0" fontId="62" fillId="8" borderId="25" xfId="17" applyFont="1" applyFill="1" applyBorder="1" applyAlignment="1">
      <alignment horizontal="center" vertical="center" wrapText="1"/>
    </xf>
    <xf numFmtId="0" fontId="6" fillId="5" borderId="22" xfId="17" applyFont="1" applyFill="1" applyBorder="1" applyAlignment="1">
      <alignment horizontal="center" vertical="center" wrapText="1" readingOrder="2"/>
    </xf>
    <xf numFmtId="0" fontId="51" fillId="8" borderId="30" xfId="17" applyFont="1" applyFill="1" applyBorder="1" applyAlignment="1">
      <alignment horizontal="center" vertical="center"/>
    </xf>
    <xf numFmtId="0" fontId="51" fillId="0" borderId="31" xfId="17" applyFont="1" applyBorder="1" applyAlignment="1">
      <alignment horizontal="right" vertical="center" indent="1"/>
    </xf>
    <xf numFmtId="0" fontId="51" fillId="8" borderId="32" xfId="17" applyFont="1" applyFill="1" applyBorder="1" applyAlignment="1">
      <alignment horizontal="right" vertical="center" indent="1"/>
    </xf>
    <xf numFmtId="0" fontId="51" fillId="0" borderId="32" xfId="17" applyFont="1" applyBorder="1" applyAlignment="1">
      <alignment horizontal="right" vertical="center" indent="1"/>
    </xf>
    <xf numFmtId="0" fontId="3" fillId="5" borderId="30" xfId="17" applyFont="1" applyFill="1" applyBorder="1" applyAlignment="1">
      <alignment horizontal="right" vertical="center" indent="1"/>
    </xf>
    <xf numFmtId="0" fontId="53" fillId="0" borderId="19" xfId="17" applyFont="1" applyBorder="1" applyAlignment="1">
      <alignment horizontal="right" vertical="center" wrapText="1" indent="1" readingOrder="2"/>
    </xf>
    <xf numFmtId="0" fontId="53" fillId="8" borderId="17" xfId="17" applyFont="1" applyFill="1" applyBorder="1" applyAlignment="1">
      <alignment horizontal="right" vertical="center" wrapText="1" indent="1" readingOrder="2"/>
    </xf>
    <xf numFmtId="0" fontId="53" fillId="0" borderId="17" xfId="17" applyFont="1" applyBorder="1" applyAlignment="1">
      <alignment horizontal="right" vertical="center" wrapText="1" indent="1" readingOrder="2"/>
    </xf>
    <xf numFmtId="0" fontId="50" fillId="0" borderId="23" xfId="17" applyFont="1" applyBorder="1" applyAlignment="1">
      <alignment horizontal="left" vertical="center" wrapText="1" indent="1"/>
    </xf>
    <xf numFmtId="0" fontId="50" fillId="8" borderId="18" xfId="17" applyFont="1" applyFill="1" applyBorder="1" applyAlignment="1">
      <alignment horizontal="left" vertical="center" wrapText="1" indent="1"/>
    </xf>
    <xf numFmtId="0" fontId="50" fillId="0" borderId="18" xfId="17" applyFont="1" applyBorder="1" applyAlignment="1">
      <alignment horizontal="left" vertical="center" wrapText="1" indent="1"/>
    </xf>
    <xf numFmtId="0" fontId="23" fillId="4" borderId="32" xfId="12" applyFont="1" applyFill="1" applyBorder="1" applyAlignment="1">
      <alignment horizontal="center" wrapText="1"/>
    </xf>
    <xf numFmtId="0" fontId="23" fillId="4" borderId="32" xfId="26" applyFont="1" applyFill="1" applyBorder="1" applyAlignment="1">
      <alignment horizontal="center" wrapText="1" readingOrder="2"/>
    </xf>
    <xf numFmtId="166" fontId="23" fillId="0" borderId="32" xfId="1" applyNumberFormat="1" applyFont="1" applyFill="1" applyBorder="1" applyAlignment="1">
      <alignment horizontal="right" vertical="center"/>
    </xf>
    <xf numFmtId="166" fontId="3" fillId="0" borderId="32" xfId="1" applyNumberFormat="1" applyFont="1" applyFill="1" applyBorder="1" applyAlignment="1">
      <alignment horizontal="right" vertical="center"/>
    </xf>
    <xf numFmtId="166" fontId="23" fillId="0" borderId="32" xfId="1" applyNumberFormat="1" applyFont="1" applyFill="1" applyBorder="1" applyAlignment="1">
      <alignment horizontal="right" vertical="center" indent="1"/>
    </xf>
    <xf numFmtId="0" fontId="14" fillId="4" borderId="17" xfId="28" applyFill="1" applyBorder="1">
      <alignment horizontal="right" vertical="center" wrapText="1" indent="1" readingOrder="2"/>
    </xf>
    <xf numFmtId="166" fontId="23" fillId="4" borderId="32" xfId="1" applyNumberFormat="1" applyFont="1" applyFill="1" applyBorder="1" applyAlignment="1">
      <alignment horizontal="right" vertical="center"/>
    </xf>
    <xf numFmtId="166" fontId="3" fillId="4" borderId="32" xfId="1" applyNumberFormat="1" applyFont="1" applyFill="1" applyBorder="1" applyAlignment="1">
      <alignment horizontal="right" vertical="center"/>
    </xf>
    <xf numFmtId="166" fontId="23" fillId="4" borderId="32" xfId="1" applyNumberFormat="1" applyFont="1" applyFill="1" applyBorder="1" applyAlignment="1">
      <alignment horizontal="right" vertical="center" indent="1"/>
    </xf>
    <xf numFmtId="0" fontId="4" fillId="4" borderId="40" xfId="12" applyFont="1" applyFill="1" applyBorder="1" applyAlignment="1">
      <alignment horizontal="center" vertical="top" wrapText="1"/>
    </xf>
    <xf numFmtId="0" fontId="4" fillId="4" borderId="40" xfId="26" applyFont="1" applyFill="1" applyBorder="1" applyAlignment="1">
      <alignment horizontal="center" vertical="top" wrapText="1" readingOrder="2"/>
    </xf>
    <xf numFmtId="0" fontId="14" fillId="0" borderId="47" xfId="28" applyFill="1" applyBorder="1">
      <alignment horizontal="right" vertical="center" wrapText="1" indent="1" readingOrder="2"/>
    </xf>
    <xf numFmtId="166" fontId="22" fillId="0" borderId="51" xfId="1" applyNumberFormat="1" applyFont="1" applyFill="1" applyBorder="1" applyAlignment="1">
      <alignment horizontal="right" vertical="center"/>
    </xf>
    <xf numFmtId="166" fontId="23" fillId="0" borderId="51" xfId="1" applyNumberFormat="1" applyFont="1" applyFill="1" applyBorder="1" applyAlignment="1">
      <alignment horizontal="right" vertical="center"/>
    </xf>
    <xf numFmtId="166" fontId="5" fillId="0" borderId="51" xfId="1" applyNumberFormat="1" applyFont="1" applyFill="1" applyBorder="1" applyAlignment="1">
      <alignment horizontal="right" vertical="center"/>
    </xf>
    <xf numFmtId="166" fontId="3" fillId="0" borderId="51" xfId="1" applyNumberFormat="1" applyFont="1" applyFill="1" applyBorder="1" applyAlignment="1">
      <alignment horizontal="right" vertical="center"/>
    </xf>
    <xf numFmtId="166" fontId="23" fillId="0" borderId="51" xfId="1" applyNumberFormat="1" applyFont="1" applyFill="1" applyBorder="1" applyAlignment="1">
      <alignment horizontal="right" vertical="center" indent="1"/>
    </xf>
    <xf numFmtId="0" fontId="22" fillId="0" borderId="41" xfId="33" applyFont="1" applyFill="1" applyBorder="1">
      <alignment horizontal="left" vertical="center" wrapText="1" indent="1"/>
    </xf>
    <xf numFmtId="0" fontId="6" fillId="4" borderId="34" xfId="28" applyFont="1" applyFill="1" applyBorder="1">
      <alignment horizontal="right" vertical="center" wrapText="1" indent="1" readingOrder="2"/>
    </xf>
    <xf numFmtId="166" fontId="23" fillId="4" borderId="38" xfId="1" applyNumberFormat="1" applyFont="1" applyFill="1" applyBorder="1" applyAlignment="1">
      <alignment horizontal="right" vertical="center"/>
    </xf>
    <xf numFmtId="166" fontId="3" fillId="4" borderId="38" xfId="1" applyNumberFormat="1" applyFont="1" applyFill="1" applyBorder="1" applyAlignment="1">
      <alignment horizontal="right" vertical="center"/>
    </xf>
    <xf numFmtId="166" fontId="23" fillId="4" borderId="38" xfId="1" applyNumberFormat="1" applyFont="1" applyFill="1" applyBorder="1" applyAlignment="1">
      <alignment horizontal="right" vertical="center" indent="1"/>
    </xf>
    <xf numFmtId="0" fontId="6" fillId="0" borderId="22" xfId="28" applyFont="1" applyFill="1" applyBorder="1">
      <alignment horizontal="right" vertical="center" wrapText="1" indent="1" readingOrder="2"/>
    </xf>
    <xf numFmtId="166" fontId="22" fillId="0" borderId="30" xfId="1" applyNumberFormat="1" applyFont="1" applyFill="1" applyBorder="1" applyAlignment="1">
      <alignment horizontal="right" vertical="center"/>
    </xf>
    <xf numFmtId="166" fontId="23" fillId="0" borderId="30" xfId="1" applyNumberFormat="1" applyFont="1" applyFill="1" applyBorder="1" applyAlignment="1">
      <alignment horizontal="right" vertical="center"/>
    </xf>
    <xf numFmtId="166" fontId="5" fillId="0" borderId="30" xfId="1" applyNumberFormat="1" applyFont="1" applyFill="1" applyBorder="1" applyAlignment="1">
      <alignment horizontal="right" vertical="center"/>
    </xf>
    <xf numFmtId="166" fontId="23" fillId="0" borderId="30" xfId="1" applyNumberFormat="1" applyFont="1" applyFill="1" applyBorder="1" applyAlignment="1">
      <alignment horizontal="right" vertical="center" indent="1"/>
    </xf>
    <xf numFmtId="0" fontId="22" fillId="0" borderId="25" xfId="33" applyFont="1" applyFill="1" applyBorder="1">
      <alignment horizontal="left" vertical="center" wrapText="1" indent="1"/>
    </xf>
    <xf numFmtId="0" fontId="23" fillId="4" borderId="17" xfId="12" applyFont="1" applyFill="1" applyBorder="1" applyAlignment="1">
      <alignment horizontal="center" wrapText="1"/>
    </xf>
    <xf numFmtId="0" fontId="4" fillId="4" borderId="39" xfId="12" applyFont="1" applyFill="1" applyBorder="1" applyAlignment="1">
      <alignment horizontal="center" vertical="top" wrapText="1"/>
    </xf>
    <xf numFmtId="0" fontId="23" fillId="4" borderId="68" xfId="26" applyFont="1" applyFill="1" applyBorder="1" applyAlignment="1">
      <alignment horizontal="center" wrapText="1" readingOrder="2"/>
    </xf>
    <xf numFmtId="0" fontId="4" fillId="4" borderId="43" xfId="26"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20" xfId="12" applyFont="1" applyFill="1" applyBorder="1" applyAlignment="1">
      <alignment horizontal="center" wrapText="1"/>
    </xf>
    <xf numFmtId="0" fontId="16" fillId="4" borderId="68" xfId="12" applyFont="1" applyFill="1" applyBorder="1" applyAlignment="1">
      <alignment horizontal="center" wrapText="1"/>
    </xf>
    <xf numFmtId="0" fontId="64" fillId="5" borderId="0" xfId="0" applyFont="1" applyFill="1" applyAlignment="1">
      <alignment horizontal="left" vertical="center"/>
    </xf>
    <xf numFmtId="0" fontId="6" fillId="0" borderId="0" xfId="28" applyFont="1" applyFill="1" applyBorder="1" applyAlignment="1">
      <alignment horizontal="right" vertical="center" wrapText="1" indent="1" readingOrder="2"/>
    </xf>
    <xf numFmtId="4" fontId="5" fillId="0" borderId="0" xfId="28" applyNumberFormat="1" applyFont="1" applyFill="1" applyBorder="1" applyAlignment="1">
      <alignment horizontal="right" vertical="center" indent="1"/>
    </xf>
    <xf numFmtId="2" fontId="5" fillId="0" borderId="0" xfId="28" applyNumberFormat="1" applyFont="1" applyFill="1" applyBorder="1" applyAlignment="1">
      <alignment horizontal="right" vertical="center" indent="1"/>
    </xf>
    <xf numFmtId="0" fontId="5" fillId="0" borderId="0" xfId="33" applyFont="1" applyFill="1" applyBorder="1" applyAlignment="1">
      <alignment horizontal="left" vertical="center" wrapText="1" indent="1"/>
    </xf>
    <xf numFmtId="0" fontId="6" fillId="4" borderId="22" xfId="28" applyFont="1" applyFill="1" applyBorder="1" applyAlignment="1">
      <alignment horizontal="right" vertical="center" wrapText="1" indent="1" readingOrder="2"/>
    </xf>
    <xf numFmtId="4" fontId="3" fillId="4" borderId="30" xfId="28" applyNumberFormat="1" applyFont="1" applyFill="1" applyBorder="1" applyAlignment="1">
      <alignment horizontal="right" vertical="center" indent="1"/>
    </xf>
    <xf numFmtId="0" fontId="3" fillId="4" borderId="25" xfId="33" applyFont="1" applyFill="1" applyBorder="1" applyAlignment="1">
      <alignment horizontal="left" vertical="center" wrapText="1" indent="1"/>
    </xf>
    <xf numFmtId="0" fontId="65" fillId="5" borderId="0" xfId="0" applyFont="1" applyFill="1"/>
    <xf numFmtId="0" fontId="66" fillId="0" borderId="0" xfId="0" applyFont="1" applyAlignment="1">
      <alignment readingOrder="2"/>
    </xf>
    <xf numFmtId="0" fontId="67" fillId="5" borderId="0" xfId="0" applyFont="1" applyFill="1" applyAlignment="1">
      <alignment horizontal="center" vertical="center"/>
    </xf>
    <xf numFmtId="0" fontId="69" fillId="5" borderId="0" xfId="0" applyFont="1" applyFill="1" applyBorder="1" applyAlignment="1">
      <alignment horizontal="center" vertical="center" wrapText="1" readingOrder="2"/>
    </xf>
    <xf numFmtId="0" fontId="69" fillId="5" borderId="0" xfId="0" applyFont="1" applyFill="1" applyAlignment="1">
      <alignment horizontal="center" vertical="center"/>
    </xf>
    <xf numFmtId="0" fontId="68" fillId="5" borderId="0" xfId="0" applyFont="1" applyFill="1" applyBorder="1" applyAlignment="1">
      <alignment horizontal="right" vertical="top" wrapText="1" readingOrder="2"/>
    </xf>
    <xf numFmtId="0" fontId="68" fillId="5" borderId="0" xfId="0" applyFont="1" applyFill="1"/>
    <xf numFmtId="0" fontId="70" fillId="5" borderId="0" xfId="0" applyFont="1" applyFill="1"/>
    <xf numFmtId="0" fontId="70" fillId="0" borderId="0" xfId="0" applyFont="1"/>
    <xf numFmtId="0" fontId="68" fillId="0" borderId="0" xfId="0" applyFont="1"/>
    <xf numFmtId="0" fontId="65" fillId="0" borderId="0" xfId="0" applyFont="1"/>
    <xf numFmtId="0" fontId="7" fillId="5" borderId="0" xfId="0" applyFont="1" applyFill="1" applyBorder="1" applyAlignment="1">
      <alignment horizontal="center" vertical="center" wrapText="1" readingOrder="1"/>
    </xf>
    <xf numFmtId="0" fontId="5" fillId="5" borderId="11" xfId="0" applyFont="1" applyFill="1" applyBorder="1" applyAlignment="1">
      <alignment vertical="center" wrapText="1" readingOrder="2"/>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5" xfId="17" applyFont="1" applyFill="1" applyBorder="1" applyAlignment="1">
      <alignment horizontal="center" vertical="center" wrapText="1" readingOrder="2"/>
    </xf>
    <xf numFmtId="0" fontId="73" fillId="5" borderId="0" xfId="0" applyFont="1" applyFill="1" applyBorder="1" applyAlignment="1">
      <alignment horizontal="center" vertical="center" wrapText="1" readingOrder="2"/>
    </xf>
    <xf numFmtId="0" fontId="71"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4" xfId="17" applyFont="1" applyFill="1" applyBorder="1" applyAlignment="1">
      <alignment horizontal="right" vertical="center" indent="1"/>
    </xf>
    <xf numFmtId="0" fontId="3" fillId="8" borderId="38" xfId="17" applyFont="1" applyFill="1" applyBorder="1" applyAlignment="1">
      <alignment horizontal="right" vertical="center" indent="1"/>
    </xf>
    <xf numFmtId="0" fontId="24" fillId="8" borderId="24" xfId="17" applyFont="1" applyFill="1" applyBorder="1" applyAlignment="1">
      <alignment horizontal="left" vertical="center" indent="1"/>
    </xf>
    <xf numFmtId="0" fontId="6" fillId="5" borderId="0" xfId="0" applyFont="1" applyFill="1" applyBorder="1" applyAlignment="1"/>
    <xf numFmtId="0" fontId="3" fillId="5" borderId="0" xfId="0" applyFont="1" applyFill="1" applyBorder="1" applyAlignment="1"/>
    <xf numFmtId="0" fontId="5" fillId="9" borderId="0" xfId="28" applyFont="1" applyFill="1" applyBorder="1">
      <alignment horizontal="right" vertical="center" wrapText="1" indent="1" readingOrder="2"/>
    </xf>
    <xf numFmtId="2" fontId="5" fillId="9" borderId="0" xfId="32" applyNumberFormat="1" applyFont="1" applyFill="1" applyBorder="1" applyAlignment="1">
      <alignment horizontal="right" vertical="center" indent="1"/>
    </xf>
    <xf numFmtId="2" fontId="5" fillId="9" borderId="0" xfId="32" applyNumberFormat="1" applyFont="1" applyFill="1" applyBorder="1" applyAlignment="1">
      <alignment horizontal="left" vertical="center" indent="1" readingOrder="1"/>
    </xf>
    <xf numFmtId="164" fontId="5" fillId="9" borderId="0" xfId="32" applyNumberFormat="1" applyFont="1" applyFill="1" applyBorder="1" applyAlignment="1">
      <alignment horizontal="left" vertical="center" wrapText="1" readingOrder="1"/>
    </xf>
    <xf numFmtId="0" fontId="5" fillId="9" borderId="0" xfId="33" applyFont="1" applyFill="1" applyBorder="1">
      <alignment horizontal="left" vertical="center" wrapText="1" indent="1"/>
    </xf>
    <xf numFmtId="0" fontId="7" fillId="9" borderId="0" xfId="0" applyFont="1" applyFill="1" applyBorder="1"/>
    <xf numFmtId="0" fontId="3" fillId="9" borderId="0" xfId="0" applyFont="1" applyFill="1" applyBorder="1"/>
    <xf numFmtId="0" fontId="6" fillId="9" borderId="0" xfId="8" applyFont="1" applyFill="1" applyBorder="1">
      <alignment horizontal="right" vertical="center" wrapText="1"/>
    </xf>
    <xf numFmtId="0" fontId="5" fillId="5" borderId="0" xfId="28" applyFont="1" applyFill="1" applyBorder="1">
      <alignment horizontal="right" vertical="center" wrapText="1" indent="1" readingOrder="2"/>
    </xf>
    <xf numFmtId="2" fontId="5" fillId="5" borderId="0" xfId="32" applyNumberFormat="1" applyFont="1" applyFill="1" applyBorder="1" applyAlignment="1">
      <alignment horizontal="right" vertical="center" indent="1"/>
    </xf>
    <xf numFmtId="2" fontId="5" fillId="5" borderId="0" xfId="32" applyNumberFormat="1" applyFont="1" applyFill="1" applyBorder="1" applyAlignment="1">
      <alignment horizontal="left" vertical="center" indent="1" readingOrder="1"/>
    </xf>
    <xf numFmtId="0" fontId="5" fillId="5" borderId="0" xfId="33" applyFont="1" applyFill="1" applyBorder="1">
      <alignment horizontal="left" vertical="center" wrapText="1" indent="1"/>
    </xf>
    <xf numFmtId="164" fontId="5" fillId="5" borderId="0" xfId="32" applyNumberFormat="1" applyFont="1" applyFill="1" applyBorder="1" applyAlignment="1">
      <alignment horizontal="left" vertical="center" wrapText="1" readingOrder="1"/>
    </xf>
    <xf numFmtId="0" fontId="7" fillId="5" borderId="0" xfId="0" applyFont="1" applyFill="1" applyBorder="1"/>
    <xf numFmtId="0" fontId="22" fillId="5" borderId="0" xfId="35" applyFont="1" applyFill="1" applyBorder="1" applyAlignment="1">
      <alignment horizontal="left" vertical="center"/>
    </xf>
    <xf numFmtId="10" fontId="5" fillId="4" borderId="31" xfId="20" applyNumberFormat="1" applyFont="1" applyFill="1" applyBorder="1" applyAlignment="1">
      <alignment horizontal="right" vertical="center" indent="1"/>
    </xf>
    <xf numFmtId="10" fontId="5" fillId="5" borderId="31" xfId="20" applyNumberFormat="1" applyFont="1" applyFill="1" applyBorder="1" applyAlignment="1">
      <alignment horizontal="right" vertical="center" indent="1"/>
    </xf>
    <xf numFmtId="10" fontId="5" fillId="5" borderId="45" xfId="20" applyNumberFormat="1" applyFont="1" applyFill="1" applyBorder="1" applyAlignment="1">
      <alignment horizontal="right" vertical="center" indent="1"/>
    </xf>
    <xf numFmtId="10" fontId="3" fillId="4" borderId="30" xfId="20" applyNumberFormat="1" applyFont="1" applyFill="1" applyBorder="1" applyAlignment="1">
      <alignment horizontal="right" vertical="center" indent="1"/>
    </xf>
    <xf numFmtId="1" fontId="5" fillId="0" borderId="30" xfId="28" applyNumberFormat="1" applyFont="1" applyFill="1" applyBorder="1" applyAlignment="1">
      <alignment horizontal="right" vertical="center"/>
    </xf>
    <xf numFmtId="4" fontId="5" fillId="0" borderId="30" xfId="28" applyNumberFormat="1" applyFont="1" applyFill="1" applyBorder="1" applyAlignment="1">
      <alignment horizontal="right" vertical="center"/>
    </xf>
    <xf numFmtId="0" fontId="22" fillId="5" borderId="0" xfId="35" applyFont="1" applyFill="1" applyBorder="1" applyAlignment="1">
      <alignment vertical="center"/>
    </xf>
    <xf numFmtId="0" fontId="5" fillId="0" borderId="0" xfId="0" applyFont="1" applyFill="1" applyAlignment="1">
      <alignment horizontal="right" readingOrder="2"/>
    </xf>
    <xf numFmtId="0" fontId="5" fillId="5" borderId="0" xfId="0" applyFont="1" applyFill="1" applyBorder="1" applyAlignment="1">
      <alignment horizontal="left" vertical="center"/>
    </xf>
    <xf numFmtId="0" fontId="61" fillId="7" borderId="58" xfId="11" applyNumberFormat="1" applyFont="1" applyFill="1" applyBorder="1">
      <alignment horizontal="center" vertical="center"/>
    </xf>
    <xf numFmtId="4" fontId="5" fillId="0" borderId="43" xfId="33" applyNumberFormat="1" applyFont="1" applyFill="1" applyBorder="1" applyAlignment="1">
      <alignment horizontal="right" vertical="center" wrapText="1" indent="1"/>
    </xf>
    <xf numFmtId="4" fontId="5" fillId="0" borderId="33" xfId="33" applyNumberFormat="1" applyFont="1" applyFill="1" applyBorder="1" applyAlignment="1">
      <alignment horizontal="right" vertical="center" wrapText="1" indent="1"/>
    </xf>
    <xf numFmtId="4" fontId="5" fillId="4" borderId="0" xfId="33" applyNumberFormat="1" applyFont="1" applyFill="1" applyBorder="1" applyAlignment="1">
      <alignment horizontal="right" vertical="center" wrapText="1" indent="1"/>
    </xf>
    <xf numFmtId="0" fontId="7" fillId="9" borderId="0" xfId="0" applyFont="1" applyFill="1" applyBorder="1" applyAlignment="1">
      <alignment vertical="center" readingOrder="2"/>
    </xf>
    <xf numFmtId="0" fontId="6" fillId="9" borderId="0" xfId="0" applyFont="1" applyFill="1" applyBorder="1" applyAlignment="1">
      <alignment vertical="center" readingOrder="1"/>
    </xf>
    <xf numFmtId="0" fontId="7" fillId="9" borderId="0" xfId="0" applyFont="1" applyFill="1" applyBorder="1" applyAlignment="1">
      <alignment vertical="center" readingOrder="1"/>
    </xf>
    <xf numFmtId="0" fontId="3" fillId="11" borderId="30" xfId="0" applyFont="1" applyFill="1" applyBorder="1"/>
    <xf numFmtId="0" fontId="6" fillId="5" borderId="0" xfId="0" applyFont="1" applyFill="1" applyBorder="1" applyAlignment="1">
      <alignment horizontal="center"/>
    </xf>
    <xf numFmtId="0" fontId="5" fillId="5" borderId="31" xfId="0" applyFont="1" applyFill="1" applyBorder="1" applyAlignment="1">
      <alignment horizontal="right" vertical="center"/>
    </xf>
    <xf numFmtId="0" fontId="5" fillId="4" borderId="32" xfId="0" applyFont="1" applyFill="1" applyBorder="1" applyAlignment="1">
      <alignment horizontal="right" vertical="center"/>
    </xf>
    <xf numFmtId="0" fontId="5" fillId="5" borderId="32" xfId="0" applyFont="1" applyFill="1" applyBorder="1" applyAlignment="1">
      <alignment horizontal="right" vertical="center"/>
    </xf>
    <xf numFmtId="0" fontId="5" fillId="4" borderId="40" xfId="0" applyFont="1" applyFill="1" applyBorder="1" applyAlignment="1">
      <alignment horizontal="right" vertical="center"/>
    </xf>
    <xf numFmtId="0" fontId="77" fillId="0" borderId="0" xfId="36" applyFont="1"/>
    <xf numFmtId="0" fontId="3" fillId="0" borderId="17" xfId="36" applyFont="1" applyFill="1" applyBorder="1" applyAlignment="1">
      <alignment horizontal="right" vertical="center" indent="1"/>
    </xf>
    <xf numFmtId="0" fontId="3" fillId="0" borderId="39" xfId="36" applyFont="1" applyFill="1" applyBorder="1" applyAlignment="1">
      <alignment horizontal="right" vertical="center" indent="1"/>
    </xf>
    <xf numFmtId="0" fontId="3" fillId="0" borderId="19" xfId="36" applyFont="1" applyFill="1" applyBorder="1" applyAlignment="1">
      <alignment horizontal="right" vertical="center" indent="1"/>
    </xf>
    <xf numFmtId="0" fontId="3" fillId="4" borderId="17" xfId="36" applyFont="1" applyFill="1" applyBorder="1" applyAlignment="1">
      <alignment horizontal="right" vertical="center" indent="1"/>
    </xf>
    <xf numFmtId="0" fontId="76" fillId="4" borderId="20" xfId="36" applyFont="1" applyFill="1" applyBorder="1" applyAlignment="1">
      <alignment horizontal="center"/>
    </xf>
    <xf numFmtId="0" fontId="5" fillId="4" borderId="21" xfId="36" applyFont="1" applyFill="1" applyBorder="1" applyAlignment="1">
      <alignment horizontal="center" vertical="top" wrapText="1"/>
    </xf>
    <xf numFmtId="0" fontId="50" fillId="0" borderId="0" xfId="36" applyFont="1" applyAlignment="1">
      <alignment vertical="center"/>
    </xf>
    <xf numFmtId="0" fontId="54" fillId="0" borderId="0" xfId="36" applyFont="1" applyAlignment="1">
      <alignment vertical="center"/>
    </xf>
    <xf numFmtId="0" fontId="10" fillId="0" borderId="23" xfId="33" applyFont="1" applyFill="1" applyBorder="1" applyAlignment="1">
      <alignment horizontal="left" vertical="center" indent="1"/>
    </xf>
    <xf numFmtId="0" fontId="10" fillId="4" borderId="18" xfId="33" applyFont="1" applyFill="1" applyBorder="1" applyAlignment="1">
      <alignment horizontal="left" vertical="center" indent="1"/>
    </xf>
    <xf numFmtId="0" fontId="10" fillId="0" borderId="18" xfId="33" applyFont="1" applyFill="1" applyBorder="1" applyAlignment="1">
      <alignment horizontal="left" vertical="center" indent="1"/>
    </xf>
    <xf numFmtId="0" fontId="10" fillId="0" borderId="26" xfId="33" applyFont="1" applyFill="1" applyBorder="1" applyAlignment="1">
      <alignment horizontal="left" vertical="center" indent="1"/>
    </xf>
    <xf numFmtId="168" fontId="50" fillId="0" borderId="31" xfId="36" applyNumberFormat="1" applyFont="1" applyFill="1" applyBorder="1" applyAlignment="1">
      <alignment horizontal="right" vertical="center" indent="1"/>
    </xf>
    <xf numFmtId="168" fontId="50" fillId="4" borderId="32" xfId="36" applyNumberFormat="1" applyFont="1" applyFill="1" applyBorder="1" applyAlignment="1">
      <alignment horizontal="right" vertical="center" indent="1"/>
    </xf>
    <xf numFmtId="168" fontId="50" fillId="0" borderId="32" xfId="36" applyNumberFormat="1" applyFont="1" applyFill="1" applyBorder="1" applyAlignment="1">
      <alignment horizontal="right" vertical="center" indent="1"/>
    </xf>
    <xf numFmtId="168" fontId="50" fillId="0" borderId="40" xfId="36"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80" xfId="33" applyFont="1" applyFill="1" applyBorder="1">
      <alignment horizontal="left" vertical="center" wrapText="1" indent="1"/>
    </xf>
    <xf numFmtId="4" fontId="5" fillId="7" borderId="79" xfId="0" quotePrefix="1" applyNumberFormat="1" applyFont="1" applyFill="1" applyBorder="1" applyAlignment="1">
      <alignment horizontal="right" vertical="center" indent="1"/>
    </xf>
    <xf numFmtId="0" fontId="6" fillId="7" borderId="78" xfId="30" applyFont="1" applyFill="1" applyBorder="1" applyAlignment="1">
      <alignment horizontal="right" vertical="center" wrapText="1" indent="1" readingOrder="2"/>
    </xf>
    <xf numFmtId="0" fontId="22" fillId="0" borderId="74" xfId="33" applyFont="1" applyFill="1" applyBorder="1">
      <alignment horizontal="left" vertical="center" wrapText="1" indent="1"/>
    </xf>
    <xf numFmtId="4" fontId="5" fillId="0" borderId="73" xfId="0" quotePrefix="1" applyNumberFormat="1" applyFont="1" applyFill="1" applyBorder="1" applyAlignment="1">
      <alignment horizontal="right" vertical="center" indent="1"/>
    </xf>
    <xf numFmtId="0" fontId="6" fillId="0" borderId="72" xfId="30" applyFont="1" applyFill="1" applyBorder="1" applyAlignment="1">
      <alignment horizontal="right" vertical="center" wrapText="1" indent="1" readingOrder="2"/>
    </xf>
    <xf numFmtId="0" fontId="22" fillId="7" borderId="74" xfId="33" applyFont="1" applyFill="1" applyBorder="1">
      <alignment horizontal="left" vertical="center" wrapText="1" indent="1"/>
    </xf>
    <xf numFmtId="4" fontId="5" fillId="7" borderId="73" xfId="0" quotePrefix="1" applyNumberFormat="1" applyFont="1" applyFill="1" applyBorder="1" applyAlignment="1">
      <alignment horizontal="right" vertical="center" indent="1"/>
    </xf>
    <xf numFmtId="0" fontId="6" fillId="7" borderId="72" xfId="30" applyFont="1" applyFill="1" applyBorder="1" applyAlignment="1">
      <alignment horizontal="right" vertical="center" wrapText="1" indent="1" readingOrder="2"/>
    </xf>
    <xf numFmtId="0" fontId="22" fillId="0" borderId="77" xfId="33" applyFont="1" applyFill="1" applyBorder="1">
      <alignment horizontal="left" vertical="center" wrapText="1" indent="1"/>
    </xf>
    <xf numFmtId="4" fontId="5" fillId="0" borderId="76" xfId="0" quotePrefix="1" applyNumberFormat="1" applyFont="1" applyFill="1" applyBorder="1" applyAlignment="1">
      <alignment horizontal="right" vertical="center" indent="1"/>
    </xf>
    <xf numFmtId="0" fontId="6" fillId="0" borderId="75" xfId="30" applyFont="1" applyFill="1" applyBorder="1" applyAlignment="1">
      <alignment horizontal="right" vertical="center" wrapText="1" indent="1" readingOrder="2"/>
    </xf>
    <xf numFmtId="0" fontId="3" fillId="6" borderId="71" xfId="0" applyFont="1" applyFill="1" applyBorder="1" applyAlignment="1">
      <alignment horizontal="left" vertical="center"/>
    </xf>
    <xf numFmtId="0" fontId="3" fillId="6" borderId="91" xfId="0" applyFont="1" applyFill="1" applyBorder="1" applyAlignment="1">
      <alignment vertical="center"/>
    </xf>
    <xf numFmtId="0" fontId="3" fillId="6" borderId="12" xfId="0" applyFont="1" applyFill="1" applyBorder="1" applyAlignment="1">
      <alignment vertical="center"/>
    </xf>
    <xf numFmtId="0" fontId="3" fillId="6" borderId="90" xfId="0" applyFont="1" applyFill="1" applyBorder="1" applyAlignment="1">
      <alignment vertical="center"/>
    </xf>
    <xf numFmtId="0" fontId="6" fillId="6" borderId="70" xfId="0" applyFont="1" applyFill="1" applyBorder="1" applyAlignment="1">
      <alignment horizontal="right" vertical="center"/>
    </xf>
    <xf numFmtId="0" fontId="79" fillId="6" borderId="0" xfId="0" applyFont="1" applyFill="1" applyBorder="1" applyAlignment="1">
      <alignment horizontal="center"/>
    </xf>
    <xf numFmtId="0" fontId="7" fillId="6" borderId="0" xfId="0" applyFont="1" applyFill="1" applyBorder="1" applyAlignment="1">
      <alignment horizontal="center"/>
    </xf>
    <xf numFmtId="0" fontId="7" fillId="6" borderId="0" xfId="0" applyFont="1" applyFill="1" applyBorder="1" applyAlignment="1"/>
    <xf numFmtId="0" fontId="3" fillId="0" borderId="0" xfId="0" applyFont="1" applyFill="1" applyBorder="1" applyAlignment="1">
      <alignment vertical="center"/>
    </xf>
    <xf numFmtId="0" fontId="7" fillId="0" borderId="0" xfId="0" applyFont="1" applyFill="1" applyBorder="1"/>
    <xf numFmtId="0" fontId="5" fillId="9" borderId="80" xfId="33" applyFont="1" applyFill="1" applyBorder="1">
      <alignment horizontal="left" vertical="center" wrapText="1" indent="1"/>
    </xf>
    <xf numFmtId="164" fontId="5" fillId="9" borderId="79" xfId="32" applyNumberFormat="1" applyFont="1" applyFill="1" applyBorder="1" applyAlignment="1">
      <alignment horizontal="left" vertical="center" wrapText="1" readingOrder="1"/>
    </xf>
    <xf numFmtId="2" fontId="5" fillId="9" borderId="79" xfId="32" applyNumberFormat="1" applyFont="1" applyFill="1" applyBorder="1" applyAlignment="1">
      <alignment horizontal="right" vertical="center" indent="1"/>
    </xf>
    <xf numFmtId="2" fontId="5" fillId="9" borderId="79" xfId="32" applyNumberFormat="1" applyFont="1" applyFill="1" applyBorder="1" applyAlignment="1">
      <alignment horizontal="left" vertical="center" indent="1" readingOrder="1"/>
    </xf>
    <xf numFmtId="0" fontId="5" fillId="9" borderId="78" xfId="30" applyFont="1" applyFill="1" applyBorder="1">
      <alignment horizontal="right" vertical="center" wrapText="1" indent="1" readingOrder="2"/>
    </xf>
    <xf numFmtId="164" fontId="5" fillId="7" borderId="73" xfId="32" applyNumberFormat="1" applyFont="1" applyFill="1" applyBorder="1" applyAlignment="1">
      <alignment horizontal="left" vertical="center" wrapText="1" readingOrder="1"/>
    </xf>
    <xf numFmtId="2" fontId="5" fillId="7" borderId="73" xfId="32" applyNumberFormat="1" applyFont="1" applyFill="1" applyBorder="1" applyAlignment="1">
      <alignment horizontal="left" vertical="center" indent="1" readingOrder="1"/>
    </xf>
    <xf numFmtId="0" fontId="5" fillId="7" borderId="72" xfId="30" applyFont="1" applyFill="1" applyBorder="1">
      <alignment horizontal="right" vertical="center" wrapText="1" indent="1" readingOrder="2"/>
    </xf>
    <xf numFmtId="164" fontId="5" fillId="0" borderId="73" xfId="32" applyNumberFormat="1" applyFont="1" applyFill="1" applyBorder="1" applyAlignment="1">
      <alignment horizontal="left" vertical="center" wrapText="1" readingOrder="1"/>
    </xf>
    <xf numFmtId="2" fontId="5" fillId="0" borderId="73" xfId="32" applyNumberFormat="1" applyFont="1" applyFill="1" applyBorder="1" applyAlignment="1">
      <alignment horizontal="left" vertical="center" indent="1" readingOrder="1"/>
    </xf>
    <xf numFmtId="0" fontId="5" fillId="0" borderId="72" xfId="30" applyFont="1" applyFill="1" applyBorder="1">
      <alignment horizontal="right" vertical="center" wrapText="1" indent="1" readingOrder="2"/>
    </xf>
    <xf numFmtId="2" fontId="5" fillId="7" borderId="73" xfId="32" applyNumberFormat="1" applyFont="1" applyFill="1" applyBorder="1" applyAlignment="1">
      <alignment horizontal="left" vertical="center" readingOrder="1"/>
    </xf>
    <xf numFmtId="164" fontId="5" fillId="0" borderId="61" xfId="32" applyNumberFormat="1" applyFont="1" applyFill="1" applyBorder="1" applyAlignment="1">
      <alignment horizontal="left" vertical="center" readingOrder="1"/>
    </xf>
    <xf numFmtId="2" fontId="5" fillId="0" borderId="61" xfId="32" applyNumberFormat="1" applyFont="1" applyFill="1" applyBorder="1" applyAlignment="1">
      <alignment horizontal="left" vertical="center" indent="1" readingOrder="1"/>
    </xf>
    <xf numFmtId="0" fontId="5" fillId="0" borderId="60" xfId="30" applyFont="1" applyFill="1" applyBorder="1">
      <alignment horizontal="right" vertical="center" wrapText="1" indent="1" readingOrder="2"/>
    </xf>
    <xf numFmtId="1" fontId="3" fillId="7" borderId="111" xfId="10" applyFont="1" applyFill="1" applyBorder="1">
      <alignment horizontal="left" vertical="center" wrapText="1"/>
    </xf>
    <xf numFmtId="0" fontId="6" fillId="7" borderId="114" xfId="9" applyFont="1" applyFill="1" applyBorder="1">
      <alignment horizontal="right" vertical="center" wrapText="1"/>
    </xf>
    <xf numFmtId="0" fontId="3" fillId="5" borderId="71" xfId="0" applyFont="1" applyFill="1" applyBorder="1" applyAlignment="1">
      <alignment horizontal="left"/>
    </xf>
    <xf numFmtId="0" fontId="3" fillId="5" borderId="96" xfId="0" applyFont="1" applyFill="1" applyBorder="1" applyAlignment="1"/>
    <xf numFmtId="0" fontId="3" fillId="5" borderId="115" xfId="0" applyFont="1" applyFill="1" applyBorder="1" applyAlignment="1"/>
    <xf numFmtId="0" fontId="3" fillId="5" borderId="116" xfId="0" applyFont="1" applyFill="1" applyBorder="1" applyAlignment="1"/>
    <xf numFmtId="0" fontId="6" fillId="5" borderId="70" xfId="0" applyFont="1" applyFill="1" applyBorder="1" applyAlignment="1"/>
    <xf numFmtId="0" fontId="3" fillId="6" borderId="0" xfId="0" applyFont="1" applyFill="1" applyBorder="1"/>
    <xf numFmtId="0" fontId="7" fillId="6" borderId="0" xfId="0" applyFont="1" applyFill="1" applyBorder="1"/>
    <xf numFmtId="1" fontId="15" fillId="4" borderId="22" xfId="11" applyFont="1" applyFill="1" applyBorder="1">
      <alignment horizontal="center" vertical="center"/>
    </xf>
    <xf numFmtId="0" fontId="16" fillId="4" borderId="20"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20" xfId="12" applyFont="1" applyFill="1" applyBorder="1" applyAlignment="1">
      <alignment horizontal="center" vertical="center" wrapText="1"/>
    </xf>
    <xf numFmtId="0" fontId="29" fillId="4" borderId="25" xfId="12" applyFont="1" applyFill="1" applyBorder="1">
      <alignment horizontal="center" vertical="center" wrapText="1"/>
    </xf>
    <xf numFmtId="1" fontId="15" fillId="4" borderId="20" xfId="11" applyFont="1" applyFill="1" applyBorder="1" applyAlignment="1">
      <alignment horizontal="center" wrapText="1"/>
    </xf>
    <xf numFmtId="1" fontId="15" fillId="4" borderId="45" xfId="11" applyFont="1" applyFill="1" applyBorder="1" applyAlignment="1">
      <alignment horizontal="center" wrapText="1"/>
    </xf>
    <xf numFmtId="1" fontId="22" fillId="4" borderId="45" xfId="11" applyFont="1" applyFill="1" applyBorder="1" applyAlignment="1">
      <alignment horizontal="center" vertical="top" wrapText="1"/>
    </xf>
    <xf numFmtId="1" fontId="22" fillId="4" borderId="21" xfId="11" applyFont="1" applyFill="1" applyBorder="1" applyAlignment="1">
      <alignment horizontal="center" vertical="top" wrapText="1"/>
    </xf>
    <xf numFmtId="0" fontId="30" fillId="4" borderId="21" xfId="12" applyFont="1" applyFill="1" applyBorder="1" applyAlignment="1">
      <alignment horizontal="center" vertical="center" wrapText="1"/>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41" xfId="12" applyFont="1" applyFill="1" applyBorder="1" applyAlignment="1">
      <alignment horizontal="center" vertical="center"/>
    </xf>
    <xf numFmtId="0" fontId="3" fillId="4" borderId="33" xfId="12" applyFont="1" applyFill="1" applyBorder="1" applyAlignment="1">
      <alignment horizontal="center" vertical="center"/>
    </xf>
    <xf numFmtId="0" fontId="3" fillId="4" borderId="26" xfId="12" applyFont="1" applyFill="1" applyBorder="1" applyAlignment="1">
      <alignment horizontal="center" vertical="center"/>
    </xf>
    <xf numFmtId="0" fontId="51" fillId="4" borderId="68" xfId="0" applyFont="1" applyFill="1" applyBorder="1" applyAlignment="1">
      <alignment horizontal="center" wrapText="1" readingOrder="2"/>
    </xf>
    <xf numFmtId="0" fontId="51" fillId="4" borderId="11" xfId="0" applyFont="1" applyFill="1" applyBorder="1" applyAlignment="1">
      <alignment horizontal="center" wrapText="1" readingOrder="2"/>
    </xf>
    <xf numFmtId="0" fontId="51" fillId="4" borderId="69" xfId="0" applyFont="1" applyFill="1" applyBorder="1" applyAlignment="1">
      <alignment horizontal="center" wrapText="1" readingOrder="2"/>
    </xf>
    <xf numFmtId="0" fontId="5" fillId="5" borderId="11" xfId="0" applyFont="1" applyFill="1" applyBorder="1" applyAlignment="1">
      <alignment horizontal="left" vertical="center" wrapText="1"/>
    </xf>
    <xf numFmtId="0" fontId="6" fillId="4" borderId="47" xfId="0" applyFont="1" applyFill="1" applyBorder="1" applyAlignment="1">
      <alignment horizontal="center" vertical="center"/>
    </xf>
    <xf numFmtId="0" fontId="6" fillId="4" borderId="67" xfId="0" applyFont="1" applyFill="1" applyBorder="1" applyAlignment="1">
      <alignment horizontal="center" vertical="center"/>
    </xf>
    <xf numFmtId="0" fontId="6" fillId="4" borderId="39" xfId="0" applyFont="1" applyFill="1" applyBorder="1" applyAlignment="1">
      <alignment horizontal="center" vertical="center"/>
    </xf>
    <xf numFmtId="0" fontId="5" fillId="5" borderId="14" xfId="0" applyFont="1" applyFill="1" applyBorder="1" applyAlignment="1">
      <alignment horizontal="right" vertical="center" wrapText="1" readingOrder="2"/>
    </xf>
    <xf numFmtId="0" fontId="5" fillId="5" borderId="11" xfId="0" applyFont="1" applyFill="1" applyBorder="1" applyAlignment="1">
      <alignment horizontal="right" vertical="center" wrapText="1" readingOrder="2"/>
    </xf>
    <xf numFmtId="0" fontId="51" fillId="4" borderId="21" xfId="0" applyFont="1" applyFill="1" applyBorder="1" applyAlignment="1">
      <alignment horizontal="center" vertical="top" wrapText="1" readingOrder="1"/>
    </xf>
    <xf numFmtId="0" fontId="51" fillId="4" borderId="12" xfId="0" applyFont="1" applyFill="1" applyBorder="1" applyAlignment="1">
      <alignment horizontal="center" vertical="top" wrapText="1" readingOrder="1"/>
    </xf>
    <xf numFmtId="0" fontId="51" fillId="4" borderId="42" xfId="0" applyFont="1" applyFill="1" applyBorder="1" applyAlignment="1">
      <alignment horizontal="center" vertical="top" wrapText="1" readingOrder="1"/>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readingOrder="1"/>
    </xf>
    <xf numFmtId="0" fontId="25" fillId="7" borderId="113" xfId="12" applyFont="1" applyFill="1" applyBorder="1" applyAlignment="1">
      <alignment horizontal="center" vertical="center" wrapText="1"/>
    </xf>
    <xf numFmtId="0" fontId="25" fillId="7" borderId="112" xfId="12" applyFont="1" applyFill="1" applyBorder="1" applyAlignment="1">
      <alignment horizontal="center" vertical="center" wrapText="1"/>
    </xf>
    <xf numFmtId="0" fontId="6" fillId="6" borderId="0" xfId="0" applyFont="1" applyFill="1" applyBorder="1" applyAlignment="1">
      <alignment horizontal="center"/>
    </xf>
    <xf numFmtId="0" fontId="3" fillId="7" borderId="90" xfId="33" applyFont="1" applyFill="1" applyBorder="1" applyAlignment="1">
      <alignment horizontal="center" vertical="top" wrapText="1"/>
    </xf>
    <xf numFmtId="0" fontId="3" fillId="7" borderId="91" xfId="33" applyFont="1" applyFill="1" applyBorder="1" applyAlignment="1">
      <alignment horizontal="center" vertical="top" wrapText="1"/>
    </xf>
    <xf numFmtId="0" fontId="15" fillId="7" borderId="82" xfId="33" applyFont="1" applyFill="1" applyBorder="1" applyAlignment="1">
      <alignment horizontal="center" vertical="center" wrapText="1"/>
    </xf>
    <xf numFmtId="0" fontId="15" fillId="7" borderId="83" xfId="33" applyFont="1" applyFill="1" applyBorder="1" applyAlignment="1">
      <alignment horizontal="center" vertical="center" wrapText="1"/>
    </xf>
    <xf numFmtId="0" fontId="3" fillId="7" borderId="66" xfId="33" applyFont="1" applyFill="1" applyBorder="1" applyAlignment="1">
      <alignment horizontal="center" wrapText="1"/>
    </xf>
    <xf numFmtId="0" fontId="3" fillId="7" borderId="110" xfId="33" applyFont="1" applyFill="1" applyBorder="1" applyAlignment="1">
      <alignment horizontal="center" wrapText="1"/>
    </xf>
    <xf numFmtId="0" fontId="23" fillId="7" borderId="66" xfId="33" applyFont="1" applyFill="1" applyBorder="1" applyAlignment="1">
      <alignment horizontal="center" vertical="center" wrapText="1"/>
    </xf>
    <xf numFmtId="0" fontId="23" fillId="7" borderId="90" xfId="33" applyFont="1" applyFill="1" applyBorder="1" applyAlignment="1">
      <alignment horizontal="center" vertical="center" wrapText="1"/>
    </xf>
    <xf numFmtId="0" fontId="7" fillId="6" borderId="0" xfId="0" applyFont="1" applyFill="1" applyBorder="1" applyAlignment="1">
      <alignment horizontal="center"/>
    </xf>
    <xf numFmtId="0" fontId="79" fillId="6" borderId="0" xfId="0" applyFont="1" applyFill="1" applyBorder="1" applyAlignment="1">
      <alignment horizontal="center"/>
    </xf>
    <xf numFmtId="0" fontId="7" fillId="6" borderId="0" xfId="0" applyFont="1" applyFill="1" applyBorder="1" applyAlignment="1">
      <alignment horizontal="center" readingOrder="2"/>
    </xf>
    <xf numFmtId="0" fontId="5" fillId="4" borderId="17" xfId="0" applyFont="1" applyFill="1" applyBorder="1" applyAlignment="1">
      <alignment horizontal="right" vertical="center"/>
    </xf>
    <xf numFmtId="0" fontId="0" fillId="4" borderId="32" xfId="0" applyFill="1" applyBorder="1" applyAlignment="1">
      <alignment horizontal="right" vertical="center"/>
    </xf>
    <xf numFmtId="0" fontId="5" fillId="4" borderId="32" xfId="0" applyFont="1" applyFill="1" applyBorder="1" applyAlignment="1">
      <alignment horizontal="left" vertical="center"/>
    </xf>
    <xf numFmtId="0" fontId="5" fillId="4" borderId="18" xfId="0" applyFont="1" applyFill="1" applyBorder="1" applyAlignment="1">
      <alignment horizontal="left" vertical="center"/>
    </xf>
    <xf numFmtId="0" fontId="7" fillId="5" borderId="0" xfId="0" applyFont="1" applyFill="1" applyBorder="1" applyAlignment="1">
      <alignment horizontal="center"/>
    </xf>
    <xf numFmtId="0" fontId="6" fillId="5" borderId="0" xfId="0" applyFont="1" applyFill="1" applyBorder="1" applyAlignment="1">
      <alignment horizontal="center"/>
    </xf>
    <xf numFmtId="0" fontId="3" fillId="4" borderId="30"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5" fillId="5" borderId="31" xfId="0" applyFont="1" applyFill="1" applyBorder="1" applyAlignment="1">
      <alignment horizontal="left" vertical="center" wrapText="1"/>
    </xf>
    <xf numFmtId="0" fontId="0" fillId="5" borderId="31" xfId="0" applyFill="1" applyBorder="1" applyAlignment="1">
      <alignment horizontal="left" vertical="center" wrapText="1"/>
    </xf>
    <xf numFmtId="0" fontId="0" fillId="5" borderId="23" xfId="0" applyFill="1" applyBorder="1" applyAlignment="1">
      <alignment horizontal="left" vertical="center" wrapText="1"/>
    </xf>
    <xf numFmtId="0" fontId="5" fillId="5" borderId="19" xfId="0" applyFont="1" applyFill="1" applyBorder="1" applyAlignment="1">
      <alignment horizontal="right" vertical="center"/>
    </xf>
    <xf numFmtId="0" fontId="5" fillId="5" borderId="31" xfId="0" applyFont="1" applyFill="1" applyBorder="1" applyAlignment="1">
      <alignment horizontal="right" vertical="center"/>
    </xf>
    <xf numFmtId="0" fontId="6" fillId="4" borderId="22" xfId="0" applyFont="1" applyFill="1" applyBorder="1" applyAlignment="1">
      <alignment horizontal="right" vertical="center"/>
    </xf>
    <xf numFmtId="0" fontId="6" fillId="4" borderId="30" xfId="0" applyFont="1" applyFill="1" applyBorder="1" applyAlignment="1">
      <alignment horizontal="right" vertical="center"/>
    </xf>
    <xf numFmtId="0" fontId="5" fillId="5" borderId="32" xfId="0" applyFont="1" applyFill="1" applyBorder="1" applyAlignment="1">
      <alignment horizontal="left" vertical="center"/>
    </xf>
    <xf numFmtId="0" fontId="0" fillId="5" borderId="32" xfId="0" applyFill="1" applyBorder="1" applyAlignment="1">
      <alignment horizontal="left" vertical="center"/>
    </xf>
    <xf numFmtId="0" fontId="0" fillId="5" borderId="18" xfId="0" applyFill="1" applyBorder="1" applyAlignment="1">
      <alignment horizontal="left" vertical="center"/>
    </xf>
    <xf numFmtId="0" fontId="0" fillId="4" borderId="32" xfId="0" applyFill="1" applyBorder="1" applyAlignment="1">
      <alignment horizontal="left" vertical="center"/>
    </xf>
    <xf numFmtId="0" fontId="0" fillId="4" borderId="18" xfId="0" applyFill="1" applyBorder="1" applyAlignment="1">
      <alignment horizontal="left" vertical="center"/>
    </xf>
    <xf numFmtId="0" fontId="3" fillId="5" borderId="0" xfId="0" applyFont="1" applyFill="1" applyBorder="1" applyAlignment="1">
      <alignment horizontal="center"/>
    </xf>
    <xf numFmtId="0" fontId="5" fillId="4" borderId="40" xfId="0" applyFont="1" applyFill="1" applyBorder="1" applyAlignment="1">
      <alignment horizontal="left" vertical="center"/>
    </xf>
    <xf numFmtId="0" fontId="0" fillId="4" borderId="40" xfId="0" applyFill="1" applyBorder="1" applyAlignment="1">
      <alignment horizontal="left" vertical="center"/>
    </xf>
    <xf numFmtId="0" fontId="0" fillId="4" borderId="26" xfId="0" applyFill="1" applyBorder="1" applyAlignment="1">
      <alignment horizontal="left" vertical="center"/>
    </xf>
    <xf numFmtId="0" fontId="5" fillId="5" borderId="17" xfId="0" applyFont="1" applyFill="1" applyBorder="1" applyAlignment="1">
      <alignment horizontal="right" vertical="center"/>
    </xf>
    <xf numFmtId="0" fontId="0" fillId="5" borderId="32" xfId="0" applyFill="1" applyBorder="1" applyAlignment="1">
      <alignment horizontal="right" vertical="center"/>
    </xf>
    <xf numFmtId="0" fontId="5" fillId="4" borderId="39" xfId="0" applyFont="1" applyFill="1" applyBorder="1" applyAlignment="1">
      <alignment horizontal="right" vertical="center"/>
    </xf>
    <xf numFmtId="0" fontId="0" fillId="4" borderId="40" xfId="0" applyFill="1" applyBorder="1" applyAlignment="1">
      <alignment horizontal="right" vertical="center"/>
    </xf>
    <xf numFmtId="0" fontId="52" fillId="5" borderId="0" xfId="36" applyFont="1" applyFill="1" applyAlignment="1">
      <alignment horizontal="center"/>
    </xf>
    <xf numFmtId="0" fontId="53" fillId="5" borderId="0" xfId="36" applyFont="1" applyFill="1" applyAlignment="1">
      <alignment horizontal="center"/>
    </xf>
    <xf numFmtId="0" fontId="76" fillId="4" borderId="108" xfId="36" applyFont="1" applyFill="1" applyBorder="1" applyAlignment="1">
      <alignment horizontal="right" vertical="center" wrapText="1" indent="1"/>
    </xf>
    <xf numFmtId="0" fontId="76" fillId="4" borderId="109" xfId="36" applyFont="1" applyFill="1" applyBorder="1" applyAlignment="1">
      <alignment horizontal="right" vertical="center" wrapText="1" indent="1"/>
    </xf>
    <xf numFmtId="0" fontId="51" fillId="4" borderId="106" xfId="36" applyFont="1" applyFill="1" applyBorder="1" applyAlignment="1">
      <alignment horizontal="left" vertical="center" wrapText="1" indent="1"/>
    </xf>
    <xf numFmtId="0" fontId="51" fillId="4" borderId="107" xfId="36" applyFont="1" applyFill="1" applyBorder="1" applyAlignment="1">
      <alignment horizontal="left" vertical="center" wrapText="1" indent="1"/>
    </xf>
    <xf numFmtId="0" fontId="52" fillId="5" borderId="0" xfId="36" applyFont="1" applyFill="1" applyAlignment="1">
      <alignment horizontal="center" readingOrder="2"/>
    </xf>
    <xf numFmtId="0" fontId="7" fillId="3" borderId="15"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6" xfId="0" applyFont="1" applyFill="1" applyBorder="1" applyAlignment="1">
      <alignment horizontal="center" vertical="center" readingOrder="2"/>
    </xf>
    <xf numFmtId="0" fontId="6" fillId="3" borderId="15"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6" xfId="0" applyFont="1" applyFill="1" applyBorder="1" applyAlignment="1">
      <alignment horizontal="center" vertical="center" readingOrder="2"/>
    </xf>
    <xf numFmtId="0" fontId="6" fillId="3" borderId="15"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6" xfId="0" applyFont="1" applyFill="1" applyBorder="1" applyAlignment="1">
      <alignment horizontal="center" vertical="center" readingOrder="1"/>
    </xf>
    <xf numFmtId="3" fontId="5" fillId="5" borderId="0" xfId="32" applyNumberFormat="1" applyFont="1" applyFill="1" applyBorder="1" applyAlignment="1">
      <alignment horizontal="left" vertical="center"/>
    </xf>
    <xf numFmtId="0" fontId="52" fillId="3" borderId="0" xfId="0" applyFont="1" applyFill="1" applyBorder="1" applyAlignment="1">
      <alignment horizontal="center" wrapText="1" readingOrder="2"/>
    </xf>
    <xf numFmtId="0" fontId="52" fillId="3" borderId="0" xfId="0" applyFont="1" applyFill="1" applyBorder="1" applyAlignment="1">
      <alignment horizontal="center" readingOrder="2"/>
    </xf>
    <xf numFmtId="0" fontId="53" fillId="3" borderId="0" xfId="0" applyFont="1" applyFill="1" applyBorder="1" applyAlignment="1">
      <alignment horizontal="center" wrapText="1" readingOrder="2"/>
    </xf>
    <xf numFmtId="0" fontId="53" fillId="3" borderId="0" xfId="0" applyFont="1" applyFill="1" applyBorder="1" applyAlignment="1">
      <alignment horizontal="center" readingOrder="1"/>
    </xf>
    <xf numFmtId="0" fontId="23" fillId="4" borderId="68" xfId="12" applyFont="1" applyFill="1" applyBorder="1" applyAlignment="1">
      <alignment horizontal="center" vertical="center" wrapText="1"/>
    </xf>
    <xf numFmtId="0" fontId="23" fillId="4" borderId="33" xfId="12" applyFont="1" applyFill="1" applyBorder="1" applyAlignment="1">
      <alignment horizontal="center" vertical="center" wrapText="1"/>
    </xf>
    <xf numFmtId="0" fontId="23" fillId="4" borderId="43" xfId="12" applyFont="1" applyFill="1" applyBorder="1" applyAlignment="1">
      <alignment horizontal="center" vertical="center" wrapText="1"/>
    </xf>
    <xf numFmtId="0" fontId="23" fillId="4" borderId="20" xfId="12" applyFont="1" applyFill="1" applyBorder="1" applyAlignment="1">
      <alignment horizontal="center" vertical="center" wrapText="1"/>
    </xf>
    <xf numFmtId="0" fontId="23" fillId="4" borderId="45" xfId="12" applyFont="1" applyFill="1" applyBorder="1" applyAlignment="1">
      <alignment horizontal="center" vertical="center" wrapText="1"/>
    </xf>
    <xf numFmtId="0" fontId="23" fillId="4" borderId="21" xfId="12" applyFont="1" applyFill="1" applyBorder="1" applyAlignment="1">
      <alignment horizontal="center" vertical="center" wrapText="1"/>
    </xf>
    <xf numFmtId="1" fontId="23" fillId="4" borderId="20" xfId="11" applyFont="1" applyFill="1" applyBorder="1" applyAlignment="1">
      <alignment horizontal="center" vertical="center"/>
    </xf>
    <xf numFmtId="1" fontId="23" fillId="4" borderId="45" xfId="11" applyFont="1" applyFill="1" applyBorder="1" applyAlignment="1">
      <alignment horizontal="center" vertical="center"/>
    </xf>
    <xf numFmtId="1" fontId="23" fillId="4" borderId="21" xfId="11" applyFont="1" applyFill="1" applyBorder="1" applyAlignment="1">
      <alignment horizontal="center" vertical="center"/>
    </xf>
    <xf numFmtId="0" fontId="16" fillId="4" borderId="45" xfId="12" applyFont="1" applyFill="1" applyBorder="1" applyAlignment="1">
      <alignment horizontal="center" vertical="center" wrapText="1"/>
    </xf>
    <xf numFmtId="0" fontId="16" fillId="4" borderId="21" xfId="12" applyFont="1" applyFill="1" applyBorder="1" applyAlignment="1">
      <alignment horizontal="center" vertical="center" wrapText="1"/>
    </xf>
    <xf numFmtId="1" fontId="16" fillId="4" borderId="69" xfId="11" applyFont="1" applyFill="1" applyBorder="1" applyAlignment="1">
      <alignment horizontal="center" vertical="center"/>
    </xf>
    <xf numFmtId="1" fontId="16" fillId="4" borderId="67" xfId="11" applyFont="1" applyFill="1" applyBorder="1" applyAlignment="1">
      <alignment horizontal="center" vertical="center"/>
    </xf>
    <xf numFmtId="1" fontId="16" fillId="4" borderId="42" xfId="11" applyFont="1" applyFill="1" applyBorder="1" applyAlignment="1">
      <alignment horizontal="center" vertical="center"/>
    </xf>
    <xf numFmtId="0" fontId="53" fillId="3" borderId="0" xfId="0" applyFont="1" applyFill="1" applyBorder="1" applyAlignment="1">
      <alignment horizontal="center" vertical="center" wrapText="1" readingOrder="2"/>
    </xf>
    <xf numFmtId="0" fontId="6" fillId="5" borderId="0" xfId="0" applyFont="1" applyFill="1" applyBorder="1" applyAlignment="1">
      <alignment horizontal="center" wrapText="1" readingOrder="2"/>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5" fillId="5" borderId="0" xfId="0" applyFont="1" applyFill="1" applyBorder="1" applyAlignment="1">
      <alignment horizontal="right" vertical="center" readingOrder="2"/>
    </xf>
    <xf numFmtId="0" fontId="52" fillId="10" borderId="0" xfId="17" applyFont="1" applyFill="1" applyAlignment="1">
      <alignment horizontal="center" vertical="center" readingOrder="2"/>
    </xf>
    <xf numFmtId="0" fontId="53" fillId="10" borderId="0" xfId="17" applyFont="1" applyFill="1" applyAlignment="1">
      <alignment horizontal="center" vertical="center" wrapText="1" readingOrder="2"/>
    </xf>
    <xf numFmtId="0" fontId="53" fillId="10" borderId="0" xfId="17" applyFont="1" applyFill="1" applyAlignment="1">
      <alignment horizontal="center" vertical="center"/>
    </xf>
    <xf numFmtId="0" fontId="61" fillId="0" borderId="77" xfId="0" applyFont="1" applyFill="1" applyBorder="1" applyAlignment="1">
      <alignment horizontal="left" vertical="center" indent="1"/>
    </xf>
    <xf numFmtId="0" fontId="61" fillId="0" borderId="92" xfId="0" applyFont="1" applyFill="1" applyBorder="1" applyAlignment="1">
      <alignment horizontal="left" vertical="center" indent="1"/>
    </xf>
    <xf numFmtId="0" fontId="6" fillId="0" borderId="92" xfId="0" applyFont="1" applyFill="1" applyBorder="1" applyAlignment="1">
      <alignment horizontal="right" vertical="center" indent="1"/>
    </xf>
    <xf numFmtId="0" fontId="6" fillId="0" borderId="75" xfId="0" applyFont="1" applyFill="1" applyBorder="1" applyAlignment="1">
      <alignment horizontal="right" vertical="center" indent="1"/>
    </xf>
    <xf numFmtId="0" fontId="6" fillId="0" borderId="63" xfId="0" applyFont="1" applyFill="1" applyBorder="1" applyAlignment="1">
      <alignment horizontal="center" vertical="center"/>
    </xf>
    <xf numFmtId="0" fontId="6" fillId="0" borderId="70" xfId="0" applyFont="1" applyFill="1" applyBorder="1" applyAlignment="1">
      <alignment horizontal="center" vertical="center"/>
    </xf>
    <xf numFmtId="0" fontId="6" fillId="0" borderId="91" xfId="0" applyFont="1" applyFill="1" applyBorder="1" applyAlignment="1">
      <alignment horizontal="center" vertical="center"/>
    </xf>
    <xf numFmtId="0" fontId="3" fillId="0" borderId="65" xfId="0" applyFont="1" applyFill="1" applyBorder="1" applyAlignment="1">
      <alignment horizontal="center" vertical="center"/>
    </xf>
    <xf numFmtId="0" fontId="3" fillId="0" borderId="71" xfId="0" applyFont="1" applyFill="1" applyBorder="1" applyAlignment="1">
      <alignment horizontal="center" vertical="center"/>
    </xf>
    <xf numFmtId="0" fontId="3" fillId="0" borderId="90"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57" xfId="0" applyFont="1" applyFill="1" applyBorder="1" applyAlignment="1">
      <alignment horizontal="center" vertical="center"/>
    </xf>
    <xf numFmtId="0" fontId="61" fillId="0" borderId="59" xfId="0" applyFont="1" applyFill="1" applyBorder="1" applyAlignment="1">
      <alignment horizontal="left" vertical="center"/>
    </xf>
    <xf numFmtId="0" fontId="61" fillId="0" borderId="13" xfId="0" applyFont="1" applyFill="1" applyBorder="1" applyAlignment="1">
      <alignment horizontal="left" vertical="center"/>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6" fillId="0" borderId="93" xfId="0" applyFont="1" applyFill="1" applyBorder="1" applyAlignment="1">
      <alignment horizontal="right" vertical="center" indent="1"/>
    </xf>
    <xf numFmtId="0" fontId="8" fillId="0" borderId="94" xfId="0" applyFont="1" applyFill="1" applyBorder="1" applyAlignment="1">
      <alignment horizontal="right" vertical="center" indent="1"/>
    </xf>
    <xf numFmtId="0" fontId="61" fillId="0" borderId="95" xfId="0" applyFont="1" applyFill="1" applyBorder="1" applyAlignment="1">
      <alignment horizontal="left" vertical="center" indent="1"/>
    </xf>
    <xf numFmtId="0" fontId="5" fillId="0" borderId="93" xfId="0" applyFont="1" applyFill="1" applyBorder="1" applyAlignment="1">
      <alignment horizontal="left" vertical="center" indent="1"/>
    </xf>
    <xf numFmtId="0" fontId="61" fillId="7" borderId="76" xfId="0" applyFont="1" applyFill="1" applyBorder="1" applyAlignment="1">
      <alignment horizontal="center" vertical="center"/>
    </xf>
    <xf numFmtId="0" fontId="61" fillId="7" borderId="77" xfId="0" applyFont="1" applyFill="1" applyBorder="1" applyAlignment="1">
      <alignment horizontal="center" vertical="center"/>
    </xf>
    <xf numFmtId="0" fontId="61" fillId="7" borderId="64" xfId="0" applyFont="1" applyFill="1" applyBorder="1" applyAlignment="1">
      <alignment horizontal="center" vertical="center"/>
    </xf>
    <xf numFmtId="0" fontId="61" fillId="7" borderId="65" xfId="0" applyFont="1" applyFill="1" applyBorder="1" applyAlignment="1">
      <alignment horizontal="center" vertical="center"/>
    </xf>
    <xf numFmtId="0" fontId="63" fillId="7" borderId="75" xfId="0" applyFont="1" applyFill="1" applyBorder="1" applyAlignment="1">
      <alignment horizontal="center" vertical="center" wrapText="1"/>
    </xf>
    <xf numFmtId="0" fontId="63" fillId="7" borderId="76" xfId="0" applyFont="1" applyFill="1" applyBorder="1" applyAlignment="1">
      <alignment horizontal="center" vertical="center" wrapText="1"/>
    </xf>
    <xf numFmtId="0" fontId="63" fillId="7" borderId="63" xfId="0" applyFont="1" applyFill="1" applyBorder="1" applyAlignment="1">
      <alignment horizontal="center" vertical="center" wrapText="1"/>
    </xf>
    <xf numFmtId="0" fontId="63" fillId="7" borderId="64" xfId="0" applyFont="1" applyFill="1" applyBorder="1" applyAlignment="1">
      <alignment horizontal="center" vertical="center" wrapText="1"/>
    </xf>
    <xf numFmtId="0" fontId="5" fillId="0" borderId="70" xfId="0" applyFont="1" applyFill="1" applyBorder="1"/>
    <xf numFmtId="0" fontId="5" fillId="0" borderId="96" xfId="0" applyFont="1" applyFill="1" applyBorder="1"/>
    <xf numFmtId="0" fontId="22" fillId="5" borderId="0" xfId="35" applyFont="1" applyFill="1" applyBorder="1" applyAlignment="1">
      <alignment horizontal="left" vertical="center"/>
    </xf>
    <xf numFmtId="0" fontId="22" fillId="5" borderId="0" xfId="35" applyFont="1" applyFill="1" applyBorder="1" applyAlignment="1">
      <alignment horizontal="right" vertical="center" readingOrder="2"/>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1" fontId="15" fillId="4" borderId="51" xfId="11" applyFont="1" applyFill="1" applyBorder="1" applyAlignment="1">
      <alignment horizontal="center" vertical="center"/>
    </xf>
    <xf numFmtId="0" fontId="29" fillId="4" borderId="41" xfId="12" applyFont="1" applyFill="1" applyBorder="1" applyAlignment="1">
      <alignment horizontal="center" vertical="center" wrapText="1"/>
    </xf>
    <xf numFmtId="0" fontId="29" fillId="4" borderId="18" xfId="12" applyFont="1" applyFill="1" applyBorder="1" applyAlignment="1">
      <alignment horizontal="center" vertical="center" wrapText="1"/>
    </xf>
    <xf numFmtId="0" fontId="29" fillId="4" borderId="26" xfId="12" applyFont="1" applyFill="1" applyBorder="1" applyAlignment="1">
      <alignment horizontal="center" vertical="center" wrapText="1"/>
    </xf>
    <xf numFmtId="1" fontId="15" fillId="4" borderId="47" xfId="11" applyFont="1" applyFill="1" applyBorder="1" applyAlignment="1">
      <alignment horizontal="center" vertical="center"/>
    </xf>
    <xf numFmtId="1" fontId="15" fillId="4" borderId="52" xfId="11" applyFont="1" applyFill="1" applyBorder="1" applyAlignment="1">
      <alignment horizontal="center" vertical="center"/>
    </xf>
    <xf numFmtId="1" fontId="15" fillId="4" borderId="53" xfId="11" applyFont="1" applyFill="1" applyBorder="1" applyAlignment="1">
      <alignment horizontal="center" vertical="center"/>
    </xf>
    <xf numFmtId="0" fontId="3" fillId="0" borderId="0" xfId="0" applyFont="1" applyAlignment="1">
      <alignment horizontal="center"/>
    </xf>
    <xf numFmtId="0" fontId="29" fillId="4" borderId="41" xfId="12" applyFont="1" applyFill="1" applyBorder="1">
      <alignment horizontal="center" vertical="center" wrapText="1"/>
    </xf>
    <xf numFmtId="0" fontId="29" fillId="4" borderId="24" xfId="12" applyFont="1" applyFill="1" applyBorder="1">
      <alignment horizontal="center" vertical="center" wrapText="1"/>
    </xf>
    <xf numFmtId="1" fontId="15" fillId="4" borderId="47" xfId="11" applyFont="1" applyFill="1" applyBorder="1">
      <alignment horizontal="center" vertical="center"/>
    </xf>
    <xf numFmtId="1" fontId="15" fillId="4" borderId="34"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55" xfId="0" applyFont="1" applyFill="1" applyBorder="1" applyAlignment="1">
      <alignment horizontal="left" vertical="center"/>
    </xf>
    <xf numFmtId="0" fontId="3" fillId="0" borderId="97" xfId="0" applyFont="1" applyFill="1" applyBorder="1" applyAlignment="1">
      <alignment horizontal="left" vertical="center"/>
    </xf>
    <xf numFmtId="0" fontId="3" fillId="0" borderId="98" xfId="0" applyFont="1" applyFill="1" applyBorder="1" applyAlignment="1">
      <alignment horizontal="left" vertical="center"/>
    </xf>
    <xf numFmtId="0" fontId="6" fillId="6" borderId="0" xfId="0" applyFont="1" applyFill="1" applyBorder="1" applyAlignment="1">
      <alignment horizontal="center" wrapText="1" readingOrder="2"/>
    </xf>
    <xf numFmtId="0" fontId="6" fillId="6" borderId="0" xfId="0" applyFont="1" applyFill="1" applyBorder="1" applyAlignment="1">
      <alignment horizontal="center" readingOrder="1"/>
    </xf>
    <xf numFmtId="0" fontId="3" fillId="0" borderId="56"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60" fillId="6" borderId="0" xfId="0" applyFont="1" applyFill="1" applyBorder="1" applyAlignment="1">
      <alignment horizontal="center" wrapText="1" readingOrder="2"/>
    </xf>
    <xf numFmtId="49" fontId="60" fillId="6" borderId="0" xfId="0" applyNumberFormat="1" applyFont="1" applyFill="1" applyBorder="1" applyAlignment="1">
      <alignment horizontal="center" readingOrder="1"/>
    </xf>
    <xf numFmtId="0" fontId="56" fillId="6" borderId="0" xfId="0" applyFont="1" applyFill="1" applyBorder="1" applyAlignment="1">
      <alignment horizontal="center" wrapText="1" readingOrder="2"/>
    </xf>
    <xf numFmtId="0" fontId="60" fillId="6" borderId="0" xfId="0" applyFont="1" applyFill="1" applyBorder="1" applyAlignment="1">
      <alignment horizontal="center" wrapText="1" readingOrder="1"/>
    </xf>
    <xf numFmtId="0" fontId="59" fillId="6" borderId="0" xfId="0" applyFont="1" applyFill="1" applyBorder="1" applyAlignment="1">
      <alignment horizontal="center" readingOrder="1"/>
    </xf>
    <xf numFmtId="49" fontId="59" fillId="6" borderId="0" xfId="0" applyNumberFormat="1" applyFont="1" applyFill="1" applyBorder="1" applyAlignment="1">
      <alignment horizontal="center" readingOrder="1"/>
    </xf>
    <xf numFmtId="0" fontId="56" fillId="6" borderId="0" xfId="0" applyFont="1" applyFill="1" applyBorder="1" applyAlignment="1">
      <alignment horizontal="center" readingOrder="2"/>
    </xf>
    <xf numFmtId="0" fontId="7" fillId="5" borderId="0" xfId="0" applyFont="1" applyFill="1" applyBorder="1" applyAlignment="1">
      <alignment horizontal="center" vertical="center" wrapText="1" readingOrder="2"/>
    </xf>
    <xf numFmtId="0" fontId="7" fillId="3" borderId="0" xfId="0" applyFont="1" applyFill="1" applyBorder="1" applyAlignment="1">
      <alignment horizontal="center" wrapText="1" readingOrder="2"/>
    </xf>
    <xf numFmtId="0" fontId="51" fillId="4" borderId="46" xfId="28" applyFont="1" applyFill="1" applyBorder="1" applyAlignment="1">
      <alignment horizontal="center" vertical="center" wrapText="1" readingOrder="2"/>
    </xf>
    <xf numFmtId="0" fontId="51" fillId="4" borderId="44" xfId="28" applyFont="1" applyFill="1" applyBorder="1" applyAlignment="1">
      <alignment horizontal="center" vertical="center" wrapText="1" readingOrder="2"/>
    </xf>
    <xf numFmtId="0" fontId="6" fillId="4" borderId="99" xfId="28" applyFont="1" applyFill="1" applyBorder="1" applyAlignment="1">
      <alignment horizontal="center" vertical="center" wrapText="1" readingOrder="2"/>
    </xf>
    <xf numFmtId="0" fontId="6" fillId="4" borderId="46" xfId="28" applyFont="1" applyFill="1" applyBorder="1" applyAlignment="1">
      <alignment horizontal="center" vertical="center" wrapText="1" readingOrder="2"/>
    </xf>
    <xf numFmtId="3" fontId="51" fillId="4" borderId="100" xfId="2" applyNumberFormat="1" applyFont="1" applyFill="1" applyBorder="1" applyAlignment="1">
      <alignment horizontal="center" vertical="center"/>
    </xf>
    <xf numFmtId="0" fontId="51" fillId="0" borderId="100" xfId="0" applyFont="1" applyFill="1" applyBorder="1" applyAlignment="1">
      <alignment horizontal="center" vertical="center" wrapText="1"/>
    </xf>
    <xf numFmtId="0" fontId="51" fillId="0" borderId="101" xfId="0" applyFont="1" applyFill="1" applyBorder="1" applyAlignment="1">
      <alignment horizontal="center" vertical="center" wrapText="1"/>
    </xf>
    <xf numFmtId="0" fontId="6" fillId="0" borderId="102" xfId="0" applyFont="1" applyBorder="1" applyAlignment="1">
      <alignment horizontal="center" vertical="center"/>
    </xf>
    <xf numFmtId="0" fontId="6" fillId="0" borderId="103" xfId="0" applyFont="1" applyBorder="1" applyAlignment="1">
      <alignment horizontal="center" vertical="center"/>
    </xf>
    <xf numFmtId="3" fontId="53" fillId="4" borderId="103" xfId="2" applyNumberFormat="1" applyFont="1" applyFill="1" applyBorder="1" applyAlignment="1">
      <alignment horizontal="center" vertical="center"/>
    </xf>
    <xf numFmtId="0" fontId="6" fillId="0" borderId="104" xfId="0" applyFont="1" applyBorder="1" applyAlignment="1">
      <alignment horizontal="center" vertical="center"/>
    </xf>
    <xf numFmtId="0" fontId="51" fillId="0" borderId="105" xfId="0" applyFont="1" applyFill="1" applyBorder="1" applyAlignment="1">
      <alignment horizontal="center" vertical="center" wrapText="1"/>
    </xf>
    <xf numFmtId="0" fontId="41" fillId="5" borderId="0" xfId="0" applyFont="1" applyFill="1" applyAlignment="1">
      <alignment horizontal="center" wrapText="1" readingOrder="2"/>
    </xf>
    <xf numFmtId="1" fontId="3" fillId="4" borderId="20" xfId="11" applyFont="1" applyFill="1" applyBorder="1" applyAlignment="1">
      <alignment horizontal="center" vertical="center" wrapText="1" readingOrder="1"/>
    </xf>
    <xf numFmtId="1" fontId="3" fillId="4" borderId="20" xfId="11" applyFont="1" applyFill="1" applyBorder="1" applyAlignment="1">
      <alignment horizontal="center" vertical="center" readingOrder="1"/>
    </xf>
    <xf numFmtId="0" fontId="3" fillId="4" borderId="47" xfId="33" applyFont="1" applyFill="1" applyBorder="1" applyAlignment="1">
      <alignment horizontal="center" vertical="center" wrapText="1"/>
    </xf>
    <xf numFmtId="0" fontId="3" fillId="4" borderId="39" xfId="33" applyFont="1" applyFill="1" applyBorder="1" applyAlignment="1">
      <alignment horizontal="center" vertical="center" wrapText="1"/>
    </xf>
    <xf numFmtId="0" fontId="3" fillId="4" borderId="68" xfId="12" applyFont="1" applyFill="1" applyBorder="1" applyAlignment="1">
      <alignment horizontal="center" vertical="center" wrapText="1"/>
    </xf>
    <xf numFmtId="0" fontId="3" fillId="4" borderId="43" xfId="12" applyFont="1" applyFill="1" applyBorder="1" applyAlignment="1">
      <alignment horizontal="center" vertical="center" wrapText="1"/>
    </xf>
    <xf numFmtId="0" fontId="7" fillId="5" borderId="0" xfId="0" applyFont="1" applyFill="1" applyBorder="1" applyAlignment="1">
      <alignment horizontal="center" readingOrder="2"/>
    </xf>
    <xf numFmtId="0" fontId="6" fillId="5" borderId="0" xfId="0" applyFont="1" applyFill="1" applyBorder="1" applyAlignment="1">
      <alignment horizontal="center" wrapText="1" readingOrder="1"/>
    </xf>
    <xf numFmtId="49" fontId="6" fillId="5" borderId="0" xfId="0" applyNumberFormat="1" applyFont="1" applyFill="1" applyBorder="1" applyAlignment="1">
      <alignment horizontal="center" readingOrder="1"/>
    </xf>
  </cellXfs>
  <cellStyles count="37">
    <cellStyle name="Comma" xfId="1" builtinId="3"/>
    <cellStyle name="Comma [0]" xfId="2" builtinId="6"/>
    <cellStyle name="Comma [0] 2" xfId="3"/>
    <cellStyle name="Comma 2" xfId="4"/>
    <cellStyle name="H1" xfId="5"/>
    <cellStyle name="H1 2" xfId="6"/>
    <cellStyle name="H2" xfId="7"/>
    <cellStyle name="had" xfId="8"/>
    <cellStyle name="had 2" xfId="9"/>
    <cellStyle name="had0" xfId="10"/>
    <cellStyle name="Had1" xfId="11"/>
    <cellStyle name="Had2" xfId="12"/>
    <cellStyle name="Had3" xfId="13"/>
    <cellStyle name="inxa" xfId="14"/>
    <cellStyle name="inxa 2" xfId="15"/>
    <cellStyle name="inxe" xfId="16"/>
    <cellStyle name="Normal" xfId="0" builtinId="0"/>
    <cellStyle name="Normal 2" xfId="17"/>
    <cellStyle name="Normal 3" xfId="36"/>
    <cellStyle name="NotA" xfId="18"/>
    <cellStyle name="Note" xfId="19" builtinId="10"/>
    <cellStyle name="Percent" xfId="20" builtinId="5"/>
    <cellStyle name="Percent 2" xfId="21"/>
    <cellStyle name="T1" xfId="22"/>
    <cellStyle name="T1 2" xfId="23"/>
    <cellStyle name="T2" xfId="24"/>
    <cellStyle name="T2 2" xfId="25"/>
    <cellStyle name="Total" xfId="26" builtinId="25"/>
    <cellStyle name="Total1" xfId="27"/>
    <cellStyle name="TXT1" xfId="28"/>
    <cellStyle name="TXT1 2" xfId="29"/>
    <cellStyle name="TXT1 2 2" xfId="30"/>
    <cellStyle name="TXT1 3" xfId="31"/>
    <cellStyle name="TXT2" xfId="32"/>
    <cellStyle name="TXT3" xfId="33"/>
    <cellStyle name="TXT4" xfId="34"/>
    <cellStyle name="TXT5" xfId="3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9" Type="http://schemas.openxmlformats.org/officeDocument/2006/relationships/customXml" Target="../customXml/item3.xml"/><Relationship Id="rId21" Type="http://schemas.openxmlformats.org/officeDocument/2006/relationships/worksheet" Target="worksheets/sheet20.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7.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worksheet" Target="worksheets/sheet30.xml"/><Relationship Id="rId37"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2.xml"/><Relationship Id="rId28" Type="http://schemas.openxmlformats.org/officeDocument/2006/relationships/worksheet" Target="worksheets/sheet26.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a:defRPr sz="925" b="0" i="0" u="none" strike="noStrike" baseline="0">
                <a:solidFill>
                  <a:srgbClr val="000000"/>
                </a:solidFill>
                <a:latin typeface="Arial"/>
                <a:ea typeface="Arial"/>
                <a:cs typeface="Arial"/>
              </a:defRPr>
            </a:pPr>
            <a:r>
              <a:rPr lang="en-US" sz="1200" b="1" i="0" baseline="0">
                <a:effectLst/>
              </a:rPr>
              <a:t>CONSUMPTION OF OZONE DEPLETING SUBSTANCES  (metric ODP tons) </a:t>
            </a:r>
            <a:endParaRPr lang="en-US" sz="1200">
              <a:effectLst/>
            </a:endParaRPr>
          </a:p>
          <a:p>
            <a:pPr algn="ctr">
              <a:defRPr sz="925" b="0" i="0" u="none" strike="noStrike" baseline="0">
                <a:solidFill>
                  <a:srgbClr val="000000"/>
                </a:solidFill>
                <a:latin typeface="Arial"/>
                <a:ea typeface="Arial"/>
                <a:cs typeface="Arial"/>
              </a:defRPr>
            </a:pPr>
            <a:r>
              <a:rPr lang="en-US" sz="1200" b="1" i="0" baseline="0">
                <a:effectLst/>
              </a:rPr>
              <a:t>2007 - 2014</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1"/>
          <c:order val="0"/>
          <c:marker>
            <c:symbol val="none"/>
          </c:marker>
          <c:dLbls>
            <c:dLbl>
              <c:idx val="1"/>
              <c:layout>
                <c:manualLayout>
                  <c:x val="-4.695956936610067E-2"/>
                  <c:y val="-3.6648419432588175E-2"/>
                </c:manualLayout>
              </c:layout>
              <c:dLblPos val="r"/>
              <c:showLegendKey val="0"/>
              <c:showVal val="1"/>
              <c:showCatName val="0"/>
              <c:showSerName val="0"/>
              <c:showPercent val="0"/>
              <c:showBubbleSize val="0"/>
            </c:dLbl>
            <c:dLbl>
              <c:idx val="2"/>
              <c:layout>
                <c:manualLayout>
                  <c:x val="-4.0089678552331941E-2"/>
                  <c:y val="-3.4621468926553753E-2"/>
                </c:manualLayout>
              </c:layout>
              <c:dLblPos val="r"/>
              <c:showLegendKey val="0"/>
              <c:showVal val="1"/>
              <c:showCatName val="0"/>
              <c:showSerName val="0"/>
              <c:showPercent val="0"/>
              <c:showBubbleSize val="0"/>
            </c:dLbl>
            <c:dLbl>
              <c:idx val="3"/>
              <c:layout>
                <c:manualLayout>
                  <c:x val="-4.4168906901607886E-2"/>
                  <c:y val="-3.4686790391514462E-2"/>
                </c:manualLayout>
              </c:layout>
              <c:dLblPos val="r"/>
              <c:showLegendKey val="0"/>
              <c:showVal val="1"/>
              <c:showCatName val="0"/>
              <c:showSerName val="0"/>
              <c:showPercent val="0"/>
              <c:showBubbleSize val="0"/>
            </c:dLbl>
            <c:dLbl>
              <c:idx val="7"/>
              <c:layout>
                <c:manualLayout>
                  <c:x val="-1.664948551544821E-2"/>
                  <c:y val="-3.4388327721661054E-2"/>
                </c:manualLayout>
              </c:layout>
              <c:dLblPos val="r"/>
              <c:showLegendKey val="0"/>
              <c:showVal val="1"/>
              <c:showCatName val="0"/>
              <c:showSerName val="0"/>
              <c:showPercent val="0"/>
              <c:showBubbleSize val="0"/>
            </c:dLbl>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cat>
            <c:numRef>
              <c:f>'222'!$J$8:$Q$8</c:f>
              <c:numCache>
                <c:formatCode>General</c:formatCode>
                <c:ptCount val="8"/>
                <c:pt idx="0">
                  <c:v>2007</c:v>
                </c:pt>
                <c:pt idx="1">
                  <c:v>2008</c:v>
                </c:pt>
                <c:pt idx="2">
                  <c:v>2009</c:v>
                </c:pt>
                <c:pt idx="3">
                  <c:v>2010</c:v>
                </c:pt>
                <c:pt idx="4">
                  <c:v>2011</c:v>
                </c:pt>
                <c:pt idx="5">
                  <c:v>2012</c:v>
                </c:pt>
                <c:pt idx="6">
                  <c:v>2013</c:v>
                </c:pt>
                <c:pt idx="7">
                  <c:v>2014</c:v>
                </c:pt>
              </c:numCache>
            </c:numRef>
          </c:cat>
          <c:val>
            <c:numRef>
              <c:f>'222'!$J$13:$Q$13</c:f>
              <c:numCache>
                <c:formatCode>#,##0.00</c:formatCode>
                <c:ptCount val="8"/>
                <c:pt idx="0">
                  <c:v>36.559899999999999</c:v>
                </c:pt>
                <c:pt idx="1">
                  <c:v>38.269999999999996</c:v>
                </c:pt>
                <c:pt idx="2">
                  <c:v>67.375</c:v>
                </c:pt>
                <c:pt idx="3">
                  <c:v>79.53</c:v>
                </c:pt>
                <c:pt idx="4">
                  <c:v>81.570499999999996</c:v>
                </c:pt>
                <c:pt idx="5">
                  <c:v>82.356999999999999</c:v>
                </c:pt>
                <c:pt idx="6">
                  <c:v>86.84</c:v>
                </c:pt>
                <c:pt idx="7">
                  <c:v>56.06</c:v>
                </c:pt>
              </c:numCache>
            </c:numRef>
          </c:val>
          <c:smooth val="0"/>
        </c:ser>
        <c:dLbls>
          <c:showLegendKey val="0"/>
          <c:showVal val="0"/>
          <c:showCatName val="0"/>
          <c:showSerName val="0"/>
          <c:showPercent val="0"/>
          <c:showBubbleSize val="0"/>
        </c:dLbls>
        <c:marker val="1"/>
        <c:smooth val="0"/>
        <c:axId val="109398656"/>
        <c:axId val="109416832"/>
      </c:lineChart>
      <c:catAx>
        <c:axId val="109398656"/>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09416832"/>
        <c:crosses val="autoZero"/>
        <c:auto val="1"/>
        <c:lblAlgn val="ctr"/>
        <c:lblOffset val="100"/>
        <c:tickLblSkip val="1"/>
        <c:tickMarkSkip val="1"/>
        <c:noMultiLvlLbl val="0"/>
      </c:catAx>
      <c:valAx>
        <c:axId val="109416832"/>
        <c:scaling>
          <c:orientation val="minMax"/>
        </c:scaling>
        <c:delete val="0"/>
        <c:axPos val="l"/>
        <c:majorGridlines>
          <c:spPr>
            <a:ln w="3175">
              <a:solidFill>
                <a:schemeClr val="bg1">
                  <a:lumMod val="85000"/>
                </a:schemeClr>
              </a:solidFill>
              <a:prstDash val="solid"/>
            </a:ln>
          </c:spPr>
        </c:majorGridlines>
        <c:title>
          <c:tx>
            <c:rich>
              <a:bodyPr rot="0" vert="horz"/>
              <a:lstStyle/>
              <a:p>
                <a:pPr>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09398656"/>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 </a:t>
            </a:r>
            <a:endParaRPr lang="en-US" sz="14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QUANTITY OF LOCAL CATCH (metric tons)</a:t>
            </a: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2001-2014</a:t>
            </a:r>
          </a:p>
        </c:rich>
      </c:tx>
      <c:layout>
        <c:manualLayout>
          <c:xMode val="edge"/>
          <c:yMode val="edge"/>
          <c:x val="0.34746424110779256"/>
          <c:y val="1.589153322126869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1"/>
          <c:order val="0"/>
          <c:tx>
            <c:strRef>
              <c:f>'237'!$B$7:$B$8</c:f>
              <c:strCache>
                <c:ptCount val="1"/>
                <c:pt idx="0">
                  <c:v>    كمية المصيد     (طن متري) Local catch (metric tons)</c:v>
                </c:pt>
              </c:strCache>
            </c:strRef>
          </c:tx>
          <c:marker>
            <c:symbol val="square"/>
            <c:size val="5"/>
          </c:marker>
          <c:dLbls>
            <c:dLbl>
              <c:idx val="0"/>
              <c:layout>
                <c:manualLayout>
                  <c:x val="-1.3816888406190605E-2"/>
                  <c:y val="-2.4570291073166415E-2"/>
                </c:manualLayout>
              </c:layout>
              <c:spPr/>
              <c:txPr>
                <a:bodyPr/>
                <a:lstStyle/>
                <a:p>
                  <a:pPr>
                    <a:defRPr sz="1000" b="1"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dLbl>
            <c:dLbl>
              <c:idx val="1"/>
              <c:layout/>
              <c:spPr/>
              <c:txPr>
                <a:bodyPr/>
                <a:lstStyle/>
                <a:p>
                  <a:pPr>
                    <a:defRPr/>
                  </a:pPr>
                  <a:endParaRPr lang="en-US"/>
                </a:p>
              </c:txPr>
              <c:showLegendKey val="0"/>
              <c:showVal val="1"/>
              <c:showCatName val="0"/>
              <c:showSerName val="0"/>
              <c:showPercent val="0"/>
              <c:showBubbleSize val="0"/>
            </c:dLbl>
            <c:dLbl>
              <c:idx val="2"/>
              <c:layout>
                <c:manualLayout>
                  <c:x val="-2.0680147807149909E-2"/>
                  <c:y val="-3.1437127601320641E-2"/>
                </c:manualLayout>
              </c:layout>
              <c:spPr/>
              <c:txPr>
                <a:bodyPr/>
                <a:lstStyle/>
                <a:p>
                  <a:pPr>
                    <a:defRPr/>
                  </a:pPr>
                  <a:endParaRPr lang="en-US"/>
                </a:p>
              </c:txPr>
              <c:dLblPos val="r"/>
              <c:showLegendKey val="0"/>
              <c:showVal val="1"/>
              <c:showCatName val="0"/>
              <c:showSerName val="0"/>
              <c:showPercent val="0"/>
              <c:showBubbleSize val="0"/>
            </c:dLbl>
            <c:dLbl>
              <c:idx val="3"/>
              <c:layout/>
              <c:spPr/>
              <c:txPr>
                <a:bodyPr/>
                <a:lstStyle/>
                <a:p>
                  <a:pPr>
                    <a:defRPr/>
                  </a:pPr>
                  <a:endParaRPr lang="en-US"/>
                </a:p>
              </c:txPr>
              <c:showLegendKey val="0"/>
              <c:showVal val="1"/>
              <c:showCatName val="0"/>
              <c:showSerName val="0"/>
              <c:showPercent val="0"/>
              <c:showBubbleSize val="0"/>
            </c:dLbl>
            <c:dLbl>
              <c:idx val="4"/>
              <c:layout/>
              <c:spPr/>
              <c:txPr>
                <a:bodyPr/>
                <a:lstStyle/>
                <a:p>
                  <a:pPr>
                    <a:defRPr/>
                  </a:pPr>
                  <a:endParaRPr lang="en-US"/>
                </a:p>
              </c:txPr>
              <c:showLegendKey val="0"/>
              <c:showVal val="1"/>
              <c:showCatName val="0"/>
              <c:showSerName val="0"/>
              <c:showPercent val="0"/>
              <c:showBubbleSize val="0"/>
            </c:dLbl>
            <c:dLbl>
              <c:idx val="5"/>
              <c:layout/>
              <c:spPr/>
              <c:txPr>
                <a:bodyPr/>
                <a:lstStyle/>
                <a:p>
                  <a:pPr>
                    <a:defRPr/>
                  </a:pPr>
                  <a:endParaRPr lang="en-US"/>
                </a:p>
              </c:txPr>
              <c:showLegendKey val="0"/>
              <c:showVal val="1"/>
              <c:showCatName val="0"/>
              <c:showSerName val="0"/>
              <c:showPercent val="0"/>
              <c:showBubbleSize val="0"/>
            </c:dLbl>
            <c:dLbl>
              <c:idx val="6"/>
              <c:layout/>
              <c:spPr/>
              <c:txPr>
                <a:bodyPr/>
                <a:lstStyle/>
                <a:p>
                  <a:pPr>
                    <a:defRPr/>
                  </a:pPr>
                  <a:endParaRPr lang="en-US"/>
                </a:p>
              </c:txPr>
              <c:showLegendKey val="0"/>
              <c:showVal val="1"/>
              <c:showCatName val="0"/>
              <c:showSerName val="0"/>
              <c:showPercent val="0"/>
              <c:showBubbleSize val="0"/>
            </c:dLbl>
            <c:dLbl>
              <c:idx val="7"/>
              <c:layout/>
              <c:spPr/>
              <c:txPr>
                <a:bodyPr/>
                <a:lstStyle/>
                <a:p>
                  <a:pPr>
                    <a:defRPr/>
                  </a:pPr>
                  <a:endParaRPr lang="en-US"/>
                </a:p>
              </c:txPr>
              <c:showLegendKey val="0"/>
              <c:showVal val="1"/>
              <c:showCatName val="0"/>
              <c:showSerName val="0"/>
              <c:showPercent val="0"/>
              <c:showBubbleSize val="0"/>
            </c:dLbl>
            <c:dLbl>
              <c:idx val="8"/>
              <c:layout>
                <c:manualLayout>
                  <c:x val="-1.1029412163813259E-2"/>
                  <c:y val="-3.1437127601320641E-2"/>
                </c:manualLayout>
              </c:layout>
              <c:spPr/>
              <c:txPr>
                <a:bodyPr/>
                <a:lstStyle/>
                <a:p>
                  <a:pPr>
                    <a:defRPr/>
                  </a:pPr>
                  <a:endParaRPr lang="en-US"/>
                </a:p>
              </c:txPr>
              <c:dLblPos val="r"/>
              <c:showLegendKey val="0"/>
              <c:showVal val="1"/>
              <c:showCatName val="0"/>
              <c:showSerName val="0"/>
              <c:showPercent val="0"/>
              <c:showBubbleSize val="0"/>
            </c:dLbl>
            <c:dLbl>
              <c:idx val="9"/>
              <c:layout>
                <c:manualLayout>
                  <c:x val="-1.0110177689860079E-16"/>
                  <c:y val="-1.7964072915040367E-2"/>
                </c:manualLayout>
              </c:layout>
              <c:spPr/>
              <c:txPr>
                <a:bodyPr/>
                <a:lstStyle/>
                <a:p>
                  <a:pPr>
                    <a:defRPr/>
                  </a:pPr>
                  <a:endParaRPr lang="en-US"/>
                </a:p>
              </c:txPr>
              <c:dLblPos val="r"/>
              <c:showLegendKey val="0"/>
              <c:showVal val="1"/>
              <c:showCatName val="0"/>
              <c:showSerName val="0"/>
              <c:showPercent val="0"/>
              <c:showBubbleSize val="0"/>
            </c:dLbl>
            <c:dLbl>
              <c:idx val="10"/>
              <c:layout/>
              <c:spPr/>
              <c:txPr>
                <a:bodyPr/>
                <a:lstStyle/>
                <a:p>
                  <a:pPr>
                    <a:defRPr/>
                  </a:pPr>
                  <a:endParaRPr lang="en-US"/>
                </a:p>
              </c:txPr>
              <c:showLegendKey val="0"/>
              <c:showVal val="1"/>
              <c:showCatName val="0"/>
              <c:showSerName val="0"/>
              <c:showPercent val="0"/>
              <c:showBubbleSize val="0"/>
            </c:dLbl>
            <c:dLbl>
              <c:idx val="11"/>
              <c:layout>
                <c:manualLayout>
                  <c:x val="-2.2068965517241277E-2"/>
                  <c:y val="3.3707865168539325E-2"/>
                </c:manualLayout>
              </c:layout>
              <c:spPr/>
              <c:txPr>
                <a:bodyPr/>
                <a:lstStyle/>
                <a:p>
                  <a:pPr>
                    <a:defRPr/>
                  </a:pPr>
                  <a:endParaRPr lang="en-US"/>
                </a:p>
              </c:txPr>
              <c:showLegendKey val="0"/>
              <c:showVal val="1"/>
              <c:showCatName val="0"/>
              <c:showSerName val="0"/>
              <c:showPercent val="0"/>
              <c:showBubbleSize val="0"/>
            </c:dLbl>
            <c:dLbl>
              <c:idx val="12"/>
              <c:layout/>
              <c:showLegendKey val="0"/>
              <c:showVal val="1"/>
              <c:showCatName val="0"/>
              <c:showSerName val="0"/>
              <c:showPercent val="0"/>
              <c:showBubbleSize val="0"/>
            </c:dLbl>
            <c:dLbl>
              <c:idx val="13"/>
              <c:layout/>
              <c:spPr/>
              <c:txPr>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dLbl>
            <c:showLegendKey val="0"/>
            <c:showVal val="0"/>
            <c:showCatName val="0"/>
            <c:showSerName val="0"/>
            <c:showPercent val="0"/>
            <c:showBubbleSize val="0"/>
          </c:dLbls>
          <c:cat>
            <c:numRef>
              <c:f>'237'!$A$9:$A$22</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'237'!$B$9:$B$22</c:f>
              <c:numCache>
                <c:formatCode>#,##0.0</c:formatCode>
                <c:ptCount val="14"/>
                <c:pt idx="0">
                  <c:v>8863.5</c:v>
                </c:pt>
                <c:pt idx="1">
                  <c:v>7154.7</c:v>
                </c:pt>
                <c:pt idx="2">
                  <c:v>11295</c:v>
                </c:pt>
                <c:pt idx="3">
                  <c:v>11134</c:v>
                </c:pt>
                <c:pt idx="4">
                  <c:v>13957.7</c:v>
                </c:pt>
                <c:pt idx="5">
                  <c:v>16945.599999999999</c:v>
                </c:pt>
                <c:pt idx="6">
                  <c:v>15182.9</c:v>
                </c:pt>
                <c:pt idx="7">
                  <c:v>17688.400000000001</c:v>
                </c:pt>
                <c:pt idx="8">
                  <c:v>14065.7</c:v>
                </c:pt>
                <c:pt idx="9">
                  <c:v>13760.4</c:v>
                </c:pt>
                <c:pt idx="10">
                  <c:v>12995</c:v>
                </c:pt>
                <c:pt idx="11">
                  <c:v>11273.542126000008</c:v>
                </c:pt>
                <c:pt idx="12">
                  <c:v>12005.9</c:v>
                </c:pt>
                <c:pt idx="13">
                  <c:v>16213</c:v>
                </c:pt>
              </c:numCache>
            </c:numRef>
          </c:val>
          <c:smooth val="0"/>
        </c:ser>
        <c:dLbls>
          <c:showLegendKey val="0"/>
          <c:showVal val="0"/>
          <c:showCatName val="0"/>
          <c:showSerName val="0"/>
          <c:showPercent val="0"/>
          <c:showBubbleSize val="0"/>
        </c:dLbls>
        <c:marker val="1"/>
        <c:smooth val="0"/>
        <c:axId val="119416320"/>
        <c:axId val="119417856"/>
      </c:lineChart>
      <c:catAx>
        <c:axId val="1194163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19417856"/>
        <c:crosses val="autoZero"/>
        <c:auto val="1"/>
        <c:lblAlgn val="ctr"/>
        <c:lblOffset val="100"/>
        <c:noMultiLvlLbl val="0"/>
      </c:catAx>
      <c:valAx>
        <c:axId val="119417856"/>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layout/>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19416320"/>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sheetPr codeName="Chart18"/>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103717</xdr:colOff>
      <xdr:row>1</xdr:row>
      <xdr:rowOff>105834</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29358" y="267759"/>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142875</xdr:colOff>
      <xdr:row>18</xdr:row>
      <xdr:rowOff>0</xdr:rowOff>
    </xdr:from>
    <xdr:to>
      <xdr:col>10</xdr:col>
      <xdr:colOff>124638</xdr:colOff>
      <xdr:row>37</xdr:row>
      <xdr:rowOff>85725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871" b="37689"/>
        <a:stretch/>
      </xdr:blipFill>
      <xdr:spPr>
        <a:xfrm>
          <a:off x="5770482312" y="3905250"/>
          <a:ext cx="3763188" cy="3162300"/>
        </a:xfrm>
        <a:prstGeom prst="rect">
          <a:avLst/>
        </a:prstGeom>
      </xdr:spPr>
    </xdr:pic>
    <xdr:clientData/>
  </xdr:twoCellAnchor>
  <xdr:twoCellAnchor editAs="oneCell">
    <xdr:from>
      <xdr:col>12</xdr:col>
      <xdr:colOff>9525</xdr:colOff>
      <xdr:row>18</xdr:row>
      <xdr:rowOff>0</xdr:rowOff>
    </xdr:from>
    <xdr:to>
      <xdr:col>22</xdr:col>
      <xdr:colOff>248463</xdr:colOff>
      <xdr:row>37</xdr:row>
      <xdr:rowOff>152400</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62216" b="5682"/>
        <a:stretch/>
      </xdr:blipFill>
      <xdr:spPr>
        <a:xfrm>
          <a:off x="5766129387" y="3905250"/>
          <a:ext cx="3763188" cy="3228975"/>
        </a:xfrm>
        <a:prstGeom prst="rect">
          <a:avLst/>
        </a:prstGeom>
      </xdr:spPr>
    </xdr:pic>
    <xdr:clientData/>
  </xdr:twoCellAnchor>
  <xdr:twoCellAnchor editAs="oneCell">
    <xdr:from>
      <xdr:col>12</xdr:col>
      <xdr:colOff>9525</xdr:colOff>
      <xdr:row>3</xdr:row>
      <xdr:rowOff>57150</xdr:rowOff>
    </xdr:from>
    <xdr:to>
      <xdr:col>22</xdr:col>
      <xdr:colOff>248463</xdr:colOff>
      <xdr:row>17</xdr:row>
      <xdr:rowOff>76200</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8844"/>
        <a:stretch/>
      </xdr:blipFill>
      <xdr:spPr>
        <a:xfrm>
          <a:off x="5766129387" y="685800"/>
          <a:ext cx="3763188" cy="31337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704850</xdr:colOff>
      <xdr:row>0</xdr:row>
      <xdr:rowOff>66675</xdr:rowOff>
    </xdr:from>
    <xdr:to>
      <xdr:col>6</xdr:col>
      <xdr:colOff>1552575</xdr:colOff>
      <xdr:row>3</xdr:row>
      <xdr:rowOff>133350</xdr:rowOff>
    </xdr:to>
    <xdr:pic>
      <xdr:nvPicPr>
        <xdr:cNvPr id="3446"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113625"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552450</xdr:colOff>
      <xdr:row>0</xdr:row>
      <xdr:rowOff>66675</xdr:rowOff>
    </xdr:from>
    <xdr:to>
      <xdr:col>9</xdr:col>
      <xdr:colOff>1400175</xdr:colOff>
      <xdr:row>2</xdr:row>
      <xdr:rowOff>104775</xdr:rowOff>
    </xdr:to>
    <xdr:pic>
      <xdr:nvPicPr>
        <xdr:cNvPr id="4468"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552450</xdr:colOff>
      <xdr:row>0</xdr:row>
      <xdr:rowOff>76200</xdr:rowOff>
    </xdr:from>
    <xdr:to>
      <xdr:col>9</xdr:col>
      <xdr:colOff>1400175</xdr:colOff>
      <xdr:row>3</xdr:row>
      <xdr:rowOff>114300</xdr:rowOff>
    </xdr:to>
    <xdr:pic>
      <xdr:nvPicPr>
        <xdr:cNvPr id="2392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1095375</xdr:colOff>
      <xdr:row>0</xdr:row>
      <xdr:rowOff>104775</xdr:rowOff>
    </xdr:from>
    <xdr:to>
      <xdr:col>8</xdr:col>
      <xdr:colOff>1943100</xdr:colOff>
      <xdr:row>3</xdr:row>
      <xdr:rowOff>180975</xdr:rowOff>
    </xdr:to>
    <xdr:pic>
      <xdr:nvPicPr>
        <xdr:cNvPr id="11636"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325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1009650</xdr:colOff>
      <xdr:row>0</xdr:row>
      <xdr:rowOff>104775</xdr:rowOff>
    </xdr:from>
    <xdr:to>
      <xdr:col>8</xdr:col>
      <xdr:colOff>1847850</xdr:colOff>
      <xdr:row>4</xdr:row>
      <xdr:rowOff>0</xdr:rowOff>
    </xdr:to>
    <xdr:pic>
      <xdr:nvPicPr>
        <xdr:cNvPr id="103500"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314300" y="104775"/>
          <a:ext cx="8382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2609850</xdr:colOff>
      <xdr:row>0</xdr:row>
      <xdr:rowOff>152400</xdr:rowOff>
    </xdr:from>
    <xdr:to>
      <xdr:col>2</xdr:col>
      <xdr:colOff>238125</xdr:colOff>
      <xdr:row>3</xdr:row>
      <xdr:rowOff>38100</xdr:rowOff>
    </xdr:to>
    <xdr:pic>
      <xdr:nvPicPr>
        <xdr:cNvPr id="86386"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8457925" y="1524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447675</xdr:colOff>
      <xdr:row>0</xdr:row>
      <xdr:rowOff>76200</xdr:rowOff>
    </xdr:from>
    <xdr:to>
      <xdr:col>11</xdr:col>
      <xdr:colOff>409575</xdr:colOff>
      <xdr:row>3</xdr:row>
      <xdr:rowOff>114300</xdr:rowOff>
    </xdr:to>
    <xdr:pic>
      <xdr:nvPicPr>
        <xdr:cNvPr id="563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3323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447675</xdr:colOff>
      <xdr:row>0</xdr:row>
      <xdr:rowOff>76200</xdr:rowOff>
    </xdr:from>
    <xdr:to>
      <xdr:col>11</xdr:col>
      <xdr:colOff>409575</xdr:colOff>
      <xdr:row>3</xdr:row>
      <xdr:rowOff>114300</xdr:rowOff>
    </xdr:to>
    <xdr:pic>
      <xdr:nvPicPr>
        <xdr:cNvPr id="563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3323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22</xdr:col>
      <xdr:colOff>409575</xdr:colOff>
      <xdr:row>0</xdr:row>
      <xdr:rowOff>104775</xdr:rowOff>
    </xdr:from>
    <xdr:to>
      <xdr:col>22</xdr:col>
      <xdr:colOff>1257300</xdr:colOff>
      <xdr:row>3</xdr:row>
      <xdr:rowOff>180975</xdr:rowOff>
    </xdr:to>
    <xdr:pic>
      <xdr:nvPicPr>
        <xdr:cNvPr id="6518"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064750"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116416</xdr:colOff>
      <xdr:row>0</xdr:row>
      <xdr:rowOff>137583</xdr:rowOff>
    </xdr:from>
    <xdr:to>
      <xdr:col>11</xdr:col>
      <xdr:colOff>264583</xdr:colOff>
      <xdr:row>62</xdr:row>
      <xdr:rowOff>84667</xdr:rowOff>
    </xdr:to>
    <xdr:pic>
      <xdr:nvPicPr>
        <xdr:cNvPr id="36589"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05" t="1367" r="1371" b="1305"/>
        <a:stretch/>
      </xdr:blipFill>
      <xdr:spPr bwMode="auto">
        <a:xfrm>
          <a:off x="10050028583" y="137583"/>
          <a:ext cx="6900334" cy="9789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114300</xdr:colOff>
      <xdr:row>0</xdr:row>
      <xdr:rowOff>104775</xdr:rowOff>
    </xdr:from>
    <xdr:to>
      <xdr:col>6</xdr:col>
      <xdr:colOff>962025</xdr:colOff>
      <xdr:row>2</xdr:row>
      <xdr:rowOff>371475</xdr:rowOff>
    </xdr:to>
    <xdr:pic>
      <xdr:nvPicPr>
        <xdr:cNvPr id="856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1136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207500" cy="5651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0.00992</cdr:x>
      <cdr:y>0.01937</cdr:y>
    </cdr:from>
    <cdr:to>
      <cdr:x>0.10115</cdr:x>
      <cdr:y>0.14535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8900" y="1143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12</xdr:col>
      <xdr:colOff>180975</xdr:colOff>
      <xdr:row>0</xdr:row>
      <xdr:rowOff>95250</xdr:rowOff>
    </xdr:from>
    <xdr:to>
      <xdr:col>12</xdr:col>
      <xdr:colOff>1085850</xdr:colOff>
      <xdr:row>2</xdr:row>
      <xdr:rowOff>400050</xdr:rowOff>
    </xdr:to>
    <xdr:pic>
      <xdr:nvPicPr>
        <xdr:cNvPr id="102561"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2719566" y="95250"/>
          <a:ext cx="904875" cy="770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12797"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852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12798"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852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13821"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661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1382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661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714375</xdr:colOff>
      <xdr:row>0</xdr:row>
      <xdr:rowOff>85725</xdr:rowOff>
    </xdr:from>
    <xdr:to>
      <xdr:col>3</xdr:col>
      <xdr:colOff>1562100</xdr:colOff>
      <xdr:row>2</xdr:row>
      <xdr:rowOff>361950</xdr:rowOff>
    </xdr:to>
    <xdr:pic>
      <xdr:nvPicPr>
        <xdr:cNvPr id="1689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8757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714375</xdr:colOff>
      <xdr:row>0</xdr:row>
      <xdr:rowOff>85725</xdr:rowOff>
    </xdr:from>
    <xdr:to>
      <xdr:col>3</xdr:col>
      <xdr:colOff>1562100</xdr:colOff>
      <xdr:row>2</xdr:row>
      <xdr:rowOff>361950</xdr:rowOff>
    </xdr:to>
    <xdr:pic>
      <xdr:nvPicPr>
        <xdr:cNvPr id="16894"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8757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514350</xdr:colOff>
      <xdr:row>0</xdr:row>
      <xdr:rowOff>85725</xdr:rowOff>
    </xdr:from>
    <xdr:to>
      <xdr:col>8</xdr:col>
      <xdr:colOff>1362075</xdr:colOff>
      <xdr:row>2</xdr:row>
      <xdr:rowOff>333375</xdr:rowOff>
    </xdr:to>
    <xdr:pic>
      <xdr:nvPicPr>
        <xdr:cNvPr id="3416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51575"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552450</xdr:colOff>
      <xdr:row>0</xdr:row>
      <xdr:rowOff>85725</xdr:rowOff>
    </xdr:from>
    <xdr:to>
      <xdr:col>9</xdr:col>
      <xdr:colOff>1400175</xdr:colOff>
      <xdr:row>3</xdr:row>
      <xdr:rowOff>161925</xdr:rowOff>
    </xdr:to>
    <xdr:pic>
      <xdr:nvPicPr>
        <xdr:cNvPr id="9652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705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1485900</xdr:colOff>
      <xdr:row>0</xdr:row>
      <xdr:rowOff>95250</xdr:rowOff>
    </xdr:from>
    <xdr:to>
      <xdr:col>11</xdr:col>
      <xdr:colOff>2333625</xdr:colOff>
      <xdr:row>3</xdr:row>
      <xdr:rowOff>123825</xdr:rowOff>
    </xdr:to>
    <xdr:pic>
      <xdr:nvPicPr>
        <xdr:cNvPr id="1983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60875" y="95250"/>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1524000</xdr:colOff>
      <xdr:row>0</xdr:row>
      <xdr:rowOff>76200</xdr:rowOff>
    </xdr:from>
    <xdr:to>
      <xdr:col>7</xdr:col>
      <xdr:colOff>2371725</xdr:colOff>
      <xdr:row>3</xdr:row>
      <xdr:rowOff>123825</xdr:rowOff>
    </xdr:to>
    <xdr:pic>
      <xdr:nvPicPr>
        <xdr:cNvPr id="97535"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39937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5</xdr:col>
      <xdr:colOff>657225</xdr:colOff>
      <xdr:row>0</xdr:row>
      <xdr:rowOff>66675</xdr:rowOff>
    </xdr:from>
    <xdr:to>
      <xdr:col>5</xdr:col>
      <xdr:colOff>1504950</xdr:colOff>
      <xdr:row>2</xdr:row>
      <xdr:rowOff>342900</xdr:rowOff>
    </xdr:to>
    <xdr:pic>
      <xdr:nvPicPr>
        <xdr:cNvPr id="2503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75180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3566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07074164" y="313765"/>
          <a:ext cx="6681107" cy="933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198967</xdr:colOff>
      <xdr:row>0</xdr:row>
      <xdr:rowOff>85725</xdr:rowOff>
    </xdr:from>
    <xdr:to>
      <xdr:col>17</xdr:col>
      <xdr:colOff>1046692</xdr:colOff>
      <xdr:row>3</xdr:row>
      <xdr:rowOff>161925</xdr:rowOff>
    </xdr:to>
    <xdr:pic>
      <xdr:nvPicPr>
        <xdr:cNvPr id="242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0007058" y="85725"/>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07500" cy="5630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0.0062</cdr:x>
      <cdr:y>0.01336</cdr:y>
    </cdr:from>
    <cdr:to>
      <cdr:x>0.09749</cdr:x>
      <cdr:y>0.14231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xml><?xml version="1.0" encoding="utf-8"?>
<xdr:wsDr xmlns:xdr="http://schemas.openxmlformats.org/drawingml/2006/spreadsheetDrawing" xmlns:a="http://schemas.openxmlformats.org/drawingml/2006/main">
  <xdr:oneCellAnchor>
    <xdr:from>
      <xdr:col>9</xdr:col>
      <xdr:colOff>1733550</xdr:colOff>
      <xdr:row>0</xdr:row>
      <xdr:rowOff>85725</xdr:rowOff>
    </xdr:from>
    <xdr:ext cx="847725" cy="685800"/>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8817975" y="85725"/>
          <a:ext cx="8477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11</xdr:col>
      <xdr:colOff>124883</xdr:colOff>
      <xdr:row>1</xdr:row>
      <xdr:rowOff>95250</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5717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11</xdr:col>
      <xdr:colOff>124883</xdr:colOff>
      <xdr:row>1</xdr:row>
      <xdr:rowOff>63500</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2542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view="pageBreakPreview" zoomScaleNormal="100" zoomScaleSheetLayoutView="100" workbookViewId="0">
      <selection activeCell="B29" sqref="B29"/>
    </sheetView>
  </sheetViews>
  <sheetFormatPr defaultRowHeight="12.75" x14ac:dyDescent="0.2"/>
  <cols>
    <col min="1" max="6" width="9.140625" style="139"/>
    <col min="7" max="7" width="13.28515625" style="139" customWidth="1"/>
    <col min="8" max="16384" width="9.140625" style="139"/>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rightToLeft="1" view="pageBreakPreview" zoomScaleNormal="100" zoomScaleSheetLayoutView="100" workbookViewId="0">
      <selection activeCell="A5" sqref="A5:H5"/>
    </sheetView>
  </sheetViews>
  <sheetFormatPr defaultRowHeight="14.25" x14ac:dyDescent="0.2"/>
  <cols>
    <col min="1" max="1" width="29.85546875" style="634" customWidth="1"/>
    <col min="2" max="2" width="9.7109375" style="634" bestFit="1" customWidth="1"/>
    <col min="3" max="3" width="9.28515625" style="634" bestFit="1" customWidth="1"/>
    <col min="4" max="4" width="14.42578125" style="634" customWidth="1"/>
    <col min="5" max="5" width="10.140625" style="634" customWidth="1"/>
    <col min="6" max="6" width="9.28515625" style="634" bestFit="1" customWidth="1"/>
    <col min="7" max="7" width="10.42578125" style="634" customWidth="1"/>
    <col min="8" max="8" width="29.85546875" style="634" customWidth="1"/>
    <col min="9" max="16384" width="9.140625" style="634"/>
  </cols>
  <sheetData>
    <row r="1" spans="1:8" ht="18" x14ac:dyDescent="0.25">
      <c r="A1" s="776" t="s">
        <v>600</v>
      </c>
      <c r="B1" s="776"/>
      <c r="C1" s="776"/>
      <c r="D1" s="776"/>
      <c r="E1" s="776"/>
      <c r="F1" s="776"/>
      <c r="G1" s="776"/>
      <c r="H1" s="776"/>
    </row>
    <row r="2" spans="1:8" ht="18" x14ac:dyDescent="0.25">
      <c r="A2" s="776" t="s">
        <v>603</v>
      </c>
      <c r="B2" s="776"/>
      <c r="C2" s="776"/>
      <c r="D2" s="776"/>
      <c r="E2" s="776"/>
      <c r="F2" s="776"/>
      <c r="G2" s="776"/>
      <c r="H2" s="776"/>
    </row>
    <row r="3" spans="1:8" ht="18" x14ac:dyDescent="0.25">
      <c r="A3" s="782">
        <v>2014</v>
      </c>
      <c r="B3" s="782"/>
      <c r="C3" s="782"/>
      <c r="D3" s="782"/>
      <c r="E3" s="782"/>
      <c r="F3" s="782"/>
      <c r="G3" s="782"/>
      <c r="H3" s="782"/>
    </row>
    <row r="4" spans="1:8" ht="15.75" x14ac:dyDescent="0.25">
      <c r="A4" s="777" t="s">
        <v>726</v>
      </c>
      <c r="B4" s="777"/>
      <c r="C4" s="777"/>
      <c r="D4" s="777"/>
      <c r="E4" s="777"/>
      <c r="F4" s="777"/>
      <c r="G4" s="777"/>
      <c r="H4" s="777"/>
    </row>
    <row r="5" spans="1:8" ht="15.75" x14ac:dyDescent="0.25">
      <c r="A5" s="777" t="s">
        <v>648</v>
      </c>
      <c r="B5" s="777"/>
      <c r="C5" s="777"/>
      <c r="D5" s="777"/>
      <c r="E5" s="777"/>
      <c r="F5" s="777"/>
      <c r="G5" s="777"/>
      <c r="H5" s="777"/>
    </row>
    <row r="6" spans="1:8" ht="15.75" x14ac:dyDescent="0.25">
      <c r="A6" s="777">
        <v>2014</v>
      </c>
      <c r="B6" s="777"/>
      <c r="C6" s="777"/>
      <c r="D6" s="777"/>
      <c r="E6" s="777"/>
      <c r="F6" s="777"/>
      <c r="G6" s="777"/>
      <c r="H6" s="777"/>
    </row>
    <row r="7" spans="1:8" ht="15.75" x14ac:dyDescent="0.25">
      <c r="A7" s="66" t="s">
        <v>686</v>
      </c>
      <c r="B7" s="67"/>
      <c r="C7" s="68"/>
      <c r="D7" s="68"/>
      <c r="E7" s="68"/>
      <c r="F7" s="68"/>
      <c r="G7" s="68"/>
      <c r="H7" s="69" t="s">
        <v>685</v>
      </c>
    </row>
    <row r="8" spans="1:8" ht="33.75" customHeight="1" x14ac:dyDescent="0.25">
      <c r="A8" s="778" t="s">
        <v>604</v>
      </c>
      <c r="B8" s="639" t="s">
        <v>478</v>
      </c>
      <c r="C8" s="639" t="s">
        <v>593</v>
      </c>
      <c r="D8" s="639" t="s">
        <v>594</v>
      </c>
      <c r="E8" s="639" t="s">
        <v>595</v>
      </c>
      <c r="F8" s="639" t="s">
        <v>596</v>
      </c>
      <c r="G8" s="639" t="s">
        <v>493</v>
      </c>
      <c r="H8" s="780" t="s">
        <v>605</v>
      </c>
    </row>
    <row r="9" spans="1:8" ht="31.5" customHeight="1" x14ac:dyDescent="0.2">
      <c r="A9" s="779"/>
      <c r="B9" s="640" t="s">
        <v>479</v>
      </c>
      <c r="C9" s="640" t="s">
        <v>481</v>
      </c>
      <c r="D9" s="640" t="s">
        <v>494</v>
      </c>
      <c r="E9" s="640" t="s">
        <v>501</v>
      </c>
      <c r="F9" s="640" t="s">
        <v>495</v>
      </c>
      <c r="G9" s="640" t="s">
        <v>496</v>
      </c>
      <c r="H9" s="781"/>
    </row>
    <row r="10" spans="1:8" ht="37.5" customHeight="1" thickBot="1" x14ac:dyDescent="0.25">
      <c r="A10" s="637" t="s">
        <v>369</v>
      </c>
      <c r="B10" s="647">
        <v>1</v>
      </c>
      <c r="C10" s="647">
        <v>0</v>
      </c>
      <c r="D10" s="647">
        <v>0</v>
      </c>
      <c r="E10" s="647">
        <v>0</v>
      </c>
      <c r="F10" s="647">
        <v>0</v>
      </c>
      <c r="G10" s="647">
        <v>0</v>
      </c>
      <c r="H10" s="643" t="s">
        <v>272</v>
      </c>
    </row>
    <row r="11" spans="1:8" ht="37.5" customHeight="1" thickBot="1" x14ac:dyDescent="0.25">
      <c r="A11" s="638" t="s">
        <v>373</v>
      </c>
      <c r="B11" s="648">
        <v>0.97400000000000009</v>
      </c>
      <c r="C11" s="648">
        <v>2.6000000000000002E-2</v>
      </c>
      <c r="D11" s="648">
        <v>0</v>
      </c>
      <c r="E11" s="648">
        <v>0</v>
      </c>
      <c r="F11" s="648">
        <v>0</v>
      </c>
      <c r="G11" s="648">
        <v>0</v>
      </c>
      <c r="H11" s="644" t="s">
        <v>273</v>
      </c>
    </row>
    <row r="12" spans="1:8" ht="37.5" customHeight="1" thickBot="1" x14ac:dyDescent="0.25">
      <c r="A12" s="635" t="s">
        <v>370</v>
      </c>
      <c r="B12" s="649">
        <v>1</v>
      </c>
      <c r="C12" s="649">
        <v>0</v>
      </c>
      <c r="D12" s="649">
        <v>0</v>
      </c>
      <c r="E12" s="649">
        <v>0</v>
      </c>
      <c r="F12" s="649">
        <v>0</v>
      </c>
      <c r="G12" s="649">
        <v>0</v>
      </c>
      <c r="H12" s="645" t="s">
        <v>601</v>
      </c>
    </row>
    <row r="13" spans="1:8" ht="37.5" customHeight="1" thickBot="1" x14ac:dyDescent="0.25">
      <c r="A13" s="638" t="s">
        <v>371</v>
      </c>
      <c r="B13" s="648">
        <v>1</v>
      </c>
      <c r="C13" s="648">
        <v>0</v>
      </c>
      <c r="D13" s="648">
        <v>0</v>
      </c>
      <c r="E13" s="648">
        <v>0</v>
      </c>
      <c r="F13" s="648">
        <v>0</v>
      </c>
      <c r="G13" s="648">
        <v>0</v>
      </c>
      <c r="H13" s="644" t="s">
        <v>274</v>
      </c>
    </row>
    <row r="14" spans="1:8" ht="37.5" customHeight="1" x14ac:dyDescent="0.2">
      <c r="A14" s="636" t="s">
        <v>372</v>
      </c>
      <c r="B14" s="650">
        <v>0.23300000000000001</v>
      </c>
      <c r="C14" s="650">
        <v>0.72799999999999998</v>
      </c>
      <c r="D14" s="650">
        <v>3.9E-2</v>
      </c>
      <c r="E14" s="650">
        <v>0</v>
      </c>
      <c r="F14" s="650">
        <v>0</v>
      </c>
      <c r="G14" s="650">
        <v>0</v>
      </c>
      <c r="H14" s="646" t="s">
        <v>602</v>
      </c>
    </row>
    <row r="15" spans="1:8" ht="15.75" customHeight="1" x14ac:dyDescent="0.2">
      <c r="A15" s="641" t="s">
        <v>482</v>
      </c>
      <c r="H15" s="642" t="s">
        <v>483</v>
      </c>
    </row>
  </sheetData>
  <mergeCells count="8">
    <mergeCell ref="A1:H1"/>
    <mergeCell ref="A2:H2"/>
    <mergeCell ref="A4:H4"/>
    <mergeCell ref="A5:H5"/>
    <mergeCell ref="A8:A9"/>
    <mergeCell ref="H8:H9"/>
    <mergeCell ref="A3:H3"/>
    <mergeCell ref="A6:H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rightToLeft="1" view="pageBreakPreview" zoomScaleNormal="100" zoomScaleSheetLayoutView="100" workbookViewId="0">
      <selection activeCell="A6" sqref="A6:H6"/>
    </sheetView>
  </sheetViews>
  <sheetFormatPr defaultRowHeight="14.25" x14ac:dyDescent="0.2"/>
  <cols>
    <col min="1" max="1" width="29.85546875" style="634" customWidth="1"/>
    <col min="2" max="2" width="9.7109375" style="634" bestFit="1" customWidth="1"/>
    <col min="3" max="3" width="9.28515625" style="634" bestFit="1" customWidth="1"/>
    <col min="4" max="4" width="14.42578125" style="634" customWidth="1"/>
    <col min="5" max="5" width="10.140625" style="634" customWidth="1"/>
    <col min="6" max="6" width="9.28515625" style="634" bestFit="1" customWidth="1"/>
    <col min="7" max="7" width="10.42578125" style="634" customWidth="1"/>
    <col min="8" max="8" width="29.85546875" style="634" customWidth="1"/>
    <col min="9" max="16384" width="9.140625" style="634"/>
  </cols>
  <sheetData>
    <row r="1" spans="1:8" ht="18" x14ac:dyDescent="0.25">
      <c r="A1" s="776" t="s">
        <v>600</v>
      </c>
      <c r="B1" s="776"/>
      <c r="C1" s="776"/>
      <c r="D1" s="776"/>
      <c r="E1" s="776"/>
      <c r="F1" s="776"/>
      <c r="G1" s="776"/>
      <c r="H1" s="776"/>
    </row>
    <row r="2" spans="1:8" ht="18" x14ac:dyDescent="0.25">
      <c r="A2" s="776" t="s">
        <v>606</v>
      </c>
      <c r="B2" s="776"/>
      <c r="C2" s="776"/>
      <c r="D2" s="776"/>
      <c r="E2" s="776"/>
      <c r="F2" s="776"/>
      <c r="G2" s="776"/>
      <c r="H2" s="776"/>
    </row>
    <row r="3" spans="1:8" ht="18" x14ac:dyDescent="0.25">
      <c r="A3" s="782">
        <v>2014</v>
      </c>
      <c r="B3" s="782"/>
      <c r="C3" s="782"/>
      <c r="D3" s="782"/>
      <c r="E3" s="782"/>
      <c r="F3" s="782"/>
      <c r="G3" s="782"/>
      <c r="H3" s="782"/>
    </row>
    <row r="4" spans="1:8" ht="15.75" x14ac:dyDescent="0.25">
      <c r="A4" s="777" t="s">
        <v>726</v>
      </c>
      <c r="B4" s="777"/>
      <c r="C4" s="777"/>
      <c r="D4" s="777"/>
      <c r="E4" s="777"/>
      <c r="F4" s="777"/>
      <c r="G4" s="777"/>
      <c r="H4" s="777"/>
    </row>
    <row r="5" spans="1:8" ht="15.75" x14ac:dyDescent="0.25">
      <c r="A5" s="777" t="s">
        <v>653</v>
      </c>
      <c r="B5" s="777"/>
      <c r="C5" s="777"/>
      <c r="D5" s="777"/>
      <c r="E5" s="777"/>
      <c r="F5" s="777"/>
      <c r="G5" s="777"/>
      <c r="H5" s="777"/>
    </row>
    <row r="6" spans="1:8" ht="15.75" x14ac:dyDescent="0.25">
      <c r="A6" s="777">
        <v>2014</v>
      </c>
      <c r="B6" s="777"/>
      <c r="C6" s="777"/>
      <c r="D6" s="777"/>
      <c r="E6" s="777"/>
      <c r="F6" s="777"/>
      <c r="G6" s="777"/>
      <c r="H6" s="777"/>
    </row>
    <row r="7" spans="1:8" ht="15.75" x14ac:dyDescent="0.25">
      <c r="A7" s="66" t="s">
        <v>687</v>
      </c>
      <c r="B7" s="67"/>
      <c r="C7" s="68"/>
      <c r="D7" s="68"/>
      <c r="E7" s="68"/>
      <c r="F7" s="68"/>
      <c r="G7" s="68"/>
      <c r="H7" s="69" t="s">
        <v>688</v>
      </c>
    </row>
    <row r="8" spans="1:8" ht="33.75" customHeight="1" x14ac:dyDescent="0.25">
      <c r="A8" s="778" t="s">
        <v>604</v>
      </c>
      <c r="B8" s="639" t="s">
        <v>478</v>
      </c>
      <c r="C8" s="639" t="s">
        <v>593</v>
      </c>
      <c r="D8" s="639" t="s">
        <v>594</v>
      </c>
      <c r="E8" s="639" t="s">
        <v>595</v>
      </c>
      <c r="F8" s="639" t="s">
        <v>596</v>
      </c>
      <c r="G8" s="639" t="s">
        <v>493</v>
      </c>
      <c r="H8" s="780" t="s">
        <v>605</v>
      </c>
    </row>
    <row r="9" spans="1:8" ht="31.5" customHeight="1" x14ac:dyDescent="0.2">
      <c r="A9" s="779"/>
      <c r="B9" s="640" t="s">
        <v>479</v>
      </c>
      <c r="C9" s="640" t="s">
        <v>481</v>
      </c>
      <c r="D9" s="640" t="s">
        <v>494</v>
      </c>
      <c r="E9" s="640" t="s">
        <v>501</v>
      </c>
      <c r="F9" s="640" t="s">
        <v>495</v>
      </c>
      <c r="G9" s="640" t="s">
        <v>496</v>
      </c>
      <c r="H9" s="781"/>
    </row>
    <row r="10" spans="1:8" ht="37.5" customHeight="1" thickBot="1" x14ac:dyDescent="0.25">
      <c r="A10" s="637" t="s">
        <v>369</v>
      </c>
      <c r="B10" s="647">
        <v>1</v>
      </c>
      <c r="C10" s="647">
        <v>0</v>
      </c>
      <c r="D10" s="647">
        <v>0</v>
      </c>
      <c r="E10" s="647">
        <v>0</v>
      </c>
      <c r="F10" s="647">
        <v>0</v>
      </c>
      <c r="G10" s="647">
        <v>0</v>
      </c>
      <c r="H10" s="643" t="s">
        <v>272</v>
      </c>
    </row>
    <row r="11" spans="1:8" ht="37.5" customHeight="1" thickBot="1" x14ac:dyDescent="0.25">
      <c r="A11" s="638" t="s">
        <v>373</v>
      </c>
      <c r="B11" s="648">
        <v>0.997</v>
      </c>
      <c r="C11" s="648">
        <v>3.0000000000000001E-3</v>
      </c>
      <c r="D11" s="648">
        <v>0</v>
      </c>
      <c r="E11" s="648">
        <v>0</v>
      </c>
      <c r="F11" s="648">
        <v>0</v>
      </c>
      <c r="G11" s="648">
        <v>0</v>
      </c>
      <c r="H11" s="644" t="s">
        <v>273</v>
      </c>
    </row>
    <row r="12" spans="1:8" ht="37.5" customHeight="1" thickBot="1" x14ac:dyDescent="0.25">
      <c r="A12" s="635" t="s">
        <v>370</v>
      </c>
      <c r="B12" s="649">
        <v>1</v>
      </c>
      <c r="C12" s="649">
        <v>0</v>
      </c>
      <c r="D12" s="649">
        <v>0</v>
      </c>
      <c r="E12" s="649">
        <v>0</v>
      </c>
      <c r="F12" s="649">
        <v>0</v>
      </c>
      <c r="G12" s="649">
        <v>0</v>
      </c>
      <c r="H12" s="645" t="s">
        <v>601</v>
      </c>
    </row>
    <row r="13" spans="1:8" ht="37.5" customHeight="1" thickBot="1" x14ac:dyDescent="0.25">
      <c r="A13" s="638" t="s">
        <v>371</v>
      </c>
      <c r="B13" s="648">
        <v>1</v>
      </c>
      <c r="C13" s="648">
        <v>0</v>
      </c>
      <c r="D13" s="648">
        <v>0</v>
      </c>
      <c r="E13" s="648">
        <v>0</v>
      </c>
      <c r="F13" s="648">
        <v>0</v>
      </c>
      <c r="G13" s="648">
        <v>0</v>
      </c>
      <c r="H13" s="644" t="s">
        <v>274</v>
      </c>
    </row>
    <row r="14" spans="1:8" ht="37.5" customHeight="1" x14ac:dyDescent="0.2">
      <c r="A14" s="636" t="s">
        <v>372</v>
      </c>
      <c r="B14" s="650">
        <v>0.16600000000000001</v>
      </c>
      <c r="C14" s="650">
        <v>0.79200000000000004</v>
      </c>
      <c r="D14" s="650">
        <v>4.2000000000000003E-2</v>
      </c>
      <c r="E14" s="650">
        <v>0</v>
      </c>
      <c r="F14" s="650">
        <v>0</v>
      </c>
      <c r="G14" s="650">
        <v>0</v>
      </c>
      <c r="H14" s="646" t="s">
        <v>602</v>
      </c>
    </row>
    <row r="15" spans="1:8" ht="15.75" customHeight="1" x14ac:dyDescent="0.2">
      <c r="A15" s="641" t="s">
        <v>482</v>
      </c>
      <c r="H15" s="642" t="s">
        <v>483</v>
      </c>
    </row>
  </sheetData>
  <mergeCells count="8">
    <mergeCell ref="A8:A9"/>
    <mergeCell ref="H8:H9"/>
    <mergeCell ref="A1:H1"/>
    <mergeCell ref="A2:H2"/>
    <mergeCell ref="A3:H3"/>
    <mergeCell ref="A4:H4"/>
    <mergeCell ref="A5:H5"/>
    <mergeCell ref="A6:H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rightToLeft="1" view="pageBreakPreview" zoomScaleNormal="100" zoomScaleSheetLayoutView="100" workbookViewId="0">
      <selection activeCell="A5" sqref="A5:H5"/>
    </sheetView>
  </sheetViews>
  <sheetFormatPr defaultRowHeight="14.25" x14ac:dyDescent="0.2"/>
  <cols>
    <col min="1" max="1" width="29.85546875" style="634" customWidth="1"/>
    <col min="2" max="2" width="9.7109375" style="634" bestFit="1" customWidth="1"/>
    <col min="3" max="3" width="9.28515625" style="634" bestFit="1" customWidth="1"/>
    <col min="4" max="4" width="14.42578125" style="634" customWidth="1"/>
    <col min="5" max="5" width="10.140625" style="634" customWidth="1"/>
    <col min="6" max="6" width="9.28515625" style="634" bestFit="1" customWidth="1"/>
    <col min="7" max="7" width="10.42578125" style="634" customWidth="1"/>
    <col min="8" max="8" width="29.85546875" style="634" customWidth="1"/>
    <col min="9" max="16384" width="9.140625" style="634"/>
  </cols>
  <sheetData>
    <row r="1" spans="1:8" ht="18" x14ac:dyDescent="0.25">
      <c r="A1" s="776" t="s">
        <v>600</v>
      </c>
      <c r="B1" s="776"/>
      <c r="C1" s="776"/>
      <c r="D1" s="776"/>
      <c r="E1" s="776"/>
      <c r="F1" s="776"/>
      <c r="G1" s="776"/>
      <c r="H1" s="776"/>
    </row>
    <row r="2" spans="1:8" ht="18" x14ac:dyDescent="0.25">
      <c r="A2" s="776" t="s">
        <v>607</v>
      </c>
      <c r="B2" s="776"/>
      <c r="C2" s="776"/>
      <c r="D2" s="776"/>
      <c r="E2" s="776"/>
      <c r="F2" s="776"/>
      <c r="G2" s="776"/>
      <c r="H2" s="776"/>
    </row>
    <row r="3" spans="1:8" ht="18" x14ac:dyDescent="0.25">
      <c r="A3" s="782">
        <v>2014</v>
      </c>
      <c r="B3" s="782"/>
      <c r="C3" s="782"/>
      <c r="D3" s="782"/>
      <c r="E3" s="782"/>
      <c r="F3" s="782"/>
      <c r="G3" s="782"/>
      <c r="H3" s="782"/>
    </row>
    <row r="4" spans="1:8" ht="15.75" x14ac:dyDescent="0.25">
      <c r="A4" s="777" t="s">
        <v>726</v>
      </c>
      <c r="B4" s="777"/>
      <c r="C4" s="777"/>
      <c r="D4" s="777"/>
      <c r="E4" s="777"/>
      <c r="F4" s="777"/>
      <c r="G4" s="777"/>
      <c r="H4" s="777"/>
    </row>
    <row r="5" spans="1:8" ht="15.75" x14ac:dyDescent="0.25">
      <c r="A5" s="777" t="s">
        <v>674</v>
      </c>
      <c r="B5" s="777"/>
      <c r="C5" s="777"/>
      <c r="D5" s="777"/>
      <c r="E5" s="777"/>
      <c r="F5" s="777"/>
      <c r="G5" s="777"/>
      <c r="H5" s="777"/>
    </row>
    <row r="6" spans="1:8" ht="15.75" x14ac:dyDescent="0.25">
      <c r="A6" s="777">
        <v>2014</v>
      </c>
      <c r="B6" s="777"/>
      <c r="C6" s="777"/>
      <c r="D6" s="777"/>
      <c r="E6" s="777"/>
      <c r="F6" s="777"/>
      <c r="G6" s="777"/>
      <c r="H6" s="777"/>
    </row>
    <row r="7" spans="1:8" ht="15.75" x14ac:dyDescent="0.25">
      <c r="A7" s="66" t="s">
        <v>689</v>
      </c>
      <c r="B7" s="67"/>
      <c r="C7" s="68"/>
      <c r="D7" s="68"/>
      <c r="E7" s="68"/>
      <c r="F7" s="68"/>
      <c r="G7" s="68"/>
      <c r="H7" s="69" t="s">
        <v>690</v>
      </c>
    </row>
    <row r="8" spans="1:8" ht="33.75" customHeight="1" x14ac:dyDescent="0.25">
      <c r="A8" s="778" t="s">
        <v>604</v>
      </c>
      <c r="B8" s="639" t="s">
        <v>478</v>
      </c>
      <c r="C8" s="639" t="s">
        <v>593</v>
      </c>
      <c r="D8" s="639" t="s">
        <v>594</v>
      </c>
      <c r="E8" s="639" t="s">
        <v>595</v>
      </c>
      <c r="F8" s="639" t="s">
        <v>596</v>
      </c>
      <c r="G8" s="639" t="s">
        <v>493</v>
      </c>
      <c r="H8" s="780" t="s">
        <v>605</v>
      </c>
    </row>
    <row r="9" spans="1:8" ht="31.5" customHeight="1" x14ac:dyDescent="0.2">
      <c r="A9" s="779"/>
      <c r="B9" s="640" t="s">
        <v>479</v>
      </c>
      <c r="C9" s="640" t="s">
        <v>481</v>
      </c>
      <c r="D9" s="640" t="s">
        <v>494</v>
      </c>
      <c r="E9" s="640" t="s">
        <v>501</v>
      </c>
      <c r="F9" s="640" t="s">
        <v>495</v>
      </c>
      <c r="G9" s="640" t="s">
        <v>496</v>
      </c>
      <c r="H9" s="781"/>
    </row>
    <row r="10" spans="1:8" ht="37.5" customHeight="1" thickBot="1" x14ac:dyDescent="0.25">
      <c r="A10" s="637" t="s">
        <v>369</v>
      </c>
      <c r="B10" s="647">
        <v>1</v>
      </c>
      <c r="C10" s="647">
        <v>0</v>
      </c>
      <c r="D10" s="647">
        <v>0</v>
      </c>
      <c r="E10" s="647">
        <v>0</v>
      </c>
      <c r="F10" s="647">
        <v>0</v>
      </c>
      <c r="G10" s="647">
        <v>0</v>
      </c>
      <c r="H10" s="643" t="s">
        <v>272</v>
      </c>
    </row>
    <row r="11" spans="1:8" ht="37.5" customHeight="1" thickBot="1" x14ac:dyDescent="0.25">
      <c r="A11" s="638" t="s">
        <v>373</v>
      </c>
      <c r="B11" s="648">
        <v>0.997</v>
      </c>
      <c r="C11" s="648">
        <v>3.0000000000000001E-3</v>
      </c>
      <c r="D11" s="648">
        <v>0</v>
      </c>
      <c r="E11" s="648">
        <v>0</v>
      </c>
      <c r="F11" s="648">
        <v>0</v>
      </c>
      <c r="G11" s="648">
        <v>0</v>
      </c>
      <c r="H11" s="644" t="s">
        <v>273</v>
      </c>
    </row>
    <row r="12" spans="1:8" ht="37.5" customHeight="1" thickBot="1" x14ac:dyDescent="0.25">
      <c r="A12" s="635" t="s">
        <v>370</v>
      </c>
      <c r="B12" s="649">
        <v>1</v>
      </c>
      <c r="C12" s="649">
        <v>0</v>
      </c>
      <c r="D12" s="649">
        <v>0</v>
      </c>
      <c r="E12" s="649">
        <v>0</v>
      </c>
      <c r="F12" s="649">
        <v>0</v>
      </c>
      <c r="G12" s="649">
        <v>0</v>
      </c>
      <c r="H12" s="645" t="s">
        <v>601</v>
      </c>
    </row>
    <row r="13" spans="1:8" ht="37.5" customHeight="1" thickBot="1" x14ac:dyDescent="0.25">
      <c r="A13" s="638" t="s">
        <v>371</v>
      </c>
      <c r="B13" s="648">
        <v>1</v>
      </c>
      <c r="C13" s="648">
        <v>0</v>
      </c>
      <c r="D13" s="648">
        <v>0</v>
      </c>
      <c r="E13" s="648">
        <v>0</v>
      </c>
      <c r="F13" s="648">
        <v>0</v>
      </c>
      <c r="G13" s="648">
        <v>0</v>
      </c>
      <c r="H13" s="644" t="s">
        <v>274</v>
      </c>
    </row>
    <row r="14" spans="1:8" ht="37.5" customHeight="1" x14ac:dyDescent="0.2">
      <c r="A14" s="636" t="s">
        <v>372</v>
      </c>
      <c r="B14" s="650">
        <v>0.497</v>
      </c>
      <c r="C14" s="650">
        <v>0.5</v>
      </c>
      <c r="D14" s="650">
        <v>3.0000000000000001E-3</v>
      </c>
      <c r="E14" s="650">
        <v>0</v>
      </c>
      <c r="F14" s="650">
        <v>0</v>
      </c>
      <c r="G14" s="650">
        <v>0</v>
      </c>
      <c r="H14" s="646" t="s">
        <v>602</v>
      </c>
    </row>
    <row r="15" spans="1:8" ht="15.75" customHeight="1" x14ac:dyDescent="0.2">
      <c r="A15" s="641" t="s">
        <v>482</v>
      </c>
      <c r="H15" s="642" t="s">
        <v>483</v>
      </c>
    </row>
  </sheetData>
  <mergeCells count="8">
    <mergeCell ref="A8:A9"/>
    <mergeCell ref="H8:H9"/>
    <mergeCell ref="A1:H1"/>
    <mergeCell ref="A2:H2"/>
    <mergeCell ref="A3:H3"/>
    <mergeCell ref="A4:H4"/>
    <mergeCell ref="A5:H5"/>
    <mergeCell ref="A6:H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K25"/>
  <sheetViews>
    <sheetView rightToLeft="1" view="pageBreakPreview" zoomScaleNormal="100" zoomScaleSheetLayoutView="100" workbookViewId="0">
      <selection activeCell="G6" sqref="G6"/>
    </sheetView>
  </sheetViews>
  <sheetFormatPr defaultColWidth="8.85546875" defaultRowHeight="12.75" x14ac:dyDescent="0.2"/>
  <cols>
    <col min="1" max="1" width="27.140625" style="1" customWidth="1"/>
    <col min="2" max="6" width="14.42578125" style="1" customWidth="1"/>
    <col min="7" max="7" width="24.28515625" style="1" customWidth="1"/>
    <col min="8" max="16384" width="8.85546875" style="1"/>
  </cols>
  <sheetData>
    <row r="1" spans="1:11" s="18" customFormat="1" ht="19.899999999999999" customHeight="1" x14ac:dyDescent="0.25">
      <c r="A1" s="783" t="s">
        <v>168</v>
      </c>
      <c r="B1" s="784"/>
      <c r="C1" s="784"/>
      <c r="D1" s="784"/>
      <c r="E1" s="784"/>
      <c r="F1" s="784"/>
      <c r="G1" s="785"/>
      <c r="H1" s="19"/>
      <c r="I1" s="21"/>
      <c r="J1" s="21"/>
      <c r="K1" s="21"/>
    </row>
    <row r="2" spans="1:11" s="18" customFormat="1" ht="19.899999999999999" customHeight="1" x14ac:dyDescent="0.25">
      <c r="A2" s="783" t="s">
        <v>477</v>
      </c>
      <c r="B2" s="784"/>
      <c r="C2" s="784"/>
      <c r="D2" s="784"/>
      <c r="E2" s="784"/>
      <c r="F2" s="784"/>
      <c r="G2" s="785"/>
      <c r="H2" s="19"/>
      <c r="I2" s="21"/>
      <c r="J2" s="21"/>
      <c r="K2" s="21"/>
    </row>
    <row r="3" spans="1:11" s="18" customFormat="1" ht="13.5" customHeight="1" x14ac:dyDescent="0.2">
      <c r="A3" s="786" t="s">
        <v>417</v>
      </c>
      <c r="B3" s="787"/>
      <c r="C3" s="787"/>
      <c r="D3" s="787"/>
      <c r="E3" s="787"/>
      <c r="F3" s="787"/>
      <c r="G3" s="788"/>
      <c r="H3" s="20"/>
    </row>
    <row r="4" spans="1:11" s="18" customFormat="1" ht="15" customHeight="1" x14ac:dyDescent="0.2">
      <c r="A4" s="789" t="s">
        <v>477</v>
      </c>
      <c r="B4" s="790"/>
      <c r="C4" s="790"/>
      <c r="D4" s="790"/>
      <c r="E4" s="790"/>
      <c r="F4" s="790"/>
      <c r="G4" s="791"/>
      <c r="H4" s="20"/>
    </row>
    <row r="5" spans="1:11" s="5" customFormat="1" ht="16.899999999999999" customHeight="1" x14ac:dyDescent="0.2">
      <c r="A5" s="34" t="s">
        <v>691</v>
      </c>
      <c r="B5" s="28"/>
      <c r="C5" s="28"/>
      <c r="D5" s="28"/>
      <c r="E5" s="28"/>
      <c r="F5" s="413"/>
      <c r="G5" s="29" t="s">
        <v>692</v>
      </c>
    </row>
    <row r="6" spans="1:11" s="5" customFormat="1" ht="37.15" customHeight="1" x14ac:dyDescent="0.2">
      <c r="A6" s="422" t="s">
        <v>22</v>
      </c>
      <c r="B6" s="487">
        <v>2010</v>
      </c>
      <c r="C6" s="487">
        <v>2011</v>
      </c>
      <c r="D6" s="487">
        <v>2012</v>
      </c>
      <c r="E6" s="487">
        <v>2013</v>
      </c>
      <c r="F6" s="488">
        <v>2014</v>
      </c>
      <c r="G6" s="423" t="s">
        <v>51</v>
      </c>
    </row>
    <row r="7" spans="1:11" ht="32.25" customHeight="1" thickBot="1" x14ac:dyDescent="0.25">
      <c r="A7" s="484" t="s">
        <v>375</v>
      </c>
      <c r="B7" s="485">
        <v>41149</v>
      </c>
      <c r="C7" s="485">
        <v>39400</v>
      </c>
      <c r="D7" s="485">
        <v>0</v>
      </c>
      <c r="E7" s="485">
        <v>34173</v>
      </c>
      <c r="F7" s="486">
        <v>500</v>
      </c>
      <c r="G7" s="49" t="s">
        <v>311</v>
      </c>
    </row>
    <row r="8" spans="1:11" ht="32.25" customHeight="1" thickBot="1" x14ac:dyDescent="0.25">
      <c r="A8" s="101" t="s">
        <v>92</v>
      </c>
      <c r="B8" s="142">
        <v>7791</v>
      </c>
      <c r="C8" s="142">
        <v>3400</v>
      </c>
      <c r="D8" s="142">
        <v>3150</v>
      </c>
      <c r="E8" s="142">
        <v>4920</v>
      </c>
      <c r="F8" s="414">
        <v>11680</v>
      </c>
      <c r="G8" s="51" t="s">
        <v>104</v>
      </c>
    </row>
    <row r="9" spans="1:11" ht="32.25" customHeight="1" thickBot="1" x14ac:dyDescent="0.25">
      <c r="A9" s="102" t="s">
        <v>526</v>
      </c>
      <c r="B9" s="143">
        <v>8300</v>
      </c>
      <c r="C9" s="143">
        <v>10900</v>
      </c>
      <c r="D9" s="143">
        <v>25423.5</v>
      </c>
      <c r="E9" s="143">
        <v>12788</v>
      </c>
      <c r="F9" s="415">
        <v>30055</v>
      </c>
      <c r="G9" s="37" t="s">
        <v>528</v>
      </c>
      <c r="J9" s="72"/>
    </row>
    <row r="10" spans="1:11" ht="32.25" customHeight="1" thickBot="1" x14ac:dyDescent="0.25">
      <c r="A10" s="101" t="s">
        <v>591</v>
      </c>
      <c r="B10" s="118">
        <v>1263.5</v>
      </c>
      <c r="C10" s="118">
        <v>0</v>
      </c>
      <c r="D10" s="118">
        <v>4000</v>
      </c>
      <c r="E10" s="118">
        <v>0</v>
      </c>
      <c r="F10" s="416">
        <v>500</v>
      </c>
      <c r="G10" s="58" t="s">
        <v>592</v>
      </c>
      <c r="J10" s="72"/>
    </row>
    <row r="11" spans="1:11" ht="32.25" customHeight="1" thickBot="1" x14ac:dyDescent="0.25">
      <c r="A11" s="102" t="s">
        <v>527</v>
      </c>
      <c r="B11" s="119">
        <v>15240</v>
      </c>
      <c r="C11" s="119">
        <v>50900</v>
      </c>
      <c r="D11" s="119">
        <v>141889</v>
      </c>
      <c r="E11" s="119">
        <v>33120</v>
      </c>
      <c r="F11" s="417">
        <v>9435</v>
      </c>
      <c r="G11" s="59" t="s">
        <v>529</v>
      </c>
    </row>
    <row r="12" spans="1:11" ht="32.25" customHeight="1" x14ac:dyDescent="0.2">
      <c r="A12" s="103" t="s">
        <v>110</v>
      </c>
      <c r="B12" s="120">
        <v>2.5</v>
      </c>
      <c r="C12" s="120">
        <v>0</v>
      </c>
      <c r="D12" s="120">
        <v>0</v>
      </c>
      <c r="E12" s="120">
        <v>0</v>
      </c>
      <c r="F12" s="418">
        <v>0</v>
      </c>
      <c r="G12" s="62" t="s">
        <v>268</v>
      </c>
    </row>
    <row r="13" spans="1:11" ht="22.5" customHeight="1" x14ac:dyDescent="0.2">
      <c r="A13" s="60" t="s">
        <v>3</v>
      </c>
      <c r="B13" s="71">
        <f>SUM(B7:B12)</f>
        <v>73746</v>
      </c>
      <c r="C13" s="71">
        <f>SUM(C7:C12)</f>
        <v>104600</v>
      </c>
      <c r="D13" s="71">
        <f>SUM(D7:D12)</f>
        <v>174462.5</v>
      </c>
      <c r="E13" s="71">
        <f>SUM(E7:E12)</f>
        <v>85001</v>
      </c>
      <c r="F13" s="71">
        <f>SUM(F7:F12)</f>
        <v>52170</v>
      </c>
      <c r="G13" s="61" t="s">
        <v>4</v>
      </c>
    </row>
    <row r="14" spans="1:11" s="426" customFormat="1" ht="15" customHeight="1" x14ac:dyDescent="0.2">
      <c r="A14" s="432" t="s">
        <v>482</v>
      </c>
      <c r="G14" s="430" t="s">
        <v>483</v>
      </c>
    </row>
    <row r="19" spans="1:6" x14ac:dyDescent="0.2">
      <c r="B19" s="15">
        <f>B6</f>
        <v>2010</v>
      </c>
      <c r="C19" s="15">
        <f>C6</f>
        <v>2011</v>
      </c>
      <c r="D19" s="15">
        <f>D6</f>
        <v>2012</v>
      </c>
      <c r="E19" s="15">
        <f>E6</f>
        <v>2013</v>
      </c>
      <c r="F19" s="15"/>
    </row>
    <row r="20" spans="1:6" x14ac:dyDescent="0.2">
      <c r="A20" s="31" t="s">
        <v>105</v>
      </c>
      <c r="B20" s="72">
        <f t="shared" ref="B20:D25" si="0">B7</f>
        <v>41149</v>
      </c>
      <c r="C20" s="72">
        <f t="shared" si="0"/>
        <v>39400</v>
      </c>
      <c r="D20" s="72">
        <f t="shared" si="0"/>
        <v>0</v>
      </c>
      <c r="E20" s="72">
        <f t="shared" ref="E20:E25" si="1">E7</f>
        <v>34173</v>
      </c>
      <c r="F20" s="72"/>
    </row>
    <row r="21" spans="1:6" x14ac:dyDescent="0.2">
      <c r="A21" s="31" t="s">
        <v>106</v>
      </c>
      <c r="B21" s="72">
        <f t="shared" si="0"/>
        <v>7791</v>
      </c>
      <c r="C21" s="72">
        <f t="shared" si="0"/>
        <v>3400</v>
      </c>
      <c r="D21" s="72">
        <f t="shared" si="0"/>
        <v>3150</v>
      </c>
      <c r="E21" s="72">
        <f t="shared" si="1"/>
        <v>4920</v>
      </c>
      <c r="F21" s="72"/>
    </row>
    <row r="22" spans="1:6" ht="25.5" x14ac:dyDescent="0.2">
      <c r="A22" s="109" t="s">
        <v>313</v>
      </c>
      <c r="B22" s="72">
        <f t="shared" si="0"/>
        <v>8300</v>
      </c>
      <c r="C22" s="72">
        <f t="shared" si="0"/>
        <v>10900</v>
      </c>
      <c r="D22" s="72">
        <f t="shared" si="0"/>
        <v>25423.5</v>
      </c>
      <c r="E22" s="72">
        <f t="shared" si="1"/>
        <v>12788</v>
      </c>
      <c r="F22" s="72"/>
    </row>
    <row r="23" spans="1:6" ht="25.5" x14ac:dyDescent="0.2">
      <c r="A23" s="14" t="s">
        <v>314</v>
      </c>
      <c r="B23" s="72">
        <f t="shared" si="0"/>
        <v>1263.5</v>
      </c>
      <c r="C23" s="72">
        <f t="shared" si="0"/>
        <v>0</v>
      </c>
      <c r="D23" s="72">
        <f t="shared" si="0"/>
        <v>4000</v>
      </c>
      <c r="E23" s="72">
        <f t="shared" si="1"/>
        <v>0</v>
      </c>
      <c r="F23" s="72"/>
    </row>
    <row r="24" spans="1:6" ht="25.5" x14ac:dyDescent="0.2">
      <c r="A24" s="14" t="s">
        <v>312</v>
      </c>
      <c r="B24" s="72">
        <f t="shared" si="0"/>
        <v>15240</v>
      </c>
      <c r="C24" s="72">
        <f t="shared" si="0"/>
        <v>50900</v>
      </c>
      <c r="D24" s="72">
        <f t="shared" si="0"/>
        <v>141889</v>
      </c>
      <c r="E24" s="72">
        <f t="shared" si="1"/>
        <v>33120</v>
      </c>
      <c r="F24" s="72"/>
    </row>
    <row r="25" spans="1:6" ht="25.5" x14ac:dyDescent="0.2">
      <c r="A25" s="14" t="s">
        <v>269</v>
      </c>
      <c r="B25" s="72">
        <f t="shared" si="0"/>
        <v>2.5</v>
      </c>
      <c r="C25" s="72">
        <f t="shared" si="0"/>
        <v>0</v>
      </c>
      <c r="D25" s="72">
        <f t="shared" si="0"/>
        <v>0</v>
      </c>
      <c r="E25" s="72">
        <f t="shared" si="1"/>
        <v>0</v>
      </c>
      <c r="F25" s="72"/>
    </row>
  </sheetData>
  <mergeCells count="4">
    <mergeCell ref="A1:G1"/>
    <mergeCell ref="A3:G3"/>
    <mergeCell ref="A4:G4"/>
    <mergeCell ref="A2:G2"/>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0"/>
  <sheetViews>
    <sheetView rightToLeft="1" view="pageBreakPreview" zoomScaleNormal="100" zoomScaleSheetLayoutView="100" workbookViewId="0">
      <selection activeCell="A6" sqref="A6:A8"/>
    </sheetView>
  </sheetViews>
  <sheetFormatPr defaultColWidth="8.85546875" defaultRowHeight="12.75" x14ac:dyDescent="0.2"/>
  <cols>
    <col min="1" max="1" width="21.42578125" style="30" bestFit="1" customWidth="1"/>
    <col min="2" max="2" width="5.7109375" style="27" bestFit="1" customWidth="1"/>
    <col min="3" max="3" width="8.5703125" style="27" customWidth="1"/>
    <col min="4" max="8" width="8.5703125" style="30" customWidth="1"/>
    <col min="9" max="9" width="6.28515625" style="27" customWidth="1"/>
    <col min="10" max="10" width="21.85546875" style="30" bestFit="1" customWidth="1"/>
    <col min="11" max="16384" width="8.85546875" style="30"/>
  </cols>
  <sheetData>
    <row r="1" spans="1:12" s="141" customFormat="1" ht="36.75" customHeight="1" x14ac:dyDescent="0.25">
      <c r="A1" s="793" t="s">
        <v>589</v>
      </c>
      <c r="B1" s="794"/>
      <c r="C1" s="794"/>
      <c r="D1" s="794"/>
      <c r="E1" s="794"/>
      <c r="F1" s="794"/>
      <c r="G1" s="794"/>
      <c r="H1" s="794"/>
      <c r="I1" s="794"/>
      <c r="J1" s="794"/>
      <c r="K1" s="140"/>
      <c r="L1" s="140"/>
    </row>
    <row r="2" spans="1:12" s="141" customFormat="1" ht="18" x14ac:dyDescent="0.25">
      <c r="A2" s="794" t="s">
        <v>413</v>
      </c>
      <c r="B2" s="794"/>
      <c r="C2" s="794"/>
      <c r="D2" s="794"/>
      <c r="E2" s="794"/>
      <c r="F2" s="794"/>
      <c r="G2" s="794"/>
      <c r="H2" s="794"/>
      <c r="I2" s="794"/>
      <c r="J2" s="794"/>
      <c r="K2" s="140"/>
      <c r="L2" s="140"/>
    </row>
    <row r="3" spans="1:12" s="141" customFormat="1" ht="32.25" customHeight="1" x14ac:dyDescent="0.25">
      <c r="A3" s="795" t="s">
        <v>590</v>
      </c>
      <c r="B3" s="795"/>
      <c r="C3" s="795"/>
      <c r="D3" s="795"/>
      <c r="E3" s="795"/>
      <c r="F3" s="795"/>
      <c r="G3" s="795"/>
      <c r="H3" s="795"/>
      <c r="I3" s="795"/>
      <c r="J3" s="795"/>
    </row>
    <row r="4" spans="1:12" s="141" customFormat="1" ht="14.45" customHeight="1" x14ac:dyDescent="0.25">
      <c r="A4" s="796" t="s">
        <v>413</v>
      </c>
      <c r="B4" s="796"/>
      <c r="C4" s="796"/>
      <c r="D4" s="796"/>
      <c r="E4" s="796"/>
      <c r="F4" s="796"/>
      <c r="G4" s="796"/>
      <c r="H4" s="796"/>
      <c r="I4" s="796"/>
      <c r="J4" s="796"/>
    </row>
    <row r="5" spans="1:12" ht="18" customHeight="1" x14ac:dyDescent="0.25">
      <c r="A5" s="66" t="s">
        <v>694</v>
      </c>
      <c r="B5" s="67"/>
      <c r="C5" s="68"/>
      <c r="D5" s="68"/>
      <c r="E5" s="68"/>
      <c r="F5" s="68"/>
      <c r="G5" s="68"/>
      <c r="H5" s="68"/>
      <c r="I5" s="67"/>
      <c r="J5" s="69" t="s">
        <v>693</v>
      </c>
    </row>
    <row r="6" spans="1:12" ht="10.5" customHeight="1" x14ac:dyDescent="0.2">
      <c r="A6" s="808" t="s">
        <v>45</v>
      </c>
      <c r="B6" s="706" t="s">
        <v>24</v>
      </c>
      <c r="C6" s="803">
        <v>2009</v>
      </c>
      <c r="D6" s="803">
        <v>2010</v>
      </c>
      <c r="E6" s="803">
        <v>2011</v>
      </c>
      <c r="F6" s="803">
        <v>2012</v>
      </c>
      <c r="G6" s="803">
        <v>2013</v>
      </c>
      <c r="H6" s="803">
        <v>2014</v>
      </c>
      <c r="I6" s="800" t="s">
        <v>25</v>
      </c>
      <c r="J6" s="797" t="s">
        <v>23</v>
      </c>
    </row>
    <row r="7" spans="1:12" ht="10.5" customHeight="1" x14ac:dyDescent="0.2">
      <c r="A7" s="809"/>
      <c r="B7" s="806"/>
      <c r="C7" s="804"/>
      <c r="D7" s="804"/>
      <c r="E7" s="804"/>
      <c r="F7" s="804"/>
      <c r="G7" s="804"/>
      <c r="H7" s="804"/>
      <c r="I7" s="801"/>
      <c r="J7" s="798"/>
    </row>
    <row r="8" spans="1:12" ht="10.5" customHeight="1" x14ac:dyDescent="0.2">
      <c r="A8" s="810"/>
      <c r="B8" s="807"/>
      <c r="C8" s="805"/>
      <c r="D8" s="805"/>
      <c r="E8" s="805"/>
      <c r="F8" s="805"/>
      <c r="G8" s="805"/>
      <c r="H8" s="805"/>
      <c r="I8" s="802"/>
      <c r="J8" s="799"/>
    </row>
    <row r="9" spans="1:12" s="10" customFormat="1" ht="19.5" customHeight="1" thickBot="1" x14ac:dyDescent="0.25">
      <c r="A9" s="162" t="s">
        <v>79</v>
      </c>
      <c r="B9" s="203" t="s">
        <v>73</v>
      </c>
      <c r="C9" s="204">
        <v>80.75</v>
      </c>
      <c r="D9" s="204">
        <v>1.85</v>
      </c>
      <c r="E9" s="204" t="s">
        <v>151</v>
      </c>
      <c r="F9" s="204" t="s">
        <v>151</v>
      </c>
      <c r="G9" s="204" t="s">
        <v>151</v>
      </c>
      <c r="H9" s="204" t="s">
        <v>151</v>
      </c>
      <c r="I9" s="203" t="s">
        <v>162</v>
      </c>
      <c r="J9" s="133" t="s">
        <v>80</v>
      </c>
    </row>
    <row r="10" spans="1:12" s="10" customFormat="1" ht="19.5" customHeight="1" thickBot="1" x14ac:dyDescent="0.25">
      <c r="A10" s="45" t="s">
        <v>70</v>
      </c>
      <c r="B10" s="80" t="s">
        <v>72</v>
      </c>
      <c r="C10" s="76">
        <v>1099.8</v>
      </c>
      <c r="D10" s="76" t="s">
        <v>151</v>
      </c>
      <c r="E10" s="76" t="s">
        <v>151</v>
      </c>
      <c r="F10" s="76" t="s">
        <v>151</v>
      </c>
      <c r="G10" s="76" t="s">
        <v>151</v>
      </c>
      <c r="H10" s="76" t="s">
        <v>151</v>
      </c>
      <c r="I10" s="110" t="s">
        <v>163</v>
      </c>
      <c r="J10" s="58" t="s">
        <v>74</v>
      </c>
    </row>
    <row r="11" spans="1:12" s="10" customFormat="1" ht="19.5" customHeight="1" thickBot="1" x14ac:dyDescent="0.25">
      <c r="A11" s="162" t="s">
        <v>179</v>
      </c>
      <c r="B11" s="203" t="s">
        <v>72</v>
      </c>
      <c r="C11" s="204" t="s">
        <v>151</v>
      </c>
      <c r="D11" s="204">
        <v>11.1</v>
      </c>
      <c r="E11" s="204" t="s">
        <v>151</v>
      </c>
      <c r="F11" s="204">
        <v>28</v>
      </c>
      <c r="G11" s="204" t="s">
        <v>151</v>
      </c>
      <c r="H11" s="204" t="s">
        <v>151</v>
      </c>
      <c r="I11" s="203" t="s">
        <v>163</v>
      </c>
      <c r="J11" s="133" t="s">
        <v>180</v>
      </c>
    </row>
    <row r="12" spans="1:12" s="10" customFormat="1" ht="19.5" customHeight="1" thickBot="1" x14ac:dyDescent="0.25">
      <c r="A12" s="45" t="s">
        <v>252</v>
      </c>
      <c r="B12" s="80" t="s">
        <v>72</v>
      </c>
      <c r="C12" s="76" t="s">
        <v>151</v>
      </c>
      <c r="D12" s="76" t="s">
        <v>151</v>
      </c>
      <c r="E12" s="76">
        <v>100</v>
      </c>
      <c r="F12" s="76" t="s">
        <v>151</v>
      </c>
      <c r="G12" s="76" t="s">
        <v>151</v>
      </c>
      <c r="H12" s="76">
        <v>1201</v>
      </c>
      <c r="I12" s="110" t="s">
        <v>163</v>
      </c>
      <c r="J12" s="58" t="s">
        <v>201</v>
      </c>
    </row>
    <row r="13" spans="1:12" s="10" customFormat="1" ht="19.5" customHeight="1" thickBot="1" x14ac:dyDescent="0.25">
      <c r="A13" s="162" t="s">
        <v>285</v>
      </c>
      <c r="B13" s="203" t="s">
        <v>73</v>
      </c>
      <c r="C13" s="204" t="s">
        <v>151</v>
      </c>
      <c r="D13" s="204" t="s">
        <v>151</v>
      </c>
      <c r="E13" s="204" t="s">
        <v>151</v>
      </c>
      <c r="F13" s="204">
        <v>6</v>
      </c>
      <c r="G13" s="204">
        <v>9</v>
      </c>
      <c r="H13" s="204" t="s">
        <v>151</v>
      </c>
      <c r="I13" s="203" t="s">
        <v>162</v>
      </c>
      <c r="J13" s="133" t="s">
        <v>307</v>
      </c>
    </row>
    <row r="14" spans="1:12" s="10" customFormat="1" ht="19.5" customHeight="1" thickBot="1" x14ac:dyDescent="0.25">
      <c r="A14" s="45" t="s">
        <v>253</v>
      </c>
      <c r="B14" s="80" t="s">
        <v>72</v>
      </c>
      <c r="C14" s="76" t="s">
        <v>151</v>
      </c>
      <c r="D14" s="76" t="s">
        <v>151</v>
      </c>
      <c r="E14" s="76">
        <v>20</v>
      </c>
      <c r="F14" s="76" t="s">
        <v>151</v>
      </c>
      <c r="G14" s="76" t="s">
        <v>151</v>
      </c>
      <c r="H14" s="76" t="s">
        <v>151</v>
      </c>
      <c r="I14" s="110" t="s">
        <v>163</v>
      </c>
      <c r="J14" s="58" t="s">
        <v>203</v>
      </c>
    </row>
    <row r="15" spans="1:12" s="10" customFormat="1" ht="19.5" customHeight="1" thickBot="1" x14ac:dyDescent="0.25">
      <c r="A15" s="162" t="s">
        <v>86</v>
      </c>
      <c r="B15" s="203" t="s">
        <v>72</v>
      </c>
      <c r="C15" s="204" t="s">
        <v>78</v>
      </c>
      <c r="D15" s="204">
        <v>789.07500000000005</v>
      </c>
      <c r="E15" s="204">
        <v>176</v>
      </c>
      <c r="F15" s="204" t="s">
        <v>151</v>
      </c>
      <c r="G15" s="204" t="s">
        <v>151</v>
      </c>
      <c r="H15" s="204" t="s">
        <v>151</v>
      </c>
      <c r="I15" s="203" t="s">
        <v>163</v>
      </c>
      <c r="J15" s="133" t="s">
        <v>91</v>
      </c>
    </row>
    <row r="16" spans="1:12" s="10" customFormat="1" ht="19.5" customHeight="1" thickBot="1" x14ac:dyDescent="0.25">
      <c r="A16" s="45" t="s">
        <v>131</v>
      </c>
      <c r="B16" s="80" t="s">
        <v>72</v>
      </c>
      <c r="C16" s="76" t="s">
        <v>151</v>
      </c>
      <c r="D16" s="76" t="s">
        <v>151</v>
      </c>
      <c r="E16" s="76" t="s">
        <v>151</v>
      </c>
      <c r="F16" s="76">
        <v>127</v>
      </c>
      <c r="G16" s="76">
        <v>67</v>
      </c>
      <c r="H16" s="76" t="s">
        <v>151</v>
      </c>
      <c r="I16" s="110" t="s">
        <v>163</v>
      </c>
      <c r="J16" s="58" t="s">
        <v>306</v>
      </c>
    </row>
    <row r="17" spans="1:10" s="10" customFormat="1" ht="19.5" customHeight="1" thickBot="1" x14ac:dyDescent="0.25">
      <c r="A17" s="162" t="s">
        <v>289</v>
      </c>
      <c r="B17" s="203" t="s">
        <v>72</v>
      </c>
      <c r="C17" s="204" t="s">
        <v>151</v>
      </c>
      <c r="D17" s="204" t="s">
        <v>151</v>
      </c>
      <c r="E17" s="204" t="s">
        <v>151</v>
      </c>
      <c r="F17" s="204">
        <v>31</v>
      </c>
      <c r="G17" s="204" t="s">
        <v>151</v>
      </c>
      <c r="H17" s="204" t="s">
        <v>151</v>
      </c>
      <c r="I17" s="203" t="s">
        <v>163</v>
      </c>
      <c r="J17" s="133" t="s">
        <v>279</v>
      </c>
    </row>
    <row r="18" spans="1:10" s="10" customFormat="1" ht="19.5" customHeight="1" thickBot="1" x14ac:dyDescent="0.25">
      <c r="A18" s="45" t="s">
        <v>291</v>
      </c>
      <c r="B18" s="80" t="s">
        <v>72</v>
      </c>
      <c r="C18" s="76" t="s">
        <v>151</v>
      </c>
      <c r="D18" s="76" t="s">
        <v>151</v>
      </c>
      <c r="E18" s="76" t="s">
        <v>151</v>
      </c>
      <c r="F18" s="76" t="s">
        <v>151</v>
      </c>
      <c r="G18" s="76">
        <v>59</v>
      </c>
      <c r="H18" s="76">
        <v>35</v>
      </c>
      <c r="I18" s="110" t="s">
        <v>163</v>
      </c>
      <c r="J18" s="58" t="s">
        <v>283</v>
      </c>
    </row>
    <row r="19" spans="1:10" s="10" customFormat="1" ht="19.5" customHeight="1" thickBot="1" x14ac:dyDescent="0.25">
      <c r="A19" s="162" t="s">
        <v>84</v>
      </c>
      <c r="B19" s="203" t="s">
        <v>72</v>
      </c>
      <c r="C19" s="204" t="s">
        <v>78</v>
      </c>
      <c r="D19" s="204" t="s">
        <v>151</v>
      </c>
      <c r="E19" s="204" t="s">
        <v>151</v>
      </c>
      <c r="F19" s="204" t="s">
        <v>151</v>
      </c>
      <c r="G19" s="204" t="s">
        <v>151</v>
      </c>
      <c r="H19" s="204">
        <v>12</v>
      </c>
      <c r="I19" s="203" t="s">
        <v>163</v>
      </c>
      <c r="J19" s="133" t="s">
        <v>308</v>
      </c>
    </row>
    <row r="20" spans="1:10" s="10" customFormat="1" ht="19.5" customHeight="1" thickBot="1" x14ac:dyDescent="0.25">
      <c r="A20" s="45" t="s">
        <v>294</v>
      </c>
      <c r="B20" s="80" t="s">
        <v>72</v>
      </c>
      <c r="C20" s="76" t="s">
        <v>151</v>
      </c>
      <c r="D20" s="76" t="s">
        <v>151</v>
      </c>
      <c r="E20" s="76" t="s">
        <v>151</v>
      </c>
      <c r="F20" s="76" t="s">
        <v>151</v>
      </c>
      <c r="G20" s="76">
        <v>6</v>
      </c>
      <c r="H20" s="76" t="s">
        <v>151</v>
      </c>
      <c r="I20" s="110" t="s">
        <v>163</v>
      </c>
      <c r="J20" s="58" t="s">
        <v>284</v>
      </c>
    </row>
    <row r="21" spans="1:10" s="10" customFormat="1" ht="19.5" customHeight="1" thickBot="1" x14ac:dyDescent="0.25">
      <c r="A21" s="35" t="s">
        <v>287</v>
      </c>
      <c r="B21" s="111" t="s">
        <v>72</v>
      </c>
      <c r="C21" s="79" t="s">
        <v>151</v>
      </c>
      <c r="D21" s="79" t="s">
        <v>151</v>
      </c>
      <c r="E21" s="79" t="s">
        <v>151</v>
      </c>
      <c r="F21" s="79">
        <v>18</v>
      </c>
      <c r="G21" s="79" t="s">
        <v>151</v>
      </c>
      <c r="H21" s="79" t="s">
        <v>151</v>
      </c>
      <c r="I21" s="111" t="s">
        <v>163</v>
      </c>
      <c r="J21" s="59" t="s">
        <v>278</v>
      </c>
    </row>
    <row r="22" spans="1:10" s="10" customFormat="1" ht="19.5" customHeight="1" thickBot="1" x14ac:dyDescent="0.25">
      <c r="A22" s="45" t="s">
        <v>85</v>
      </c>
      <c r="B22" s="80" t="s">
        <v>73</v>
      </c>
      <c r="C22" s="76">
        <v>17.8</v>
      </c>
      <c r="D22" s="76" t="s">
        <v>151</v>
      </c>
      <c r="E22" s="76" t="s">
        <v>151</v>
      </c>
      <c r="F22" s="76" t="s">
        <v>151</v>
      </c>
      <c r="G22" s="76" t="s">
        <v>151</v>
      </c>
      <c r="H22" s="76" t="s">
        <v>151</v>
      </c>
      <c r="I22" s="110" t="s">
        <v>162</v>
      </c>
      <c r="J22" s="58" t="s">
        <v>90</v>
      </c>
    </row>
    <row r="23" spans="1:10" s="10" customFormat="1" ht="19.5" customHeight="1" thickBot="1" x14ac:dyDescent="0.25">
      <c r="A23" s="35" t="s">
        <v>177</v>
      </c>
      <c r="B23" s="111" t="s">
        <v>72</v>
      </c>
      <c r="C23" s="79" t="s">
        <v>151</v>
      </c>
      <c r="D23" s="79">
        <v>31.7</v>
      </c>
      <c r="E23" s="79" t="s">
        <v>151</v>
      </c>
      <c r="F23" s="79" t="s">
        <v>151</v>
      </c>
      <c r="G23" s="79" t="s">
        <v>151</v>
      </c>
      <c r="H23" s="79" t="s">
        <v>151</v>
      </c>
      <c r="I23" s="111" t="s">
        <v>163</v>
      </c>
      <c r="J23" s="59" t="s">
        <v>178</v>
      </c>
    </row>
    <row r="24" spans="1:10" s="10" customFormat="1" ht="19.5" customHeight="1" thickBot="1" x14ac:dyDescent="0.25">
      <c r="A24" s="45" t="s">
        <v>292</v>
      </c>
      <c r="B24" s="80" t="s">
        <v>72</v>
      </c>
      <c r="C24" s="76" t="s">
        <v>151</v>
      </c>
      <c r="D24" s="76" t="s">
        <v>151</v>
      </c>
      <c r="E24" s="76" t="s">
        <v>151</v>
      </c>
      <c r="F24" s="76" t="s">
        <v>151</v>
      </c>
      <c r="G24" s="76">
        <v>119</v>
      </c>
      <c r="H24" s="76">
        <v>227</v>
      </c>
      <c r="I24" s="110" t="s">
        <v>163</v>
      </c>
      <c r="J24" s="58" t="s">
        <v>281</v>
      </c>
    </row>
    <row r="25" spans="1:10" s="10" customFormat="1" ht="19.5" customHeight="1" thickBot="1" x14ac:dyDescent="0.25">
      <c r="A25" s="35" t="s">
        <v>293</v>
      </c>
      <c r="B25" s="111" t="s">
        <v>73</v>
      </c>
      <c r="C25" s="79" t="s">
        <v>151</v>
      </c>
      <c r="D25" s="79" t="s">
        <v>151</v>
      </c>
      <c r="E25" s="79" t="s">
        <v>151</v>
      </c>
      <c r="F25" s="79" t="s">
        <v>151</v>
      </c>
      <c r="G25" s="79">
        <v>85</v>
      </c>
      <c r="H25" s="79">
        <v>287</v>
      </c>
      <c r="I25" s="111" t="s">
        <v>162</v>
      </c>
      <c r="J25" s="59" t="s">
        <v>282</v>
      </c>
    </row>
    <row r="26" spans="1:10" s="10" customFormat="1" ht="19.5" customHeight="1" thickBot="1" x14ac:dyDescent="0.25">
      <c r="A26" s="45" t="s">
        <v>118</v>
      </c>
      <c r="B26" s="80" t="s">
        <v>72</v>
      </c>
      <c r="C26" s="76">
        <v>570</v>
      </c>
      <c r="D26" s="76">
        <v>1.1000000000000001</v>
      </c>
      <c r="E26" s="76" t="s">
        <v>151</v>
      </c>
      <c r="F26" s="76" t="s">
        <v>151</v>
      </c>
      <c r="G26" s="76" t="s">
        <v>151</v>
      </c>
      <c r="H26" s="76" t="s">
        <v>151</v>
      </c>
      <c r="I26" s="110" t="s">
        <v>163</v>
      </c>
      <c r="J26" s="58" t="s">
        <v>116</v>
      </c>
    </row>
    <row r="27" spans="1:10" s="10" customFormat="1" ht="19.5" customHeight="1" thickBot="1" x14ac:dyDescent="0.25">
      <c r="A27" s="35" t="s">
        <v>87</v>
      </c>
      <c r="B27" s="111" t="s">
        <v>72</v>
      </c>
      <c r="C27" s="79">
        <v>833.6</v>
      </c>
      <c r="D27" s="79">
        <v>472.57499999999999</v>
      </c>
      <c r="E27" s="79">
        <v>97</v>
      </c>
      <c r="F27" s="79" t="s">
        <v>151</v>
      </c>
      <c r="G27" s="79" t="s">
        <v>151</v>
      </c>
      <c r="H27" s="79" t="s">
        <v>151</v>
      </c>
      <c r="I27" s="111" t="s">
        <v>163</v>
      </c>
      <c r="J27" s="59" t="s">
        <v>77</v>
      </c>
    </row>
    <row r="28" spans="1:10" s="10" customFormat="1" ht="19.5" customHeight="1" thickBot="1" x14ac:dyDescent="0.25">
      <c r="A28" s="45" t="s">
        <v>81</v>
      </c>
      <c r="B28" s="80" t="s">
        <v>72</v>
      </c>
      <c r="C28" s="76" t="s">
        <v>78</v>
      </c>
      <c r="D28" s="76">
        <v>62.65</v>
      </c>
      <c r="E28" s="76">
        <v>523</v>
      </c>
      <c r="F28" s="76" t="s">
        <v>151</v>
      </c>
      <c r="G28" s="76" t="s">
        <v>151</v>
      </c>
      <c r="H28" s="76" t="s">
        <v>151</v>
      </c>
      <c r="I28" s="110" t="s">
        <v>163</v>
      </c>
      <c r="J28" s="58" t="s">
        <v>82</v>
      </c>
    </row>
    <row r="29" spans="1:10" s="10" customFormat="1" ht="19.5" customHeight="1" thickBot="1" x14ac:dyDescent="0.25">
      <c r="A29" s="35" t="s">
        <v>111</v>
      </c>
      <c r="B29" s="111" t="s">
        <v>73</v>
      </c>
      <c r="C29" s="79">
        <v>293.5</v>
      </c>
      <c r="D29" s="79">
        <v>174</v>
      </c>
      <c r="E29" s="79">
        <v>83</v>
      </c>
      <c r="F29" s="79">
        <v>8</v>
      </c>
      <c r="G29" s="79">
        <v>4</v>
      </c>
      <c r="H29" s="79">
        <v>253</v>
      </c>
      <c r="I29" s="111" t="s">
        <v>162</v>
      </c>
      <c r="J29" s="59" t="s">
        <v>88</v>
      </c>
    </row>
    <row r="30" spans="1:10" ht="19.5" customHeight="1" thickBot="1" x14ac:dyDescent="0.25">
      <c r="A30" s="45" t="s">
        <v>204</v>
      </c>
      <c r="B30" s="80" t="s">
        <v>72</v>
      </c>
      <c r="C30" s="76" t="s">
        <v>151</v>
      </c>
      <c r="D30" s="76" t="s">
        <v>151</v>
      </c>
      <c r="E30" s="76">
        <v>13</v>
      </c>
      <c r="F30" s="76" t="s">
        <v>151</v>
      </c>
      <c r="G30" s="76" t="s">
        <v>151</v>
      </c>
      <c r="H30" s="76" t="s">
        <v>151</v>
      </c>
      <c r="I30" s="110" t="s">
        <v>163</v>
      </c>
      <c r="J30" s="58" t="s">
        <v>202</v>
      </c>
    </row>
    <row r="31" spans="1:10" ht="19.5" customHeight="1" thickBot="1" x14ac:dyDescent="0.25">
      <c r="A31" s="35" t="s">
        <v>117</v>
      </c>
      <c r="B31" s="111" t="s">
        <v>72</v>
      </c>
      <c r="C31" s="79">
        <v>83</v>
      </c>
      <c r="D31" s="79">
        <v>15</v>
      </c>
      <c r="E31" s="79" t="s">
        <v>151</v>
      </c>
      <c r="F31" s="79" t="s">
        <v>151</v>
      </c>
      <c r="G31" s="79" t="s">
        <v>151</v>
      </c>
      <c r="H31" s="79" t="s">
        <v>151</v>
      </c>
      <c r="I31" s="111" t="s">
        <v>163</v>
      </c>
      <c r="J31" s="59" t="s">
        <v>115</v>
      </c>
    </row>
    <row r="32" spans="1:10" ht="19.5" customHeight="1" thickBot="1" x14ac:dyDescent="0.25">
      <c r="A32" s="45" t="s">
        <v>113</v>
      </c>
      <c r="B32" s="80" t="s">
        <v>72</v>
      </c>
      <c r="C32" s="76">
        <v>263.63</v>
      </c>
      <c r="D32" s="76" t="s">
        <v>151</v>
      </c>
      <c r="E32" s="76" t="s">
        <v>151</v>
      </c>
      <c r="F32" s="76">
        <v>155.5</v>
      </c>
      <c r="G32" s="76" t="s">
        <v>151</v>
      </c>
      <c r="H32" s="76" t="s">
        <v>151</v>
      </c>
      <c r="I32" s="110" t="s">
        <v>163</v>
      </c>
      <c r="J32" s="58" t="s">
        <v>277</v>
      </c>
    </row>
    <row r="33" spans="1:10" s="298" customFormat="1" ht="19.5" customHeight="1" thickBot="1" x14ac:dyDescent="0.25">
      <c r="A33" s="35" t="s">
        <v>83</v>
      </c>
      <c r="B33" s="111" t="s">
        <v>72</v>
      </c>
      <c r="C33" s="79" t="s">
        <v>151</v>
      </c>
      <c r="D33" s="79" t="s">
        <v>151</v>
      </c>
      <c r="E33" s="79" t="s">
        <v>151</v>
      </c>
      <c r="F33" s="79" t="s">
        <v>151</v>
      </c>
      <c r="G33" s="79" t="s">
        <v>151</v>
      </c>
      <c r="H33" s="79" t="s">
        <v>151</v>
      </c>
      <c r="I33" s="111" t="s">
        <v>163</v>
      </c>
      <c r="J33" s="59" t="s">
        <v>89</v>
      </c>
    </row>
    <row r="34" spans="1:10" ht="19.5" customHeight="1" thickBot="1" x14ac:dyDescent="0.25">
      <c r="A34" s="45" t="s">
        <v>112</v>
      </c>
      <c r="B34" s="80" t="s">
        <v>73</v>
      </c>
      <c r="C34" s="76">
        <v>2706.5</v>
      </c>
      <c r="D34" s="76">
        <v>1387</v>
      </c>
      <c r="E34" s="76">
        <v>586</v>
      </c>
      <c r="F34" s="76">
        <v>622</v>
      </c>
      <c r="G34" s="76">
        <v>197</v>
      </c>
      <c r="H34" s="76" t="s">
        <v>151</v>
      </c>
      <c r="I34" s="110" t="s">
        <v>162</v>
      </c>
      <c r="J34" s="58" t="s">
        <v>114</v>
      </c>
    </row>
    <row r="35" spans="1:10" ht="19.5" customHeight="1" thickBot="1" x14ac:dyDescent="0.25">
      <c r="A35" s="35" t="s">
        <v>462</v>
      </c>
      <c r="B35" s="79" t="s">
        <v>151</v>
      </c>
      <c r="C35" s="79" t="s">
        <v>151</v>
      </c>
      <c r="D35" s="79" t="s">
        <v>151</v>
      </c>
      <c r="E35" s="79" t="s">
        <v>151</v>
      </c>
      <c r="F35" s="79" t="s">
        <v>151</v>
      </c>
      <c r="G35" s="79" t="s">
        <v>151</v>
      </c>
      <c r="H35" s="79">
        <v>96</v>
      </c>
      <c r="I35" s="111" t="s">
        <v>163</v>
      </c>
      <c r="J35" s="59" t="s">
        <v>463</v>
      </c>
    </row>
    <row r="36" spans="1:10" ht="19.5" customHeight="1" thickBot="1" x14ac:dyDescent="0.25">
      <c r="A36" s="45" t="s">
        <v>464</v>
      </c>
      <c r="B36" s="76" t="s">
        <v>151</v>
      </c>
      <c r="C36" s="76" t="s">
        <v>151</v>
      </c>
      <c r="D36" s="76" t="s">
        <v>151</v>
      </c>
      <c r="E36" s="76" t="s">
        <v>151</v>
      </c>
      <c r="F36" s="76" t="s">
        <v>151</v>
      </c>
      <c r="G36" s="76" t="s">
        <v>151</v>
      </c>
      <c r="H36" s="76">
        <v>19</v>
      </c>
      <c r="I36" s="110" t="s">
        <v>162</v>
      </c>
      <c r="J36" s="58" t="s">
        <v>465</v>
      </c>
    </row>
    <row r="37" spans="1:10" ht="19.5" customHeight="1" thickBot="1" x14ac:dyDescent="0.25">
      <c r="A37" s="35" t="s">
        <v>466</v>
      </c>
      <c r="B37" s="79" t="s">
        <v>151</v>
      </c>
      <c r="C37" s="79" t="s">
        <v>151</v>
      </c>
      <c r="D37" s="79" t="s">
        <v>151</v>
      </c>
      <c r="E37" s="79" t="s">
        <v>151</v>
      </c>
      <c r="F37" s="79" t="s">
        <v>151</v>
      </c>
      <c r="G37" s="79" t="s">
        <v>151</v>
      </c>
      <c r="H37" s="79">
        <v>1144</v>
      </c>
      <c r="I37" s="111" t="s">
        <v>162</v>
      </c>
      <c r="J37" s="59" t="s">
        <v>467</v>
      </c>
    </row>
    <row r="38" spans="1:10" ht="19.5" customHeight="1" thickBot="1" x14ac:dyDescent="0.25">
      <c r="A38" s="45" t="s">
        <v>71</v>
      </c>
      <c r="B38" s="80" t="s">
        <v>73</v>
      </c>
      <c r="C38" s="76">
        <v>183.75</v>
      </c>
      <c r="D38" s="76">
        <v>26.35</v>
      </c>
      <c r="E38" s="76">
        <v>100</v>
      </c>
      <c r="F38" s="76" t="s">
        <v>151</v>
      </c>
      <c r="G38" s="76" t="s">
        <v>151</v>
      </c>
      <c r="H38" s="76" t="s">
        <v>151</v>
      </c>
      <c r="I38" s="110" t="s">
        <v>162</v>
      </c>
      <c r="J38" s="58" t="s">
        <v>75</v>
      </c>
    </row>
    <row r="39" spans="1:10" ht="19.5" customHeight="1" x14ac:dyDescent="0.2">
      <c r="A39" s="404" t="s">
        <v>290</v>
      </c>
      <c r="B39" s="405" t="s">
        <v>72</v>
      </c>
      <c r="C39" s="406" t="s">
        <v>151</v>
      </c>
      <c r="D39" s="406" t="s">
        <v>151</v>
      </c>
      <c r="E39" s="406" t="s">
        <v>151</v>
      </c>
      <c r="F39" s="406">
        <v>127</v>
      </c>
      <c r="G39" s="406" t="s">
        <v>151</v>
      </c>
      <c r="H39" s="406" t="s">
        <v>151</v>
      </c>
      <c r="I39" s="405" t="s">
        <v>163</v>
      </c>
      <c r="J39" s="407" t="s">
        <v>280</v>
      </c>
    </row>
    <row r="40" spans="1:10" s="429" customFormat="1" ht="19.5" customHeight="1" x14ac:dyDescent="0.2">
      <c r="A40" s="432" t="s">
        <v>482</v>
      </c>
      <c r="B40" s="434"/>
      <c r="C40" s="435"/>
      <c r="D40" s="435"/>
      <c r="E40" s="435"/>
      <c r="F40" s="435"/>
      <c r="G40" s="435"/>
      <c r="H40" s="792" t="s">
        <v>483</v>
      </c>
      <c r="I40" s="792"/>
      <c r="J40" s="792"/>
    </row>
  </sheetData>
  <mergeCells count="15">
    <mergeCell ref="H40:J40"/>
    <mergeCell ref="A1:J1"/>
    <mergeCell ref="A3:J3"/>
    <mergeCell ref="A4:J4"/>
    <mergeCell ref="A2:J2"/>
    <mergeCell ref="J6:J8"/>
    <mergeCell ref="I6:I8"/>
    <mergeCell ref="F6:F8"/>
    <mergeCell ref="H6:H8"/>
    <mergeCell ref="B6:B8"/>
    <mergeCell ref="A6:A8"/>
    <mergeCell ref="E6:E8"/>
    <mergeCell ref="D6:D8"/>
    <mergeCell ref="C6:C8"/>
    <mergeCell ref="G6:G8"/>
  </mergeCells>
  <phoneticPr fontId="0" type="noConversion"/>
  <printOptions horizontalCentered="1" verticalCentered="1"/>
  <pageMargins left="0" right="0" top="0" bottom="0" header="0" footer="0"/>
  <pageSetup paperSize="9" scale="8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40"/>
  <sheetViews>
    <sheetView rightToLeft="1" view="pageBreakPreview" zoomScaleNormal="100" zoomScaleSheetLayoutView="100" workbookViewId="0">
      <selection activeCell="A5" sqref="A5"/>
    </sheetView>
  </sheetViews>
  <sheetFormatPr defaultColWidth="8.85546875" defaultRowHeight="12.75" x14ac:dyDescent="0.2"/>
  <cols>
    <col min="1" max="1" width="21.42578125" style="30" bestFit="1" customWidth="1"/>
    <col min="2" max="2" width="5.7109375" style="27" bestFit="1" customWidth="1"/>
    <col min="3" max="3" width="8.5703125" style="27" customWidth="1"/>
    <col min="4" max="8" width="8.5703125" style="30" customWidth="1"/>
    <col min="9" max="9" width="6.28515625" style="27" customWidth="1"/>
    <col min="10" max="10" width="21.85546875" style="30" bestFit="1" customWidth="1"/>
    <col min="11" max="16384" width="8.85546875" style="30"/>
  </cols>
  <sheetData>
    <row r="1" spans="1:12" s="141" customFormat="1" ht="18" x14ac:dyDescent="0.25">
      <c r="A1" s="794" t="s">
        <v>310</v>
      </c>
      <c r="B1" s="794"/>
      <c r="C1" s="794"/>
      <c r="D1" s="794"/>
      <c r="E1" s="794"/>
      <c r="F1" s="794"/>
      <c r="G1" s="794"/>
      <c r="H1" s="794"/>
      <c r="I1" s="794"/>
      <c r="J1" s="794"/>
      <c r="K1" s="140"/>
      <c r="L1" s="140"/>
    </row>
    <row r="2" spans="1:12" s="141" customFormat="1" ht="18" x14ac:dyDescent="0.25">
      <c r="A2" s="794" t="s">
        <v>413</v>
      </c>
      <c r="B2" s="794"/>
      <c r="C2" s="794"/>
      <c r="D2" s="794"/>
      <c r="E2" s="794"/>
      <c r="F2" s="794"/>
      <c r="G2" s="794"/>
      <c r="H2" s="794"/>
      <c r="I2" s="794"/>
      <c r="J2" s="794"/>
      <c r="K2" s="140"/>
      <c r="L2" s="140"/>
    </row>
    <row r="3" spans="1:12" s="141" customFormat="1" ht="18.75" customHeight="1" x14ac:dyDescent="0.2">
      <c r="A3" s="811" t="s">
        <v>309</v>
      </c>
      <c r="B3" s="811"/>
      <c r="C3" s="811"/>
      <c r="D3" s="811"/>
      <c r="E3" s="811"/>
      <c r="F3" s="811"/>
      <c r="G3" s="811"/>
      <c r="H3" s="811"/>
      <c r="I3" s="811"/>
      <c r="J3" s="811"/>
    </row>
    <row r="4" spans="1:12" s="141" customFormat="1" ht="14.45" customHeight="1" x14ac:dyDescent="0.25">
      <c r="A4" s="796" t="s">
        <v>413</v>
      </c>
      <c r="B4" s="796"/>
      <c r="C4" s="796"/>
      <c r="D4" s="796"/>
      <c r="E4" s="796"/>
      <c r="F4" s="796"/>
      <c r="G4" s="796"/>
      <c r="H4" s="796"/>
      <c r="I4" s="796"/>
      <c r="J4" s="796"/>
    </row>
    <row r="5" spans="1:12" ht="18" customHeight="1" x14ac:dyDescent="0.25">
      <c r="A5" s="66" t="s">
        <v>695</v>
      </c>
      <c r="B5" s="67"/>
      <c r="C5" s="68"/>
      <c r="D5" s="68"/>
      <c r="E5" s="68"/>
      <c r="F5" s="68"/>
      <c r="G5" s="68"/>
      <c r="H5" s="68"/>
      <c r="I5" s="67"/>
      <c r="J5" s="69" t="s">
        <v>696</v>
      </c>
    </row>
    <row r="6" spans="1:12" ht="10.5" customHeight="1" x14ac:dyDescent="0.2">
      <c r="A6" s="808" t="s">
        <v>45</v>
      </c>
      <c r="B6" s="706" t="s">
        <v>24</v>
      </c>
      <c r="C6" s="803">
        <v>2009</v>
      </c>
      <c r="D6" s="803">
        <v>2010</v>
      </c>
      <c r="E6" s="803">
        <v>2011</v>
      </c>
      <c r="F6" s="803">
        <v>2012</v>
      </c>
      <c r="G6" s="803">
        <v>2013</v>
      </c>
      <c r="H6" s="401"/>
      <c r="I6" s="800" t="s">
        <v>25</v>
      </c>
      <c r="J6" s="797" t="s">
        <v>23</v>
      </c>
    </row>
    <row r="7" spans="1:12" ht="10.5" customHeight="1" x14ac:dyDescent="0.2">
      <c r="A7" s="809"/>
      <c r="B7" s="806"/>
      <c r="C7" s="804"/>
      <c r="D7" s="804"/>
      <c r="E7" s="804"/>
      <c r="F7" s="804"/>
      <c r="G7" s="804"/>
      <c r="H7" s="402">
        <v>2014</v>
      </c>
      <c r="I7" s="801"/>
      <c r="J7" s="798"/>
    </row>
    <row r="8" spans="1:12" ht="10.5" customHeight="1" x14ac:dyDescent="0.2">
      <c r="A8" s="810"/>
      <c r="B8" s="807"/>
      <c r="C8" s="805"/>
      <c r="D8" s="805"/>
      <c r="E8" s="805"/>
      <c r="F8" s="805"/>
      <c r="G8" s="805"/>
      <c r="H8" s="403"/>
      <c r="I8" s="802"/>
      <c r="J8" s="799"/>
    </row>
    <row r="9" spans="1:12" s="10" customFormat="1" ht="21.75" customHeight="1" thickBot="1" x14ac:dyDescent="0.25">
      <c r="A9" s="162" t="s">
        <v>129</v>
      </c>
      <c r="B9" s="203" t="s">
        <v>72</v>
      </c>
      <c r="C9" s="204">
        <v>65.5</v>
      </c>
      <c r="D9" s="204">
        <v>924.5</v>
      </c>
      <c r="E9" s="204" t="s">
        <v>151</v>
      </c>
      <c r="F9" s="204" t="s">
        <v>151</v>
      </c>
      <c r="G9" s="204" t="s">
        <v>151</v>
      </c>
      <c r="H9" s="204" t="s">
        <v>151</v>
      </c>
      <c r="I9" s="203" t="s">
        <v>163</v>
      </c>
      <c r="J9" s="133" t="s">
        <v>130</v>
      </c>
    </row>
    <row r="10" spans="1:12" s="10" customFormat="1" ht="21.75" customHeight="1" thickBot="1" x14ac:dyDescent="0.25">
      <c r="A10" s="45" t="s">
        <v>206</v>
      </c>
      <c r="B10" s="80" t="s">
        <v>73</v>
      </c>
      <c r="C10" s="76" t="s">
        <v>151</v>
      </c>
      <c r="D10" s="76" t="s">
        <v>151</v>
      </c>
      <c r="E10" s="76">
        <v>2</v>
      </c>
      <c r="F10" s="76" t="s">
        <v>151</v>
      </c>
      <c r="G10" s="76" t="s">
        <v>151</v>
      </c>
      <c r="H10" s="76" t="s">
        <v>151</v>
      </c>
      <c r="I10" s="110" t="s">
        <v>162</v>
      </c>
      <c r="J10" s="58" t="s">
        <v>207</v>
      </c>
    </row>
    <row r="11" spans="1:12" s="10" customFormat="1" ht="21.75" customHeight="1" thickBot="1" x14ac:dyDescent="0.25">
      <c r="A11" s="35" t="s">
        <v>133</v>
      </c>
      <c r="B11" s="111" t="s">
        <v>72</v>
      </c>
      <c r="C11" s="79">
        <v>577.5</v>
      </c>
      <c r="D11" s="79">
        <v>56</v>
      </c>
      <c r="E11" s="79">
        <v>2969</v>
      </c>
      <c r="F11" s="79">
        <v>142</v>
      </c>
      <c r="G11" s="79" t="s">
        <v>151</v>
      </c>
      <c r="H11" s="79" t="s">
        <v>151</v>
      </c>
      <c r="I11" s="111" t="s">
        <v>163</v>
      </c>
      <c r="J11" s="59" t="s">
        <v>134</v>
      </c>
    </row>
    <row r="12" spans="1:12" s="10" customFormat="1" ht="21.75" customHeight="1" thickBot="1" x14ac:dyDescent="0.25">
      <c r="A12" s="45" t="s">
        <v>285</v>
      </c>
      <c r="B12" s="80" t="s">
        <v>73</v>
      </c>
      <c r="C12" s="76" t="s">
        <v>151</v>
      </c>
      <c r="D12" s="76" t="s">
        <v>151</v>
      </c>
      <c r="E12" s="76" t="s">
        <v>151</v>
      </c>
      <c r="F12" s="76">
        <v>606</v>
      </c>
      <c r="G12" s="76">
        <v>1044</v>
      </c>
      <c r="H12" s="76">
        <v>886</v>
      </c>
      <c r="I12" s="110" t="s">
        <v>162</v>
      </c>
      <c r="J12" s="58" t="s">
        <v>307</v>
      </c>
    </row>
    <row r="13" spans="1:12" s="10" customFormat="1" ht="21.75" customHeight="1" thickBot="1" x14ac:dyDescent="0.25">
      <c r="A13" s="35" t="s">
        <v>205</v>
      </c>
      <c r="B13" s="111" t="s">
        <v>72</v>
      </c>
      <c r="C13" s="79" t="s">
        <v>151</v>
      </c>
      <c r="D13" s="79" t="s">
        <v>151</v>
      </c>
      <c r="E13" s="79">
        <v>428.75</v>
      </c>
      <c r="F13" s="79" t="s">
        <v>151</v>
      </c>
      <c r="G13" s="79" t="s">
        <v>151</v>
      </c>
      <c r="H13" s="79" t="s">
        <v>151</v>
      </c>
      <c r="I13" s="111" t="s">
        <v>163</v>
      </c>
      <c r="J13" s="59" t="s">
        <v>203</v>
      </c>
    </row>
    <row r="14" spans="1:12" s="10" customFormat="1" ht="21.75" customHeight="1" thickBot="1" x14ac:dyDescent="0.25">
      <c r="A14" s="45" t="s">
        <v>131</v>
      </c>
      <c r="B14" s="80" t="s">
        <v>72</v>
      </c>
      <c r="C14" s="76">
        <v>1881</v>
      </c>
      <c r="D14" s="76">
        <v>4681</v>
      </c>
      <c r="E14" s="76">
        <v>2536</v>
      </c>
      <c r="F14" s="76">
        <v>3138</v>
      </c>
      <c r="G14" s="76">
        <v>3221.5</v>
      </c>
      <c r="H14" s="76" t="s">
        <v>151</v>
      </c>
      <c r="I14" s="110" t="s">
        <v>163</v>
      </c>
      <c r="J14" s="58" t="s">
        <v>132</v>
      </c>
    </row>
    <row r="15" spans="1:12" s="10" customFormat="1" ht="21.75" customHeight="1" thickBot="1" x14ac:dyDescent="0.25">
      <c r="A15" s="35" t="s">
        <v>289</v>
      </c>
      <c r="B15" s="111" t="s">
        <v>72</v>
      </c>
      <c r="C15" s="79" t="s">
        <v>151</v>
      </c>
      <c r="D15" s="79" t="s">
        <v>151</v>
      </c>
      <c r="E15" s="79" t="s">
        <v>151</v>
      </c>
      <c r="F15" s="79">
        <v>429</v>
      </c>
      <c r="G15" s="79" t="s">
        <v>151</v>
      </c>
      <c r="H15" s="79" t="s">
        <v>151</v>
      </c>
      <c r="I15" s="111" t="s">
        <v>163</v>
      </c>
      <c r="J15" s="59" t="s">
        <v>279</v>
      </c>
    </row>
    <row r="16" spans="1:12" s="10" customFormat="1" ht="21.75" customHeight="1" thickBot="1" x14ac:dyDescent="0.25">
      <c r="A16" s="45" t="s">
        <v>291</v>
      </c>
      <c r="B16" s="80" t="s">
        <v>72</v>
      </c>
      <c r="C16" s="76" t="s">
        <v>151</v>
      </c>
      <c r="D16" s="76" t="s">
        <v>151</v>
      </c>
      <c r="E16" s="76" t="s">
        <v>151</v>
      </c>
      <c r="F16" s="76" t="s">
        <v>151</v>
      </c>
      <c r="G16" s="76">
        <v>3513</v>
      </c>
      <c r="H16" s="76">
        <v>1507</v>
      </c>
      <c r="I16" s="110" t="s">
        <v>163</v>
      </c>
      <c r="J16" s="58" t="s">
        <v>283</v>
      </c>
    </row>
    <row r="17" spans="1:10" s="10" customFormat="1" ht="21.75" customHeight="1" thickBot="1" x14ac:dyDescent="0.25">
      <c r="A17" s="35" t="s">
        <v>294</v>
      </c>
      <c r="B17" s="111" t="s">
        <v>72</v>
      </c>
      <c r="C17" s="79" t="s">
        <v>151</v>
      </c>
      <c r="D17" s="79" t="s">
        <v>151</v>
      </c>
      <c r="E17" s="79" t="s">
        <v>151</v>
      </c>
      <c r="F17" s="79" t="s">
        <v>151</v>
      </c>
      <c r="G17" s="79">
        <v>730</v>
      </c>
      <c r="H17" s="79">
        <v>69</v>
      </c>
      <c r="I17" s="111" t="s">
        <v>163</v>
      </c>
      <c r="J17" s="59" t="s">
        <v>284</v>
      </c>
    </row>
    <row r="18" spans="1:10" s="10" customFormat="1" ht="21.75" customHeight="1" thickBot="1" x14ac:dyDescent="0.25">
      <c r="A18" s="45" t="s">
        <v>287</v>
      </c>
      <c r="B18" s="80" t="s">
        <v>72</v>
      </c>
      <c r="C18" s="76" t="s">
        <v>151</v>
      </c>
      <c r="D18" s="76" t="s">
        <v>151</v>
      </c>
      <c r="E18" s="76" t="s">
        <v>151</v>
      </c>
      <c r="F18" s="76">
        <v>1825</v>
      </c>
      <c r="G18" s="76">
        <v>1676</v>
      </c>
      <c r="H18" s="76">
        <v>638</v>
      </c>
      <c r="I18" s="110" t="s">
        <v>163</v>
      </c>
      <c r="J18" s="58" t="s">
        <v>278</v>
      </c>
    </row>
    <row r="19" spans="1:10" s="10" customFormat="1" ht="21.75" customHeight="1" thickBot="1" x14ac:dyDescent="0.25">
      <c r="A19" s="35" t="s">
        <v>177</v>
      </c>
      <c r="B19" s="111" t="s">
        <v>72</v>
      </c>
      <c r="C19" s="79" t="s">
        <v>151</v>
      </c>
      <c r="D19" s="79">
        <v>342</v>
      </c>
      <c r="E19" s="79" t="s">
        <v>151</v>
      </c>
      <c r="F19" s="79" t="s">
        <v>151</v>
      </c>
      <c r="G19" s="79" t="s">
        <v>151</v>
      </c>
      <c r="H19" s="79" t="s">
        <v>151</v>
      </c>
      <c r="I19" s="111" t="s">
        <v>163</v>
      </c>
      <c r="J19" s="59" t="s">
        <v>178</v>
      </c>
    </row>
    <row r="20" spans="1:10" s="10" customFormat="1" ht="21.75" customHeight="1" thickBot="1" x14ac:dyDescent="0.25">
      <c r="A20" s="45" t="s">
        <v>292</v>
      </c>
      <c r="B20" s="80" t="s">
        <v>72</v>
      </c>
      <c r="C20" s="76" t="s">
        <v>151</v>
      </c>
      <c r="D20" s="76" t="s">
        <v>151</v>
      </c>
      <c r="E20" s="76" t="s">
        <v>151</v>
      </c>
      <c r="F20" s="76" t="s">
        <v>151</v>
      </c>
      <c r="G20" s="76">
        <v>3236</v>
      </c>
      <c r="H20" s="76">
        <v>333</v>
      </c>
      <c r="I20" s="110" t="s">
        <v>163</v>
      </c>
      <c r="J20" s="58" t="s">
        <v>281</v>
      </c>
    </row>
    <row r="21" spans="1:10" s="10" customFormat="1" ht="21.75" customHeight="1" thickBot="1" x14ac:dyDescent="0.25">
      <c r="A21" s="35" t="s">
        <v>293</v>
      </c>
      <c r="B21" s="111" t="s">
        <v>73</v>
      </c>
      <c r="C21" s="79" t="s">
        <v>151</v>
      </c>
      <c r="D21" s="79" t="s">
        <v>151</v>
      </c>
      <c r="E21" s="79" t="s">
        <v>151</v>
      </c>
      <c r="F21" s="79" t="s">
        <v>151</v>
      </c>
      <c r="G21" s="79">
        <v>1539</v>
      </c>
      <c r="H21" s="79">
        <v>2153</v>
      </c>
      <c r="I21" s="111" t="s">
        <v>162</v>
      </c>
      <c r="J21" s="59" t="s">
        <v>282</v>
      </c>
    </row>
    <row r="22" spans="1:10" s="10" customFormat="1" ht="21.75" customHeight="1" thickBot="1" x14ac:dyDescent="0.25">
      <c r="A22" s="45" t="s">
        <v>122</v>
      </c>
      <c r="B22" s="80" t="s">
        <v>72</v>
      </c>
      <c r="C22" s="76">
        <v>4892.25</v>
      </c>
      <c r="D22" s="76" t="s">
        <v>151</v>
      </c>
      <c r="E22" s="76" t="s">
        <v>151</v>
      </c>
      <c r="F22" s="76" t="s">
        <v>151</v>
      </c>
      <c r="G22" s="76" t="s">
        <v>151</v>
      </c>
      <c r="H22" s="76" t="s">
        <v>151</v>
      </c>
      <c r="I22" s="110" t="s">
        <v>163</v>
      </c>
      <c r="J22" s="58" t="s">
        <v>276</v>
      </c>
    </row>
    <row r="23" spans="1:10" s="10" customFormat="1" ht="21.75" customHeight="1" thickBot="1" x14ac:dyDescent="0.25">
      <c r="A23" s="35" t="s">
        <v>127</v>
      </c>
      <c r="B23" s="111" t="s">
        <v>72</v>
      </c>
      <c r="C23" s="79">
        <v>3.5</v>
      </c>
      <c r="D23" s="79">
        <v>843</v>
      </c>
      <c r="E23" s="79">
        <v>1026</v>
      </c>
      <c r="F23" s="79" t="s">
        <v>151</v>
      </c>
      <c r="G23" s="79" t="s">
        <v>151</v>
      </c>
      <c r="H23" s="79" t="s">
        <v>151</v>
      </c>
      <c r="I23" s="111" t="s">
        <v>163</v>
      </c>
      <c r="J23" s="59" t="s">
        <v>128</v>
      </c>
    </row>
    <row r="24" spans="1:10" s="10" customFormat="1" ht="21.75" customHeight="1" thickBot="1" x14ac:dyDescent="0.25">
      <c r="A24" s="45" t="s">
        <v>120</v>
      </c>
      <c r="B24" s="80" t="s">
        <v>73</v>
      </c>
      <c r="C24" s="76">
        <v>187</v>
      </c>
      <c r="D24" s="76">
        <v>179.75</v>
      </c>
      <c r="E24" s="76">
        <v>696.5</v>
      </c>
      <c r="F24" s="76" t="s">
        <v>151</v>
      </c>
      <c r="G24" s="76" t="s">
        <v>151</v>
      </c>
      <c r="H24" s="76" t="s">
        <v>151</v>
      </c>
      <c r="I24" s="110" t="s">
        <v>162</v>
      </c>
      <c r="J24" s="58" t="s">
        <v>121</v>
      </c>
    </row>
    <row r="25" spans="1:10" s="10" customFormat="1" ht="21.75" customHeight="1" thickBot="1" x14ac:dyDescent="0.25">
      <c r="A25" s="35" t="s">
        <v>288</v>
      </c>
      <c r="B25" s="111" t="s">
        <v>73</v>
      </c>
      <c r="C25" s="79" t="s">
        <v>151</v>
      </c>
      <c r="D25" s="79" t="s">
        <v>151</v>
      </c>
      <c r="E25" s="79" t="s">
        <v>151</v>
      </c>
      <c r="F25" s="79">
        <v>20</v>
      </c>
      <c r="G25" s="79">
        <v>181</v>
      </c>
      <c r="H25" s="79" t="s">
        <v>151</v>
      </c>
      <c r="I25" s="111" t="s">
        <v>162</v>
      </c>
      <c r="J25" s="59" t="s">
        <v>88</v>
      </c>
    </row>
    <row r="26" spans="1:10" s="10" customFormat="1" ht="21.75" customHeight="1" thickBot="1" x14ac:dyDescent="0.25">
      <c r="A26" s="45" t="s">
        <v>123</v>
      </c>
      <c r="B26" s="80" t="s">
        <v>72</v>
      </c>
      <c r="C26" s="76">
        <v>1819</v>
      </c>
      <c r="D26" s="76">
        <v>15</v>
      </c>
      <c r="E26" s="76" t="s">
        <v>151</v>
      </c>
      <c r="F26" s="76" t="s">
        <v>151</v>
      </c>
      <c r="G26" s="76" t="s">
        <v>151</v>
      </c>
      <c r="H26" s="76" t="s">
        <v>151</v>
      </c>
      <c r="I26" s="110" t="s">
        <v>163</v>
      </c>
      <c r="J26" s="58" t="s">
        <v>124</v>
      </c>
    </row>
    <row r="27" spans="1:10" s="10" customFormat="1" ht="21.75" customHeight="1" thickBot="1" x14ac:dyDescent="0.25">
      <c r="A27" s="35" t="s">
        <v>125</v>
      </c>
      <c r="B27" s="111" t="s">
        <v>72</v>
      </c>
      <c r="C27" s="79">
        <v>80</v>
      </c>
      <c r="D27" s="79">
        <v>37</v>
      </c>
      <c r="E27" s="79" t="s">
        <v>151</v>
      </c>
      <c r="F27" s="79" t="s">
        <v>151</v>
      </c>
      <c r="G27" s="79" t="s">
        <v>151</v>
      </c>
      <c r="H27" s="79" t="s">
        <v>151</v>
      </c>
      <c r="I27" s="111" t="s">
        <v>163</v>
      </c>
      <c r="J27" s="59" t="s">
        <v>126</v>
      </c>
    </row>
    <row r="28" spans="1:10" s="10" customFormat="1" ht="21.75" customHeight="1" thickBot="1" x14ac:dyDescent="0.25">
      <c r="A28" s="45" t="s">
        <v>204</v>
      </c>
      <c r="B28" s="80" t="s">
        <v>72</v>
      </c>
      <c r="C28" s="76" t="s">
        <v>151</v>
      </c>
      <c r="D28" s="76" t="s">
        <v>151</v>
      </c>
      <c r="E28" s="76">
        <v>2299.5</v>
      </c>
      <c r="F28" s="76" t="s">
        <v>151</v>
      </c>
      <c r="G28" s="76" t="s">
        <v>151</v>
      </c>
      <c r="H28" s="76" t="s">
        <v>151</v>
      </c>
      <c r="I28" s="110" t="s">
        <v>163</v>
      </c>
      <c r="J28" s="58" t="s">
        <v>208</v>
      </c>
    </row>
    <row r="29" spans="1:10" s="10" customFormat="1" ht="21.75" customHeight="1" thickBot="1" x14ac:dyDescent="0.25">
      <c r="A29" s="35" t="s">
        <v>135</v>
      </c>
      <c r="B29" s="111" t="s">
        <v>72</v>
      </c>
      <c r="C29" s="79">
        <v>4158</v>
      </c>
      <c r="D29" s="79" t="s">
        <v>151</v>
      </c>
      <c r="E29" s="79" t="s">
        <v>151</v>
      </c>
      <c r="F29" s="79" t="s">
        <v>151</v>
      </c>
      <c r="G29" s="79" t="s">
        <v>151</v>
      </c>
      <c r="H29" s="79" t="s">
        <v>151</v>
      </c>
      <c r="I29" s="111" t="s">
        <v>163</v>
      </c>
      <c r="J29" s="59" t="s">
        <v>136</v>
      </c>
    </row>
    <row r="30" spans="1:10" s="10" customFormat="1" ht="21.75" customHeight="1" thickBot="1" x14ac:dyDescent="0.25">
      <c r="A30" s="45" t="s">
        <v>286</v>
      </c>
      <c r="B30" s="80" t="s">
        <v>72</v>
      </c>
      <c r="C30" s="76" t="s">
        <v>151</v>
      </c>
      <c r="D30" s="76" t="s">
        <v>151</v>
      </c>
      <c r="E30" s="76" t="s">
        <v>151</v>
      </c>
      <c r="F30" s="76">
        <v>1550</v>
      </c>
      <c r="G30" s="76" t="s">
        <v>151</v>
      </c>
      <c r="H30" s="76" t="s">
        <v>151</v>
      </c>
      <c r="I30" s="110" t="s">
        <v>163</v>
      </c>
      <c r="J30" s="58" t="s">
        <v>277</v>
      </c>
    </row>
    <row r="31" spans="1:10" s="10" customFormat="1" ht="21.75" customHeight="1" thickBot="1" x14ac:dyDescent="0.25">
      <c r="A31" s="35" t="s">
        <v>462</v>
      </c>
      <c r="B31" s="111" t="s">
        <v>72</v>
      </c>
      <c r="C31" s="79" t="s">
        <v>151</v>
      </c>
      <c r="D31" s="79" t="s">
        <v>151</v>
      </c>
      <c r="E31" s="79" t="s">
        <v>151</v>
      </c>
      <c r="F31" s="79" t="s">
        <v>151</v>
      </c>
      <c r="G31" s="79" t="s">
        <v>151</v>
      </c>
      <c r="H31" s="79">
        <v>3215</v>
      </c>
      <c r="I31" s="111" t="s">
        <v>163</v>
      </c>
      <c r="J31" s="59" t="s">
        <v>463</v>
      </c>
    </row>
    <row r="32" spans="1:10" s="10" customFormat="1" ht="21.75" customHeight="1" thickBot="1" x14ac:dyDescent="0.25">
      <c r="A32" s="45" t="s">
        <v>468</v>
      </c>
      <c r="B32" s="80" t="s">
        <v>72</v>
      </c>
      <c r="C32" s="76" t="s">
        <v>151</v>
      </c>
      <c r="D32" s="76" t="s">
        <v>151</v>
      </c>
      <c r="E32" s="76" t="s">
        <v>151</v>
      </c>
      <c r="F32" s="76" t="s">
        <v>151</v>
      </c>
      <c r="G32" s="76" t="s">
        <v>151</v>
      </c>
      <c r="H32" s="76">
        <v>941.5</v>
      </c>
      <c r="I32" s="110" t="s">
        <v>163</v>
      </c>
      <c r="J32" s="58" t="s">
        <v>476</v>
      </c>
    </row>
    <row r="33" spans="1:10" s="10" customFormat="1" ht="21.75" customHeight="1" thickBot="1" x14ac:dyDescent="0.25">
      <c r="A33" s="35" t="s">
        <v>469</v>
      </c>
      <c r="B33" s="111" t="s">
        <v>73</v>
      </c>
      <c r="C33" s="79" t="s">
        <v>151</v>
      </c>
      <c r="D33" s="79" t="s">
        <v>151</v>
      </c>
      <c r="E33" s="79" t="s">
        <v>151</v>
      </c>
      <c r="F33" s="79" t="s">
        <v>151</v>
      </c>
      <c r="G33" s="79" t="s">
        <v>151</v>
      </c>
      <c r="H33" s="79">
        <v>18</v>
      </c>
      <c r="I33" s="111" t="s">
        <v>162</v>
      </c>
      <c r="J33" s="59" t="s">
        <v>474</v>
      </c>
    </row>
    <row r="34" spans="1:10" s="10" customFormat="1" ht="21.75" customHeight="1" thickBot="1" x14ac:dyDescent="0.25">
      <c r="A34" s="45" t="s">
        <v>470</v>
      </c>
      <c r="B34" s="80" t="s">
        <v>72</v>
      </c>
      <c r="C34" s="76" t="s">
        <v>151</v>
      </c>
      <c r="D34" s="76" t="s">
        <v>151</v>
      </c>
      <c r="E34" s="76" t="s">
        <v>151</v>
      </c>
      <c r="F34" s="76" t="s">
        <v>151</v>
      </c>
      <c r="G34" s="76" t="s">
        <v>151</v>
      </c>
      <c r="H34" s="76">
        <v>32</v>
      </c>
      <c r="I34" s="110" t="s">
        <v>163</v>
      </c>
      <c r="J34" s="58" t="s">
        <v>475</v>
      </c>
    </row>
    <row r="35" spans="1:10" s="10" customFormat="1" ht="21.75" customHeight="1" thickBot="1" x14ac:dyDescent="0.25">
      <c r="A35" s="35" t="s">
        <v>464</v>
      </c>
      <c r="B35" s="111" t="s">
        <v>73</v>
      </c>
      <c r="C35" s="79" t="s">
        <v>151</v>
      </c>
      <c r="D35" s="79" t="s">
        <v>151</v>
      </c>
      <c r="E35" s="79" t="s">
        <v>151</v>
      </c>
      <c r="F35" s="79" t="s">
        <v>151</v>
      </c>
      <c r="G35" s="79" t="s">
        <v>151</v>
      </c>
      <c r="H35" s="79">
        <v>7</v>
      </c>
      <c r="I35" s="111" t="s">
        <v>162</v>
      </c>
      <c r="J35" s="59" t="s">
        <v>465</v>
      </c>
    </row>
    <row r="36" spans="1:10" s="10" customFormat="1" ht="21.75" customHeight="1" thickBot="1" x14ac:dyDescent="0.25">
      <c r="A36" s="45" t="s">
        <v>471</v>
      </c>
      <c r="B36" s="80" t="s">
        <v>72</v>
      </c>
      <c r="C36" s="76" t="s">
        <v>151</v>
      </c>
      <c r="D36" s="76" t="s">
        <v>151</v>
      </c>
      <c r="E36" s="76" t="s">
        <v>151</v>
      </c>
      <c r="F36" s="76" t="s">
        <v>151</v>
      </c>
      <c r="G36" s="76" t="s">
        <v>151</v>
      </c>
      <c r="H36" s="76">
        <v>868</v>
      </c>
      <c r="I36" s="110" t="s">
        <v>163</v>
      </c>
      <c r="J36" s="58" t="s">
        <v>308</v>
      </c>
    </row>
    <row r="37" spans="1:10" s="10" customFormat="1" ht="21.75" customHeight="1" thickBot="1" x14ac:dyDescent="0.25">
      <c r="A37" s="35" t="s">
        <v>472</v>
      </c>
      <c r="B37" s="111" t="s">
        <v>72</v>
      </c>
      <c r="C37" s="79" t="s">
        <v>151</v>
      </c>
      <c r="D37" s="79" t="s">
        <v>151</v>
      </c>
      <c r="E37" s="79" t="s">
        <v>151</v>
      </c>
      <c r="F37" s="79" t="s">
        <v>151</v>
      </c>
      <c r="G37" s="79" t="s">
        <v>151</v>
      </c>
      <c r="H37" s="79">
        <v>15</v>
      </c>
      <c r="I37" s="111" t="s">
        <v>163</v>
      </c>
      <c r="J37" s="59" t="s">
        <v>473</v>
      </c>
    </row>
    <row r="38" spans="1:10" s="10" customFormat="1" ht="21.75" customHeight="1" thickBot="1" x14ac:dyDescent="0.25">
      <c r="A38" s="45" t="s">
        <v>119</v>
      </c>
      <c r="B38" s="80" t="s">
        <v>73</v>
      </c>
      <c r="C38" s="76">
        <v>3141</v>
      </c>
      <c r="D38" s="76">
        <v>1059</v>
      </c>
      <c r="E38" s="76">
        <v>2960</v>
      </c>
      <c r="F38" s="76">
        <v>2269</v>
      </c>
      <c r="G38" s="76">
        <v>1618</v>
      </c>
      <c r="H38" s="76">
        <v>190</v>
      </c>
      <c r="I38" s="110" t="s">
        <v>162</v>
      </c>
      <c r="J38" s="58" t="s">
        <v>76</v>
      </c>
    </row>
    <row r="39" spans="1:10" s="10" customFormat="1" ht="21.75" customHeight="1" x14ac:dyDescent="0.2">
      <c r="A39" s="408" t="s">
        <v>290</v>
      </c>
      <c r="B39" s="409" t="s">
        <v>72</v>
      </c>
      <c r="C39" s="410" t="s">
        <v>151</v>
      </c>
      <c r="D39" s="410" t="s">
        <v>151</v>
      </c>
      <c r="E39" s="410" t="s">
        <v>151</v>
      </c>
      <c r="F39" s="410">
        <v>10</v>
      </c>
      <c r="G39" s="410" t="s">
        <v>151</v>
      </c>
      <c r="H39" s="410" t="s">
        <v>151</v>
      </c>
      <c r="I39" s="411" t="s">
        <v>163</v>
      </c>
      <c r="J39" s="412" t="s">
        <v>280</v>
      </c>
    </row>
    <row r="40" spans="1:10" s="429" customFormat="1" x14ac:dyDescent="0.2">
      <c r="A40" s="432" t="s">
        <v>482</v>
      </c>
      <c r="B40" s="434"/>
      <c r="C40" s="435"/>
      <c r="D40" s="435"/>
      <c r="E40" s="435"/>
      <c r="F40" s="435"/>
      <c r="G40" s="792" t="s">
        <v>483</v>
      </c>
      <c r="H40" s="792"/>
      <c r="I40" s="792"/>
      <c r="J40" s="792"/>
    </row>
  </sheetData>
  <mergeCells count="14">
    <mergeCell ref="A1:J1"/>
    <mergeCell ref="A3:J3"/>
    <mergeCell ref="A4:J4"/>
    <mergeCell ref="A6:A8"/>
    <mergeCell ref="J6:J8"/>
    <mergeCell ref="B6:B8"/>
    <mergeCell ref="I6:I8"/>
    <mergeCell ref="A2:J2"/>
    <mergeCell ref="E6:E8"/>
    <mergeCell ref="G40:J40"/>
    <mergeCell ref="F6:F8"/>
    <mergeCell ref="G6:G8"/>
    <mergeCell ref="D6:D8"/>
    <mergeCell ref="C6:C8"/>
  </mergeCells>
  <phoneticPr fontId="27" type="noConversion"/>
  <printOptions horizontalCentered="1" verticalCentered="1"/>
  <pageMargins left="0" right="0" top="0" bottom="0" header="0"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K11"/>
  <sheetViews>
    <sheetView rightToLeft="1" tabSelected="1" view="pageBreakPreview" zoomScaleNormal="100" workbookViewId="0">
      <selection activeCell="F14" sqref="F14"/>
    </sheetView>
  </sheetViews>
  <sheetFormatPr defaultColWidth="8.85546875" defaultRowHeight="12.75" x14ac:dyDescent="0.2"/>
  <cols>
    <col min="1" max="1" width="30.140625" style="1" customWidth="1"/>
    <col min="2" max="8" width="9" style="1" customWidth="1"/>
    <col min="9" max="9" width="30.140625" style="1" customWidth="1"/>
    <col min="10" max="16384" width="8.85546875" style="1"/>
  </cols>
  <sheetData>
    <row r="1" spans="1:11" s="18" customFormat="1" ht="18" x14ac:dyDescent="0.25">
      <c r="A1" s="813" t="s">
        <v>406</v>
      </c>
      <c r="B1" s="813"/>
      <c r="C1" s="813"/>
      <c r="D1" s="813"/>
      <c r="E1" s="813"/>
      <c r="F1" s="813"/>
      <c r="G1" s="813"/>
      <c r="H1" s="813"/>
      <c r="I1" s="813"/>
    </row>
    <row r="2" spans="1:11" s="18" customFormat="1" ht="18" x14ac:dyDescent="0.25">
      <c r="A2" s="813" t="s">
        <v>554</v>
      </c>
      <c r="B2" s="813"/>
      <c r="C2" s="813"/>
      <c r="D2" s="813"/>
      <c r="E2" s="813"/>
      <c r="F2" s="813"/>
      <c r="G2" s="813"/>
      <c r="H2" s="813"/>
      <c r="I2" s="813"/>
    </row>
    <row r="3" spans="1:11" s="18" customFormat="1" ht="15.75" x14ac:dyDescent="0.25">
      <c r="A3" s="812" t="s">
        <v>214</v>
      </c>
      <c r="B3" s="812"/>
      <c r="C3" s="812"/>
      <c r="D3" s="812"/>
      <c r="E3" s="812"/>
      <c r="F3" s="812"/>
      <c r="G3" s="812"/>
      <c r="H3" s="812"/>
      <c r="I3" s="812"/>
    </row>
    <row r="4" spans="1:11" s="18" customFormat="1" ht="15.75" x14ac:dyDescent="0.25">
      <c r="A4" s="814" t="s">
        <v>554</v>
      </c>
      <c r="B4" s="814"/>
      <c r="C4" s="814"/>
      <c r="D4" s="814"/>
      <c r="E4" s="814"/>
      <c r="F4" s="814"/>
      <c r="G4" s="814"/>
      <c r="H4" s="814"/>
      <c r="I4" s="814"/>
    </row>
    <row r="5" spans="1:11" s="11" customFormat="1" ht="15.75" x14ac:dyDescent="0.2">
      <c r="A5" s="100" t="s">
        <v>698</v>
      </c>
      <c r="B5" s="113"/>
      <c r="C5" s="113"/>
      <c r="D5" s="113"/>
      <c r="E5" s="113"/>
      <c r="F5" s="113"/>
      <c r="G5" s="113"/>
      <c r="H5" s="113"/>
      <c r="I5" s="114" t="s">
        <v>697</v>
      </c>
    </row>
    <row r="6" spans="1:11" ht="33.75" customHeight="1" x14ac:dyDescent="0.2">
      <c r="A6" s="47" t="s">
        <v>64</v>
      </c>
      <c r="B6" s="112">
        <v>2007</v>
      </c>
      <c r="C6" s="112">
        <v>2008</v>
      </c>
      <c r="D6" s="112">
        <v>2009</v>
      </c>
      <c r="E6" s="112">
        <v>2010</v>
      </c>
      <c r="F6" s="112">
        <v>2011</v>
      </c>
      <c r="G6" s="112">
        <v>2012</v>
      </c>
      <c r="H6" s="112">
        <v>2013</v>
      </c>
      <c r="I6" s="56" t="s">
        <v>254</v>
      </c>
    </row>
    <row r="7" spans="1:11" ht="35.1" customHeight="1" thickBot="1" x14ac:dyDescent="0.25">
      <c r="A7" s="46" t="s">
        <v>67</v>
      </c>
      <c r="B7" s="122">
        <v>31521.9</v>
      </c>
      <c r="C7" s="122">
        <v>14326</v>
      </c>
      <c r="D7" s="122">
        <v>12578</v>
      </c>
      <c r="E7" s="122">
        <v>12814</v>
      </c>
      <c r="F7" s="122">
        <v>1024</v>
      </c>
      <c r="G7" s="122">
        <v>9012</v>
      </c>
      <c r="H7" s="122">
        <v>1743</v>
      </c>
      <c r="I7" s="57" t="s">
        <v>159</v>
      </c>
    </row>
    <row r="8" spans="1:11" ht="35.1" customHeight="1" thickBot="1" x14ac:dyDescent="0.25">
      <c r="A8" s="48" t="s">
        <v>68</v>
      </c>
      <c r="B8" s="123">
        <v>1890</v>
      </c>
      <c r="C8" s="123" t="s">
        <v>151</v>
      </c>
      <c r="D8" s="123">
        <v>130</v>
      </c>
      <c r="E8" s="123" t="s">
        <v>151</v>
      </c>
      <c r="F8" s="123">
        <v>3528</v>
      </c>
      <c r="G8" s="123" t="s">
        <v>151</v>
      </c>
      <c r="H8" s="123" t="s">
        <v>151</v>
      </c>
      <c r="I8" s="58" t="s">
        <v>160</v>
      </c>
    </row>
    <row r="9" spans="1:11" ht="35.1" customHeight="1" x14ac:dyDescent="0.2">
      <c r="A9" s="419" t="s">
        <v>69</v>
      </c>
      <c r="B9" s="420">
        <v>17252</v>
      </c>
      <c r="C9" s="420">
        <v>17100</v>
      </c>
      <c r="D9" s="420">
        <v>13975</v>
      </c>
      <c r="E9" s="420">
        <v>1326</v>
      </c>
      <c r="F9" s="420" t="s">
        <v>151</v>
      </c>
      <c r="G9" s="420" t="s">
        <v>151</v>
      </c>
      <c r="H9" s="420" t="s">
        <v>151</v>
      </c>
      <c r="I9" s="421" t="s">
        <v>161</v>
      </c>
    </row>
    <row r="10" spans="1:11" s="426" customFormat="1" ht="16.149999999999999" customHeight="1" x14ac:dyDescent="0.2">
      <c r="A10" s="436" t="s">
        <v>482</v>
      </c>
      <c r="B10" s="437"/>
      <c r="C10" s="437"/>
      <c r="D10" s="437"/>
      <c r="E10" s="437"/>
      <c r="F10" s="437"/>
      <c r="G10" s="437"/>
      <c r="H10" s="437"/>
      <c r="I10" s="438" t="s">
        <v>483</v>
      </c>
    </row>
    <row r="11" spans="1:11" x14ac:dyDescent="0.2">
      <c r="A11" s="815" t="s">
        <v>555</v>
      </c>
      <c r="B11" s="815"/>
      <c r="C11" s="116"/>
      <c r="D11" s="116"/>
      <c r="E11" s="116"/>
      <c r="F11" s="116"/>
      <c r="G11" s="116"/>
      <c r="H11" s="116"/>
      <c r="I11" s="441" t="s">
        <v>556</v>
      </c>
      <c r="J11" s="443"/>
      <c r="K11" s="443"/>
    </row>
  </sheetData>
  <mergeCells count="5">
    <mergeCell ref="A3:I3"/>
    <mergeCell ref="A1:I1"/>
    <mergeCell ref="A4:I4"/>
    <mergeCell ref="A2:I2"/>
    <mergeCell ref="A11:B11"/>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rightToLeft="1" view="pageBreakPreview" zoomScaleNormal="100" zoomScaleSheetLayoutView="100" workbookViewId="0">
      <selection activeCell="A3" sqref="A3:I3"/>
    </sheetView>
  </sheetViews>
  <sheetFormatPr defaultRowHeight="12.75" x14ac:dyDescent="0.2"/>
  <cols>
    <col min="1" max="1" width="22.7109375" customWidth="1"/>
    <col min="2" max="8" width="12" customWidth="1"/>
    <col min="9" max="9" width="29.42578125" customWidth="1"/>
  </cols>
  <sheetData>
    <row r="1" spans="1:9" ht="18" x14ac:dyDescent="0.2">
      <c r="A1" s="816" t="s">
        <v>438</v>
      </c>
      <c r="B1" s="816"/>
      <c r="C1" s="816"/>
      <c r="D1" s="816"/>
      <c r="E1" s="816"/>
      <c r="F1" s="816"/>
      <c r="G1" s="816"/>
      <c r="H1" s="816"/>
      <c r="I1" s="816"/>
    </row>
    <row r="2" spans="1:9" ht="18" x14ac:dyDescent="0.2">
      <c r="A2" s="816" t="s">
        <v>440</v>
      </c>
      <c r="B2" s="816"/>
      <c r="C2" s="816"/>
      <c r="D2" s="816"/>
      <c r="E2" s="816"/>
      <c r="F2" s="816"/>
      <c r="G2" s="816"/>
      <c r="H2" s="816"/>
      <c r="I2" s="816"/>
    </row>
    <row r="3" spans="1:9" ht="15.75" x14ac:dyDescent="0.2">
      <c r="A3" s="817" t="s">
        <v>439</v>
      </c>
      <c r="B3" s="817"/>
      <c r="C3" s="817"/>
      <c r="D3" s="817"/>
      <c r="E3" s="817"/>
      <c r="F3" s="817"/>
      <c r="G3" s="817"/>
      <c r="H3" s="817"/>
      <c r="I3" s="817"/>
    </row>
    <row r="4" spans="1:9" ht="15.75" x14ac:dyDescent="0.2">
      <c r="A4" s="818" t="s">
        <v>440</v>
      </c>
      <c r="B4" s="818"/>
      <c r="C4" s="818"/>
      <c r="D4" s="818"/>
      <c r="E4" s="818"/>
      <c r="F4" s="818"/>
      <c r="G4" s="818"/>
      <c r="H4" s="818"/>
      <c r="I4" s="818"/>
    </row>
    <row r="5" spans="1:9" s="139" customFormat="1" ht="18" x14ac:dyDescent="0.2">
      <c r="A5" s="100" t="s">
        <v>699</v>
      </c>
      <c r="B5" s="113"/>
      <c r="C5" s="113"/>
      <c r="D5" s="113"/>
      <c r="E5" s="113"/>
      <c r="G5" s="514"/>
      <c r="H5" s="514"/>
      <c r="I5" s="114" t="s">
        <v>700</v>
      </c>
    </row>
    <row r="6" spans="1:9" ht="42.6" customHeight="1" x14ac:dyDescent="0.2">
      <c r="A6" s="516" t="s">
        <v>441</v>
      </c>
      <c r="B6" s="519">
        <v>2008</v>
      </c>
      <c r="C6" s="519">
        <v>2009</v>
      </c>
      <c r="D6" s="519">
        <v>2010</v>
      </c>
      <c r="E6" s="519">
        <v>2011</v>
      </c>
      <c r="F6" s="519">
        <v>2012</v>
      </c>
      <c r="G6" s="519">
        <v>2013</v>
      </c>
      <c r="H6" s="519">
        <v>2014</v>
      </c>
      <c r="I6" s="517" t="s">
        <v>442</v>
      </c>
    </row>
    <row r="7" spans="1:9" ht="29.25" customHeight="1" thickBot="1" x14ac:dyDescent="0.25">
      <c r="A7" s="524" t="s">
        <v>443</v>
      </c>
      <c r="B7" s="520">
        <v>4</v>
      </c>
      <c r="C7" s="520">
        <v>23</v>
      </c>
      <c r="D7" s="520">
        <v>12</v>
      </c>
      <c r="E7" s="520">
        <v>21</v>
      </c>
      <c r="F7" s="520">
        <v>6</v>
      </c>
      <c r="G7" s="520">
        <v>32</v>
      </c>
      <c r="H7" s="520">
        <v>46</v>
      </c>
      <c r="I7" s="527" t="s">
        <v>444</v>
      </c>
    </row>
    <row r="8" spans="1:9" ht="29.25" customHeight="1" thickBot="1" x14ac:dyDescent="0.25">
      <c r="A8" s="525" t="s">
        <v>445</v>
      </c>
      <c r="B8" s="521">
        <v>13</v>
      </c>
      <c r="C8" s="521">
        <v>8</v>
      </c>
      <c r="D8" s="521">
        <v>3</v>
      </c>
      <c r="E8" s="521">
        <v>4</v>
      </c>
      <c r="F8" s="521">
        <v>3</v>
      </c>
      <c r="G8" s="521">
        <v>2</v>
      </c>
      <c r="H8" s="521">
        <v>18</v>
      </c>
      <c r="I8" s="528" t="s">
        <v>446</v>
      </c>
    </row>
    <row r="9" spans="1:9" ht="29.25" customHeight="1" thickBot="1" x14ac:dyDescent="0.25">
      <c r="A9" s="526" t="s">
        <v>447</v>
      </c>
      <c r="B9" s="522">
        <v>2</v>
      </c>
      <c r="C9" s="522">
        <v>4</v>
      </c>
      <c r="D9" s="522">
        <v>11</v>
      </c>
      <c r="E9" s="522">
        <v>11</v>
      </c>
      <c r="F9" s="522">
        <v>0</v>
      </c>
      <c r="G9" s="522">
        <v>16</v>
      </c>
      <c r="H9" s="522">
        <v>22</v>
      </c>
      <c r="I9" s="529" t="s">
        <v>448</v>
      </c>
    </row>
    <row r="10" spans="1:9" ht="29.25" customHeight="1" thickBot="1" x14ac:dyDescent="0.25">
      <c r="A10" s="525" t="s">
        <v>449</v>
      </c>
      <c r="B10" s="521">
        <v>0</v>
      </c>
      <c r="C10" s="521">
        <v>6</v>
      </c>
      <c r="D10" s="521">
        <v>5</v>
      </c>
      <c r="E10" s="521">
        <v>3</v>
      </c>
      <c r="F10" s="521">
        <v>5</v>
      </c>
      <c r="G10" s="521">
        <v>4</v>
      </c>
      <c r="H10" s="521">
        <v>19</v>
      </c>
      <c r="I10" s="528" t="s">
        <v>450</v>
      </c>
    </row>
    <row r="11" spans="1:9" ht="29.25" customHeight="1" thickBot="1" x14ac:dyDescent="0.25">
      <c r="A11" s="526" t="s">
        <v>451</v>
      </c>
      <c r="B11" s="522">
        <v>4</v>
      </c>
      <c r="C11" s="522">
        <v>0</v>
      </c>
      <c r="D11" s="522">
        <v>4</v>
      </c>
      <c r="E11" s="522">
        <v>5</v>
      </c>
      <c r="F11" s="522">
        <v>3</v>
      </c>
      <c r="G11" s="522">
        <v>8</v>
      </c>
      <c r="H11" s="522">
        <v>11</v>
      </c>
      <c r="I11" s="529" t="s">
        <v>452</v>
      </c>
    </row>
    <row r="12" spans="1:9" ht="29.25" customHeight="1" thickBot="1" x14ac:dyDescent="0.25">
      <c r="A12" s="525" t="s">
        <v>453</v>
      </c>
      <c r="B12" s="521">
        <v>1</v>
      </c>
      <c r="C12" s="521">
        <v>1</v>
      </c>
      <c r="D12" s="521">
        <v>4</v>
      </c>
      <c r="E12" s="521">
        <v>2</v>
      </c>
      <c r="F12" s="521">
        <v>8</v>
      </c>
      <c r="G12" s="521">
        <v>3</v>
      </c>
      <c r="H12" s="521">
        <v>5</v>
      </c>
      <c r="I12" s="528" t="s">
        <v>454</v>
      </c>
    </row>
    <row r="13" spans="1:9" ht="29.25" customHeight="1" thickBot="1" x14ac:dyDescent="0.25">
      <c r="A13" s="526" t="s">
        <v>455</v>
      </c>
      <c r="B13" s="522">
        <v>3</v>
      </c>
      <c r="C13" s="522">
        <v>23</v>
      </c>
      <c r="D13" s="522">
        <v>14</v>
      </c>
      <c r="E13" s="522">
        <v>6</v>
      </c>
      <c r="F13" s="522">
        <v>2</v>
      </c>
      <c r="G13" s="522">
        <v>16</v>
      </c>
      <c r="H13" s="522">
        <v>19</v>
      </c>
      <c r="I13" s="529" t="s">
        <v>456</v>
      </c>
    </row>
    <row r="14" spans="1:9" ht="29.25" customHeight="1" thickBot="1" x14ac:dyDescent="0.25">
      <c r="A14" s="525" t="s">
        <v>457</v>
      </c>
      <c r="B14" s="521">
        <v>1</v>
      </c>
      <c r="C14" s="521">
        <v>15</v>
      </c>
      <c r="D14" s="521">
        <v>5</v>
      </c>
      <c r="E14" s="521">
        <v>12</v>
      </c>
      <c r="F14" s="521">
        <v>1</v>
      </c>
      <c r="G14" s="521">
        <v>4</v>
      </c>
      <c r="H14" s="521">
        <v>9</v>
      </c>
      <c r="I14" s="528" t="s">
        <v>458</v>
      </c>
    </row>
    <row r="15" spans="1:9" ht="29.25" customHeight="1" thickBot="1" x14ac:dyDescent="0.25">
      <c r="A15" s="526" t="s">
        <v>459</v>
      </c>
      <c r="B15" s="522">
        <v>1</v>
      </c>
      <c r="C15" s="522">
        <v>8</v>
      </c>
      <c r="D15" s="522">
        <v>0</v>
      </c>
      <c r="E15" s="522">
        <v>0</v>
      </c>
      <c r="F15" s="522">
        <v>0</v>
      </c>
      <c r="G15" s="522">
        <v>0</v>
      </c>
      <c r="H15" s="522">
        <v>0</v>
      </c>
      <c r="I15" s="529" t="s">
        <v>461</v>
      </c>
    </row>
    <row r="16" spans="1:9" s="1" customFormat="1" ht="29.25" customHeight="1" x14ac:dyDescent="0.2">
      <c r="A16" s="592" t="s">
        <v>539</v>
      </c>
      <c r="B16" s="593">
        <v>0</v>
      </c>
      <c r="C16" s="593">
        <v>0</v>
      </c>
      <c r="D16" s="593">
        <v>0</v>
      </c>
      <c r="E16" s="593">
        <v>190</v>
      </c>
      <c r="F16" s="593">
        <v>34</v>
      </c>
      <c r="G16" s="593">
        <v>245</v>
      </c>
      <c r="H16" s="593">
        <v>401</v>
      </c>
      <c r="I16" s="594" t="s">
        <v>323</v>
      </c>
    </row>
    <row r="17" spans="1:9" ht="23.25" customHeight="1" x14ac:dyDescent="0.2">
      <c r="A17" s="518" t="s">
        <v>3</v>
      </c>
      <c r="B17" s="523">
        <f>SUM(B7:B16)</f>
        <v>29</v>
      </c>
      <c r="C17" s="523">
        <f t="shared" ref="C17:H17" si="0">SUM(C7:C16)</f>
        <v>88</v>
      </c>
      <c r="D17" s="523">
        <f t="shared" si="0"/>
        <v>58</v>
      </c>
      <c r="E17" s="523">
        <f t="shared" si="0"/>
        <v>254</v>
      </c>
      <c r="F17" s="523">
        <f t="shared" si="0"/>
        <v>62</v>
      </c>
      <c r="G17" s="523">
        <f t="shared" si="0"/>
        <v>330</v>
      </c>
      <c r="H17" s="523">
        <f t="shared" si="0"/>
        <v>550</v>
      </c>
      <c r="I17" s="588" t="s">
        <v>4</v>
      </c>
    </row>
    <row r="18" spans="1:9" ht="15.75" customHeight="1" x14ac:dyDescent="0.2">
      <c r="A18" s="432" t="s">
        <v>482</v>
      </c>
      <c r="B18" s="515"/>
      <c r="C18" s="515"/>
      <c r="D18" s="515"/>
      <c r="E18" s="515"/>
      <c r="I18" s="430" t="s">
        <v>483</v>
      </c>
    </row>
    <row r="20" spans="1:9" ht="15" x14ac:dyDescent="0.25">
      <c r="A20" s="400"/>
      <c r="B20" s="400"/>
      <c r="C20" s="400"/>
      <c r="D20" s="400"/>
      <c r="E20" s="400"/>
      <c r="F20" s="400"/>
      <c r="G20" s="400"/>
      <c r="H20" s="400" t="s">
        <v>460</v>
      </c>
      <c r="I20" s="400"/>
    </row>
  </sheetData>
  <mergeCells count="4">
    <mergeCell ref="A1:I1"/>
    <mergeCell ref="A2:I2"/>
    <mergeCell ref="A3:I3"/>
    <mergeCell ref="A4:I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R26"/>
  <sheetViews>
    <sheetView rightToLeft="1" view="pageBreakPreview" zoomScaleNormal="100" zoomScaleSheetLayoutView="100" workbookViewId="0">
      <selection activeCell="A6" sqref="A6:B7"/>
    </sheetView>
  </sheetViews>
  <sheetFormatPr defaultColWidth="8.85546875" defaultRowHeight="12.75" x14ac:dyDescent="0.2"/>
  <cols>
    <col min="1" max="1" width="12.140625" style="309" customWidth="1"/>
    <col min="2" max="3" width="12.7109375" style="309" customWidth="1"/>
    <col min="4" max="10" width="12.140625" style="309" customWidth="1"/>
    <col min="11" max="11" width="13.28515625" style="10" customWidth="1"/>
    <col min="12" max="12" width="7" style="309" customWidth="1"/>
    <col min="13" max="16" width="8.85546875" style="309"/>
    <col min="17" max="17" width="8.85546875" style="309" customWidth="1"/>
    <col min="18" max="18" width="14.42578125" style="309" customWidth="1"/>
    <col min="19" max="19" width="6" style="309" customWidth="1"/>
    <col min="20" max="16384" width="8.85546875" style="309"/>
  </cols>
  <sheetData>
    <row r="1" spans="1:18" s="305" customFormat="1" ht="18" x14ac:dyDescent="0.2">
      <c r="A1" s="833" t="s">
        <v>408</v>
      </c>
      <c r="B1" s="833"/>
      <c r="C1" s="833"/>
      <c r="D1" s="833"/>
      <c r="E1" s="833"/>
      <c r="F1" s="833"/>
      <c r="G1" s="833"/>
      <c r="H1" s="833"/>
      <c r="I1" s="833"/>
      <c r="J1" s="833"/>
      <c r="K1" s="833"/>
      <c r="L1" s="833"/>
      <c r="R1" s="306"/>
    </row>
    <row r="2" spans="1:18" s="305" customFormat="1" ht="18" x14ac:dyDescent="0.2">
      <c r="A2" s="833">
        <v>2013</v>
      </c>
      <c r="B2" s="833"/>
      <c r="C2" s="833"/>
      <c r="D2" s="833"/>
      <c r="E2" s="833"/>
      <c r="F2" s="833"/>
      <c r="G2" s="833"/>
      <c r="H2" s="833"/>
      <c r="I2" s="833"/>
      <c r="J2" s="833"/>
      <c r="K2" s="833"/>
      <c r="L2" s="833"/>
      <c r="R2" s="306"/>
    </row>
    <row r="3" spans="1:18" s="305" customFormat="1" ht="18.75" x14ac:dyDescent="0.2">
      <c r="A3" s="834" t="s">
        <v>549</v>
      </c>
      <c r="B3" s="834"/>
      <c r="C3" s="834"/>
      <c r="D3" s="834"/>
      <c r="E3" s="834"/>
      <c r="F3" s="834"/>
      <c r="G3" s="834"/>
      <c r="H3" s="834"/>
      <c r="I3" s="834"/>
      <c r="J3" s="834"/>
      <c r="K3" s="834"/>
      <c r="L3" s="834"/>
    </row>
    <row r="4" spans="1:18" s="305" customFormat="1" ht="15.75" x14ac:dyDescent="0.2">
      <c r="A4" s="834">
        <v>2013</v>
      </c>
      <c r="B4" s="834"/>
      <c r="C4" s="834"/>
      <c r="D4" s="834"/>
      <c r="E4" s="834"/>
      <c r="F4" s="834"/>
      <c r="G4" s="834"/>
      <c r="H4" s="834"/>
      <c r="I4" s="834"/>
      <c r="J4" s="834"/>
      <c r="K4" s="834"/>
      <c r="L4" s="834"/>
    </row>
    <row r="5" spans="1:18" ht="15.75" customHeight="1" x14ac:dyDescent="0.2">
      <c r="A5" s="307" t="s">
        <v>702</v>
      </c>
      <c r="B5" s="308"/>
      <c r="C5" s="308"/>
      <c r="D5" s="308"/>
      <c r="E5" s="308"/>
      <c r="H5" s="308"/>
      <c r="L5" s="310" t="s">
        <v>701</v>
      </c>
    </row>
    <row r="6" spans="1:18" ht="33.75" customHeight="1" thickBot="1" x14ac:dyDescent="0.3">
      <c r="A6" s="843" t="s">
        <v>407</v>
      </c>
      <c r="B6" s="844"/>
      <c r="C6" s="311" t="s">
        <v>26</v>
      </c>
      <c r="D6" s="312" t="s">
        <v>376</v>
      </c>
      <c r="E6" s="312" t="s">
        <v>378</v>
      </c>
      <c r="F6" s="312" t="s">
        <v>377</v>
      </c>
      <c r="G6" s="312" t="s">
        <v>27</v>
      </c>
      <c r="H6" s="312" t="s">
        <v>379</v>
      </c>
      <c r="I6" s="312" t="s">
        <v>381</v>
      </c>
      <c r="J6" s="312" t="s">
        <v>382</v>
      </c>
      <c r="K6" s="839" t="s">
        <v>237</v>
      </c>
      <c r="L6" s="840"/>
    </row>
    <row r="7" spans="1:18" ht="41.25" customHeight="1" x14ac:dyDescent="0.2">
      <c r="A7" s="845"/>
      <c r="B7" s="846"/>
      <c r="C7" s="313" t="s">
        <v>238</v>
      </c>
      <c r="D7" s="314" t="s">
        <v>300</v>
      </c>
      <c r="E7" s="314" t="s">
        <v>299</v>
      </c>
      <c r="F7" s="314" t="s">
        <v>298</v>
      </c>
      <c r="G7" s="314" t="s">
        <v>28</v>
      </c>
      <c r="H7" s="314" t="s">
        <v>297</v>
      </c>
      <c r="I7" s="314" t="s">
        <v>380</v>
      </c>
      <c r="J7" s="314" t="s">
        <v>296</v>
      </c>
      <c r="K7" s="841"/>
      <c r="L7" s="842"/>
    </row>
    <row r="8" spans="1:18" ht="20.25" customHeight="1" thickBot="1" x14ac:dyDescent="0.25">
      <c r="A8" s="821" t="s">
        <v>247</v>
      </c>
      <c r="B8" s="822"/>
      <c r="C8" s="315">
        <f>SUM(C9:C15)</f>
        <v>1101</v>
      </c>
      <c r="D8" s="315">
        <f t="shared" ref="D8:J8" si="0">SUM(D9:D15)</f>
        <v>2</v>
      </c>
      <c r="E8" s="315">
        <f t="shared" si="0"/>
        <v>0</v>
      </c>
      <c r="F8" s="315">
        <f t="shared" si="0"/>
        <v>0</v>
      </c>
      <c r="G8" s="315">
        <f t="shared" si="0"/>
        <v>6</v>
      </c>
      <c r="H8" s="315">
        <f t="shared" si="0"/>
        <v>171</v>
      </c>
      <c r="I8" s="315">
        <f t="shared" si="0"/>
        <v>0</v>
      </c>
      <c r="J8" s="315">
        <f t="shared" si="0"/>
        <v>922</v>
      </c>
      <c r="K8" s="819" t="s">
        <v>239</v>
      </c>
      <c r="L8" s="820"/>
    </row>
    <row r="9" spans="1:18" ht="20.25" customHeight="1" thickBot="1" x14ac:dyDescent="0.25">
      <c r="A9" s="823"/>
      <c r="B9" s="316" t="s">
        <v>241</v>
      </c>
      <c r="C9" s="317">
        <v>371</v>
      </c>
      <c r="D9" s="318" t="s">
        <v>78</v>
      </c>
      <c r="E9" s="318" t="s">
        <v>78</v>
      </c>
      <c r="F9" s="319" t="s">
        <v>78</v>
      </c>
      <c r="G9" s="319" t="s">
        <v>78</v>
      </c>
      <c r="H9" s="319" t="s">
        <v>78</v>
      </c>
      <c r="I9" s="319" t="s">
        <v>78</v>
      </c>
      <c r="J9" s="319">
        <v>371</v>
      </c>
      <c r="K9" s="320" t="s">
        <v>240</v>
      </c>
      <c r="L9" s="826"/>
    </row>
    <row r="10" spans="1:18" ht="20.25" customHeight="1" thickBot="1" x14ac:dyDescent="0.25">
      <c r="A10" s="847"/>
      <c r="B10" s="321" t="s">
        <v>42</v>
      </c>
      <c r="C10" s="321">
        <v>142</v>
      </c>
      <c r="D10" s="322" t="s">
        <v>78</v>
      </c>
      <c r="E10" s="322" t="s">
        <v>78</v>
      </c>
      <c r="F10" s="323" t="s">
        <v>78</v>
      </c>
      <c r="G10" s="323" t="s">
        <v>78</v>
      </c>
      <c r="H10" s="323" t="s">
        <v>78</v>
      </c>
      <c r="I10" s="323" t="s">
        <v>78</v>
      </c>
      <c r="J10" s="323">
        <v>142</v>
      </c>
      <c r="K10" s="324" t="s">
        <v>29</v>
      </c>
      <c r="L10" s="827"/>
    </row>
    <row r="11" spans="1:18" ht="20.25" customHeight="1" thickBot="1" x14ac:dyDescent="0.25">
      <c r="A11" s="847"/>
      <c r="B11" s="316" t="s">
        <v>243</v>
      </c>
      <c r="C11" s="316">
        <v>8</v>
      </c>
      <c r="D11" s="325" t="s">
        <v>78</v>
      </c>
      <c r="E11" s="325" t="s">
        <v>78</v>
      </c>
      <c r="F11" s="326" t="s">
        <v>78</v>
      </c>
      <c r="G11" s="325">
        <v>1</v>
      </c>
      <c r="H11" s="325">
        <v>1</v>
      </c>
      <c r="I11" s="326" t="s">
        <v>78</v>
      </c>
      <c r="J11" s="326">
        <v>6</v>
      </c>
      <c r="K11" s="320" t="s">
        <v>242</v>
      </c>
      <c r="L11" s="827"/>
    </row>
    <row r="12" spans="1:18" ht="20.25" customHeight="1" thickBot="1" x14ac:dyDescent="0.25">
      <c r="A12" s="847"/>
      <c r="B12" s="321" t="s">
        <v>181</v>
      </c>
      <c r="C12" s="321">
        <v>1</v>
      </c>
      <c r="D12" s="322" t="s">
        <v>78</v>
      </c>
      <c r="E12" s="322" t="s">
        <v>78</v>
      </c>
      <c r="F12" s="323" t="s">
        <v>78</v>
      </c>
      <c r="G12" s="323" t="s">
        <v>78</v>
      </c>
      <c r="H12" s="323" t="s">
        <v>78</v>
      </c>
      <c r="I12" s="323" t="s">
        <v>78</v>
      </c>
      <c r="J12" s="323">
        <v>1</v>
      </c>
      <c r="K12" s="324" t="s">
        <v>188</v>
      </c>
      <c r="L12" s="827"/>
    </row>
    <row r="13" spans="1:18" ht="20.25" customHeight="1" thickBot="1" x14ac:dyDescent="0.25">
      <c r="A13" s="847"/>
      <c r="B13" s="316" t="s">
        <v>183</v>
      </c>
      <c r="C13" s="316">
        <v>29</v>
      </c>
      <c r="D13" s="325" t="s">
        <v>78</v>
      </c>
      <c r="E13" s="325" t="s">
        <v>78</v>
      </c>
      <c r="F13" s="326" t="s">
        <v>78</v>
      </c>
      <c r="G13" s="326" t="s">
        <v>78</v>
      </c>
      <c r="H13" s="326" t="s">
        <v>78</v>
      </c>
      <c r="I13" s="326" t="s">
        <v>78</v>
      </c>
      <c r="J13" s="326">
        <v>29</v>
      </c>
      <c r="K13" s="320" t="s">
        <v>189</v>
      </c>
      <c r="L13" s="827"/>
    </row>
    <row r="14" spans="1:18" ht="20.25" customHeight="1" thickBot="1" x14ac:dyDescent="0.25">
      <c r="A14" s="847"/>
      <c r="B14" s="321" t="s">
        <v>184</v>
      </c>
      <c r="C14" s="321">
        <v>322</v>
      </c>
      <c r="D14" s="322">
        <v>2</v>
      </c>
      <c r="E14" s="322" t="s">
        <v>78</v>
      </c>
      <c r="F14" s="323" t="s">
        <v>78</v>
      </c>
      <c r="G14" s="322">
        <v>5</v>
      </c>
      <c r="H14" s="322" t="s">
        <v>78</v>
      </c>
      <c r="I14" s="322" t="s">
        <v>78</v>
      </c>
      <c r="J14" s="322">
        <v>315</v>
      </c>
      <c r="K14" s="324" t="s">
        <v>190</v>
      </c>
      <c r="L14" s="827"/>
    </row>
    <row r="15" spans="1:18" ht="20.25" customHeight="1" x14ac:dyDescent="0.2">
      <c r="A15" s="848"/>
      <c r="B15" s="327" t="s">
        <v>182</v>
      </c>
      <c r="C15" s="327">
        <v>228</v>
      </c>
      <c r="D15" s="328" t="s">
        <v>78</v>
      </c>
      <c r="E15" s="328" t="s">
        <v>78</v>
      </c>
      <c r="F15" s="329" t="s">
        <v>78</v>
      </c>
      <c r="G15" s="329" t="s">
        <v>78</v>
      </c>
      <c r="H15" s="329">
        <v>170</v>
      </c>
      <c r="I15" s="329" t="s">
        <v>78</v>
      </c>
      <c r="J15" s="329">
        <v>58</v>
      </c>
      <c r="K15" s="330" t="s">
        <v>244</v>
      </c>
      <c r="L15" s="827"/>
    </row>
    <row r="16" spans="1:18" ht="20.25" customHeight="1" thickBot="1" x14ac:dyDescent="0.25">
      <c r="A16" s="835" t="s">
        <v>248</v>
      </c>
      <c r="B16" s="836"/>
      <c r="C16" s="315">
        <f>SUM(C17:C22)</f>
        <v>967</v>
      </c>
      <c r="D16" s="315">
        <f t="shared" ref="D16:J16" si="1">SUM(D17:D22)</f>
        <v>0</v>
      </c>
      <c r="E16" s="315">
        <f t="shared" si="1"/>
        <v>0</v>
      </c>
      <c r="F16" s="315">
        <f t="shared" si="1"/>
        <v>0</v>
      </c>
      <c r="G16" s="315">
        <f t="shared" si="1"/>
        <v>5</v>
      </c>
      <c r="H16" s="315">
        <f t="shared" si="1"/>
        <v>20</v>
      </c>
      <c r="I16" s="315">
        <f t="shared" si="1"/>
        <v>0</v>
      </c>
      <c r="J16" s="315">
        <f t="shared" si="1"/>
        <v>942</v>
      </c>
      <c r="K16" s="837" t="s">
        <v>217</v>
      </c>
      <c r="L16" s="838"/>
    </row>
    <row r="17" spans="1:12" ht="20.25" customHeight="1" thickBot="1" x14ac:dyDescent="0.25">
      <c r="A17" s="823"/>
      <c r="B17" s="316" t="s">
        <v>241</v>
      </c>
      <c r="C17" s="317">
        <v>402</v>
      </c>
      <c r="D17" s="318" t="s">
        <v>78</v>
      </c>
      <c r="E17" s="318" t="s">
        <v>78</v>
      </c>
      <c r="F17" s="318" t="s">
        <v>78</v>
      </c>
      <c r="G17" s="318" t="s">
        <v>78</v>
      </c>
      <c r="H17" s="318" t="s">
        <v>78</v>
      </c>
      <c r="I17" s="318" t="s">
        <v>78</v>
      </c>
      <c r="J17" s="318">
        <v>402</v>
      </c>
      <c r="K17" s="320" t="s">
        <v>240</v>
      </c>
      <c r="L17" s="826"/>
    </row>
    <row r="18" spans="1:12" ht="20.25" customHeight="1" thickBot="1" x14ac:dyDescent="0.25">
      <c r="A18" s="824"/>
      <c r="B18" s="321" t="s">
        <v>191</v>
      </c>
      <c r="C18" s="321">
        <v>136</v>
      </c>
      <c r="D18" s="322" t="s">
        <v>78</v>
      </c>
      <c r="E18" s="322" t="s">
        <v>78</v>
      </c>
      <c r="F18" s="322" t="s">
        <v>78</v>
      </c>
      <c r="G18" s="322" t="s">
        <v>78</v>
      </c>
      <c r="H18" s="322" t="s">
        <v>78</v>
      </c>
      <c r="I18" s="322" t="s">
        <v>78</v>
      </c>
      <c r="J18" s="322">
        <v>136</v>
      </c>
      <c r="K18" s="324" t="s">
        <v>245</v>
      </c>
      <c r="L18" s="827"/>
    </row>
    <row r="19" spans="1:12" ht="20.25" customHeight="1" thickBot="1" x14ac:dyDescent="0.25">
      <c r="A19" s="824"/>
      <c r="B19" s="316" t="s">
        <v>243</v>
      </c>
      <c r="C19" s="316">
        <v>15</v>
      </c>
      <c r="D19" s="325" t="s">
        <v>78</v>
      </c>
      <c r="E19" s="326" t="s">
        <v>78</v>
      </c>
      <c r="F19" s="325" t="s">
        <v>78</v>
      </c>
      <c r="G19" s="325">
        <v>4</v>
      </c>
      <c r="H19" s="325">
        <v>11</v>
      </c>
      <c r="I19" s="325" t="s">
        <v>78</v>
      </c>
      <c r="J19" s="325" t="s">
        <v>78</v>
      </c>
      <c r="K19" s="320" t="s">
        <v>242</v>
      </c>
      <c r="L19" s="827"/>
    </row>
    <row r="20" spans="1:12" ht="19.5" customHeight="1" thickBot="1" x14ac:dyDescent="0.25">
      <c r="A20" s="824"/>
      <c r="B20" s="321" t="s">
        <v>182</v>
      </c>
      <c r="C20" s="321">
        <v>379</v>
      </c>
      <c r="D20" s="322" t="s">
        <v>78</v>
      </c>
      <c r="E20" s="323" t="s">
        <v>78</v>
      </c>
      <c r="F20" s="322" t="s">
        <v>78</v>
      </c>
      <c r="G20" s="322" t="s">
        <v>78</v>
      </c>
      <c r="H20" s="322" t="s">
        <v>78</v>
      </c>
      <c r="I20" s="322" t="s">
        <v>78</v>
      </c>
      <c r="J20" s="322">
        <v>379</v>
      </c>
      <c r="K20" s="324" t="s">
        <v>244</v>
      </c>
      <c r="L20" s="827"/>
    </row>
    <row r="21" spans="1:12" ht="20.25" customHeight="1" thickBot="1" x14ac:dyDescent="0.25">
      <c r="A21" s="824"/>
      <c r="B21" s="321" t="s">
        <v>184</v>
      </c>
      <c r="C21" s="321">
        <v>15</v>
      </c>
      <c r="D21" s="322" t="s">
        <v>78</v>
      </c>
      <c r="E21" s="322" t="s">
        <v>78</v>
      </c>
      <c r="F21" s="323" t="s">
        <v>78</v>
      </c>
      <c r="G21" s="322">
        <v>1</v>
      </c>
      <c r="H21" s="322">
        <v>9</v>
      </c>
      <c r="I21" s="322" t="s">
        <v>78</v>
      </c>
      <c r="J21" s="322">
        <v>5</v>
      </c>
      <c r="K21" s="324" t="s">
        <v>190</v>
      </c>
      <c r="L21" s="827"/>
    </row>
    <row r="22" spans="1:12" ht="19.5" customHeight="1" x14ac:dyDescent="0.2">
      <c r="A22" s="825"/>
      <c r="B22" s="331" t="s">
        <v>183</v>
      </c>
      <c r="C22" s="331">
        <v>20</v>
      </c>
      <c r="D22" s="332" t="s">
        <v>78</v>
      </c>
      <c r="E22" s="333" t="s">
        <v>78</v>
      </c>
      <c r="F22" s="332" t="s">
        <v>78</v>
      </c>
      <c r="G22" s="332" t="s">
        <v>78</v>
      </c>
      <c r="H22" s="332" t="s">
        <v>78</v>
      </c>
      <c r="I22" s="333" t="s">
        <v>78</v>
      </c>
      <c r="J22" s="333">
        <v>20</v>
      </c>
      <c r="K22" s="334" t="s">
        <v>189</v>
      </c>
      <c r="L22" s="828"/>
    </row>
    <row r="23" spans="1:12" ht="25.5" customHeight="1" x14ac:dyDescent="0.2">
      <c r="A23" s="829" t="s">
        <v>255</v>
      </c>
      <c r="B23" s="830"/>
      <c r="C23" s="335">
        <f>C8+C16</f>
        <v>2068</v>
      </c>
      <c r="D23" s="335">
        <f t="shared" ref="D23:J23" si="2">D8+D16</f>
        <v>2</v>
      </c>
      <c r="E23" s="335">
        <f t="shared" si="2"/>
        <v>0</v>
      </c>
      <c r="F23" s="335">
        <f t="shared" si="2"/>
        <v>0</v>
      </c>
      <c r="G23" s="335">
        <f t="shared" si="2"/>
        <v>11</v>
      </c>
      <c r="H23" s="335">
        <f t="shared" si="2"/>
        <v>191</v>
      </c>
      <c r="I23" s="335">
        <f t="shared" si="2"/>
        <v>0</v>
      </c>
      <c r="J23" s="335">
        <f t="shared" si="2"/>
        <v>1864</v>
      </c>
      <c r="K23" s="831" t="s">
        <v>295</v>
      </c>
      <c r="L23" s="832"/>
    </row>
    <row r="24" spans="1:12" s="440" customFormat="1" ht="14.25" x14ac:dyDescent="0.2">
      <c r="A24" s="439" t="s">
        <v>430</v>
      </c>
      <c r="K24" s="432"/>
      <c r="L24" s="441" t="s">
        <v>301</v>
      </c>
    </row>
    <row r="25" spans="1:12" s="440" customFormat="1" x14ac:dyDescent="0.2">
      <c r="A25" s="432" t="s">
        <v>482</v>
      </c>
      <c r="B25" s="432"/>
      <c r="C25" s="432"/>
      <c r="D25" s="432"/>
      <c r="E25" s="432"/>
      <c r="F25" s="432"/>
      <c r="K25" s="432"/>
      <c r="L25" s="430" t="s">
        <v>483</v>
      </c>
    </row>
    <row r="26" spans="1:12" s="1" customFormat="1" x14ac:dyDescent="0.2">
      <c r="A26" s="815" t="s">
        <v>555</v>
      </c>
      <c r="B26" s="815"/>
      <c r="C26" s="116"/>
      <c r="D26" s="116"/>
      <c r="E26" s="116"/>
      <c r="F26" s="116"/>
      <c r="G26" s="116"/>
      <c r="H26" s="116"/>
      <c r="J26" s="443"/>
      <c r="K26" s="443"/>
      <c r="L26" s="620" t="s">
        <v>556</v>
      </c>
    </row>
  </sheetData>
  <mergeCells count="17">
    <mergeCell ref="A2:L2"/>
    <mergeCell ref="A1:L1"/>
    <mergeCell ref="A3:L3"/>
    <mergeCell ref="A4:L4"/>
    <mergeCell ref="A16:B16"/>
    <mergeCell ref="K16:L16"/>
    <mergeCell ref="K6:L7"/>
    <mergeCell ref="A6:B7"/>
    <mergeCell ref="A9:A15"/>
    <mergeCell ref="L9:L15"/>
    <mergeCell ref="A26:B26"/>
    <mergeCell ref="K8:L8"/>
    <mergeCell ref="A8:B8"/>
    <mergeCell ref="A17:A22"/>
    <mergeCell ref="L17:L22"/>
    <mergeCell ref="A23:B23"/>
    <mergeCell ref="K23:L23"/>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AL28"/>
  <sheetViews>
    <sheetView rightToLeft="1" view="pageBreakPreview" zoomScaleNormal="100" zoomScaleSheetLayoutView="100" workbookViewId="0">
      <selection activeCell="C12" sqref="C12"/>
    </sheetView>
  </sheetViews>
  <sheetFormatPr defaultColWidth="8.85546875" defaultRowHeight="12.75" x14ac:dyDescent="0.2"/>
  <cols>
    <col min="1" max="1" width="18" style="2" customWidth="1"/>
    <col min="2" max="2" width="5" style="2" bestFit="1" customWidth="1"/>
    <col min="3" max="3" width="6.7109375" style="2" bestFit="1" customWidth="1"/>
    <col min="4" max="4" width="6.140625" style="2" bestFit="1" customWidth="1"/>
    <col min="5" max="5" width="5" style="2" bestFit="1" customWidth="1"/>
    <col min="6" max="6" width="6.7109375" style="2" bestFit="1" customWidth="1"/>
    <col min="7" max="7" width="6.140625" style="2" bestFit="1" customWidth="1"/>
    <col min="8" max="8" width="5" style="2" bestFit="1" customWidth="1"/>
    <col min="9" max="9" width="6.7109375" style="2" bestFit="1" customWidth="1"/>
    <col min="10" max="10" width="6.140625" style="2" bestFit="1" customWidth="1"/>
    <col min="11" max="11" width="5" style="2" bestFit="1" customWidth="1"/>
    <col min="12" max="12" width="6.7109375" style="2" bestFit="1" customWidth="1"/>
    <col min="13" max="13" width="6.140625" style="2" bestFit="1" customWidth="1"/>
    <col min="14" max="14" width="5" style="2" bestFit="1" customWidth="1"/>
    <col min="15" max="15" width="6.7109375" style="2" bestFit="1" customWidth="1"/>
    <col min="16" max="16" width="6.140625" style="2" bestFit="1" customWidth="1"/>
    <col min="17" max="17" width="5" style="2" bestFit="1" customWidth="1"/>
    <col min="18" max="18" width="6.7109375" style="2" bestFit="1" customWidth="1"/>
    <col min="19" max="19" width="6.140625" style="2" bestFit="1" customWidth="1"/>
    <col min="20" max="22" width="7.85546875" style="2" hidden="1" customWidth="1"/>
    <col min="23" max="23" width="19.7109375" style="2" customWidth="1"/>
    <col min="24" max="24" width="8.85546875" style="2" hidden="1" customWidth="1"/>
    <col min="25" max="16384" width="8.85546875" style="2"/>
  </cols>
  <sheetData>
    <row r="1" spans="1:26" s="25" customFormat="1" ht="18" x14ac:dyDescent="0.2">
      <c r="A1" s="851" t="s">
        <v>47</v>
      </c>
      <c r="B1" s="851"/>
      <c r="C1" s="851"/>
      <c r="D1" s="851"/>
      <c r="E1" s="851"/>
      <c r="F1" s="851"/>
      <c r="G1" s="851"/>
      <c r="H1" s="851"/>
      <c r="I1" s="851"/>
      <c r="J1" s="851"/>
      <c r="K1" s="851"/>
      <c r="L1" s="851"/>
      <c r="M1" s="851"/>
      <c r="N1" s="851"/>
      <c r="O1" s="851"/>
      <c r="P1" s="851"/>
      <c r="Q1" s="851"/>
      <c r="R1" s="851"/>
      <c r="S1" s="851"/>
      <c r="T1" s="851"/>
      <c r="U1" s="851"/>
      <c r="V1" s="851"/>
      <c r="W1" s="851"/>
      <c r="X1" s="24"/>
      <c r="Y1" s="24"/>
      <c r="Z1" s="24"/>
    </row>
    <row r="2" spans="1:26" s="25" customFormat="1" ht="18" x14ac:dyDescent="0.2">
      <c r="A2" s="851" t="s">
        <v>413</v>
      </c>
      <c r="B2" s="851"/>
      <c r="C2" s="851"/>
      <c r="D2" s="851"/>
      <c r="E2" s="851"/>
      <c r="F2" s="851"/>
      <c r="G2" s="851"/>
      <c r="H2" s="851"/>
      <c r="I2" s="851"/>
      <c r="J2" s="851"/>
      <c r="K2" s="851"/>
      <c r="L2" s="851"/>
      <c r="M2" s="851"/>
      <c r="N2" s="851"/>
      <c r="O2" s="851"/>
      <c r="P2" s="851"/>
      <c r="Q2" s="851"/>
      <c r="R2" s="851"/>
      <c r="S2" s="851"/>
      <c r="T2" s="851"/>
      <c r="U2" s="851"/>
      <c r="V2" s="851"/>
      <c r="W2" s="851"/>
      <c r="X2" s="24"/>
      <c r="Y2" s="24"/>
      <c r="Z2" s="24"/>
    </row>
    <row r="3" spans="1:26" s="25" customFormat="1" ht="15.75" x14ac:dyDescent="0.2">
      <c r="A3" s="852" t="s">
        <v>210</v>
      </c>
      <c r="B3" s="852"/>
      <c r="C3" s="852"/>
      <c r="D3" s="852"/>
      <c r="E3" s="852"/>
      <c r="F3" s="852"/>
      <c r="G3" s="852"/>
      <c r="H3" s="852"/>
      <c r="I3" s="852"/>
      <c r="J3" s="852"/>
      <c r="K3" s="852"/>
      <c r="L3" s="852"/>
      <c r="M3" s="852"/>
      <c r="N3" s="852"/>
      <c r="O3" s="852"/>
      <c r="P3" s="852"/>
      <c r="Q3" s="852"/>
      <c r="R3" s="852"/>
      <c r="S3" s="852"/>
      <c r="T3" s="852"/>
      <c r="U3" s="852"/>
      <c r="V3" s="852"/>
      <c r="W3" s="852"/>
    </row>
    <row r="4" spans="1:26" s="25" customFormat="1" ht="15.75" x14ac:dyDescent="0.2">
      <c r="A4" s="852" t="s">
        <v>413</v>
      </c>
      <c r="B4" s="852"/>
      <c r="C4" s="852"/>
      <c r="D4" s="852"/>
      <c r="E4" s="852"/>
      <c r="F4" s="852"/>
      <c r="G4" s="852"/>
      <c r="H4" s="852"/>
      <c r="I4" s="852"/>
      <c r="J4" s="852"/>
      <c r="K4" s="852"/>
      <c r="L4" s="852"/>
      <c r="M4" s="852"/>
      <c r="N4" s="852"/>
      <c r="O4" s="852"/>
      <c r="P4" s="852"/>
      <c r="Q4" s="852"/>
      <c r="R4" s="852"/>
      <c r="S4" s="852"/>
      <c r="T4" s="852"/>
      <c r="U4" s="852"/>
      <c r="V4" s="852"/>
      <c r="W4" s="852"/>
    </row>
    <row r="5" spans="1:26" ht="15.75" x14ac:dyDescent="0.2">
      <c r="A5" s="115" t="s">
        <v>703</v>
      </c>
      <c r="B5" s="116"/>
      <c r="C5" s="116"/>
      <c r="D5" s="116"/>
      <c r="E5" s="116"/>
      <c r="F5" s="116"/>
      <c r="G5" s="116"/>
      <c r="H5" s="116"/>
      <c r="I5" s="116"/>
      <c r="J5" s="116"/>
      <c r="K5" s="116"/>
      <c r="L5" s="116"/>
      <c r="M5" s="116"/>
      <c r="N5" s="116"/>
      <c r="O5" s="116"/>
      <c r="P5" s="116"/>
      <c r="Q5" s="116"/>
      <c r="R5" s="116"/>
      <c r="S5" s="116"/>
      <c r="T5" s="116"/>
      <c r="U5" s="116"/>
      <c r="V5" s="116"/>
      <c r="W5" s="117" t="s">
        <v>704</v>
      </c>
    </row>
    <row r="6" spans="1:26" ht="21" customHeight="1" thickBot="1" x14ac:dyDescent="0.25">
      <c r="A6" s="857" t="s">
        <v>30</v>
      </c>
      <c r="B6" s="803">
        <v>2009</v>
      </c>
      <c r="C6" s="803"/>
      <c r="D6" s="803"/>
      <c r="E6" s="803">
        <v>2010</v>
      </c>
      <c r="F6" s="803"/>
      <c r="G6" s="803"/>
      <c r="H6" s="803">
        <v>2011</v>
      </c>
      <c r="I6" s="803"/>
      <c r="J6" s="803"/>
      <c r="K6" s="803">
        <v>2012</v>
      </c>
      <c r="L6" s="803"/>
      <c r="M6" s="803"/>
      <c r="N6" s="803">
        <v>2013</v>
      </c>
      <c r="O6" s="803"/>
      <c r="P6" s="803"/>
      <c r="Q6" s="803">
        <v>2014</v>
      </c>
      <c r="R6" s="803"/>
      <c r="S6" s="803"/>
      <c r="T6" s="853">
        <v>2012</v>
      </c>
      <c r="U6" s="853"/>
      <c r="V6" s="853"/>
      <c r="W6" s="854" t="s">
        <v>209</v>
      </c>
    </row>
    <row r="7" spans="1:26" ht="18" customHeight="1" thickBot="1" x14ac:dyDescent="0.25">
      <c r="A7" s="858"/>
      <c r="B7" s="291" t="s">
        <v>31</v>
      </c>
      <c r="C7" s="65" t="s">
        <v>32</v>
      </c>
      <c r="D7" s="50" t="s">
        <v>3</v>
      </c>
      <c r="E7" s="65" t="s">
        <v>31</v>
      </c>
      <c r="F7" s="65" t="s">
        <v>32</v>
      </c>
      <c r="G7" s="50" t="s">
        <v>3</v>
      </c>
      <c r="H7" s="65" t="s">
        <v>31</v>
      </c>
      <c r="I7" s="65" t="s">
        <v>32</v>
      </c>
      <c r="J7" s="50" t="s">
        <v>3</v>
      </c>
      <c r="K7" s="65" t="s">
        <v>31</v>
      </c>
      <c r="L7" s="65" t="s">
        <v>32</v>
      </c>
      <c r="M7" s="50" t="s">
        <v>3</v>
      </c>
      <c r="N7" s="65" t="s">
        <v>31</v>
      </c>
      <c r="O7" s="65" t="s">
        <v>32</v>
      </c>
      <c r="P7" s="50" t="s">
        <v>3</v>
      </c>
      <c r="Q7" s="65" t="s">
        <v>31</v>
      </c>
      <c r="R7" s="65" t="s">
        <v>32</v>
      </c>
      <c r="S7" s="560" t="s">
        <v>3</v>
      </c>
      <c r="T7" s="558" t="s">
        <v>31</v>
      </c>
      <c r="U7" s="530" t="s">
        <v>32</v>
      </c>
      <c r="V7" s="531" t="s">
        <v>3</v>
      </c>
      <c r="W7" s="855"/>
    </row>
    <row r="8" spans="1:26" ht="18" customHeight="1" x14ac:dyDescent="0.2">
      <c r="A8" s="859"/>
      <c r="B8" s="292" t="s">
        <v>170</v>
      </c>
      <c r="C8" s="64" t="s">
        <v>169</v>
      </c>
      <c r="D8" s="63" t="s">
        <v>4</v>
      </c>
      <c r="E8" s="64" t="s">
        <v>170</v>
      </c>
      <c r="F8" s="64" t="s">
        <v>169</v>
      </c>
      <c r="G8" s="63" t="s">
        <v>4</v>
      </c>
      <c r="H8" s="64" t="s">
        <v>170</v>
      </c>
      <c r="I8" s="64" t="s">
        <v>169</v>
      </c>
      <c r="J8" s="63" t="s">
        <v>4</v>
      </c>
      <c r="K8" s="64" t="s">
        <v>170</v>
      </c>
      <c r="L8" s="64" t="s">
        <v>169</v>
      </c>
      <c r="M8" s="63" t="s">
        <v>4</v>
      </c>
      <c r="N8" s="64" t="s">
        <v>170</v>
      </c>
      <c r="O8" s="64" t="s">
        <v>169</v>
      </c>
      <c r="P8" s="63" t="s">
        <v>4</v>
      </c>
      <c r="Q8" s="64" t="s">
        <v>170</v>
      </c>
      <c r="R8" s="64" t="s">
        <v>169</v>
      </c>
      <c r="S8" s="561" t="s">
        <v>4</v>
      </c>
      <c r="T8" s="559" t="s">
        <v>170</v>
      </c>
      <c r="U8" s="539" t="s">
        <v>169</v>
      </c>
      <c r="V8" s="540" t="s">
        <v>4</v>
      </c>
      <c r="W8" s="856"/>
    </row>
    <row r="9" spans="1:26" ht="30" customHeight="1" thickBot="1" x14ac:dyDescent="0.25">
      <c r="A9" s="541" t="s">
        <v>33</v>
      </c>
      <c r="B9" s="542">
        <v>119</v>
      </c>
      <c r="C9" s="542">
        <v>161</v>
      </c>
      <c r="D9" s="543">
        <v>280</v>
      </c>
      <c r="E9" s="542">
        <v>136</v>
      </c>
      <c r="F9" s="542">
        <v>188</v>
      </c>
      <c r="G9" s="543">
        <v>324</v>
      </c>
      <c r="H9" s="542">
        <v>97</v>
      </c>
      <c r="I9" s="542">
        <v>229</v>
      </c>
      <c r="J9" s="543">
        <f t="shared" ref="J9:J18" si="0">SUM(H9:I9)</f>
        <v>326</v>
      </c>
      <c r="K9" s="544">
        <v>114</v>
      </c>
      <c r="L9" s="544">
        <v>229</v>
      </c>
      <c r="M9" s="543">
        <f>SUM(K9:L9)</f>
        <v>343</v>
      </c>
      <c r="N9" s="542">
        <v>94</v>
      </c>
      <c r="O9" s="542">
        <v>267</v>
      </c>
      <c r="P9" s="543">
        <f>SUM(N9:O9)</f>
        <v>361</v>
      </c>
      <c r="Q9" s="542">
        <v>104</v>
      </c>
      <c r="R9" s="542">
        <v>253</v>
      </c>
      <c r="S9" s="545">
        <f>SUM(Q9:R9)</f>
        <v>357</v>
      </c>
      <c r="T9" s="546"/>
      <c r="U9" s="546"/>
      <c r="V9" s="546"/>
      <c r="W9" s="547" t="s">
        <v>137</v>
      </c>
    </row>
    <row r="10" spans="1:26" ht="30" customHeight="1" thickBot="1" x14ac:dyDescent="0.25">
      <c r="A10" s="535" t="s">
        <v>34</v>
      </c>
      <c r="B10" s="206">
        <v>359</v>
      </c>
      <c r="C10" s="206">
        <v>375</v>
      </c>
      <c r="D10" s="536">
        <v>734</v>
      </c>
      <c r="E10" s="206">
        <v>309</v>
      </c>
      <c r="F10" s="206">
        <v>340</v>
      </c>
      <c r="G10" s="536">
        <v>649</v>
      </c>
      <c r="H10" s="206">
        <v>316</v>
      </c>
      <c r="I10" s="206">
        <v>389</v>
      </c>
      <c r="J10" s="536">
        <f t="shared" si="0"/>
        <v>705</v>
      </c>
      <c r="K10" s="207">
        <v>332</v>
      </c>
      <c r="L10" s="207">
        <v>420</v>
      </c>
      <c r="M10" s="536">
        <f>SUM(K10:L10)</f>
        <v>752</v>
      </c>
      <c r="N10" s="206">
        <v>340</v>
      </c>
      <c r="O10" s="206">
        <v>446</v>
      </c>
      <c r="P10" s="536">
        <f>SUM(N10:O10)</f>
        <v>786</v>
      </c>
      <c r="Q10" s="206">
        <v>323</v>
      </c>
      <c r="R10" s="206">
        <v>440</v>
      </c>
      <c r="S10" s="537">
        <f t="shared" ref="S10:S19" si="1">SUM(Q10:R10)</f>
        <v>763</v>
      </c>
      <c r="T10" s="538"/>
      <c r="U10" s="538"/>
      <c r="V10" s="538"/>
      <c r="W10" s="51" t="s">
        <v>138</v>
      </c>
    </row>
    <row r="11" spans="1:26" ht="30" customHeight="1" thickBot="1" x14ac:dyDescent="0.25">
      <c r="A11" s="35" t="s">
        <v>558</v>
      </c>
      <c r="B11" s="208">
        <v>3</v>
      </c>
      <c r="C11" s="208">
        <v>20</v>
      </c>
      <c r="D11" s="532">
        <v>23</v>
      </c>
      <c r="E11" s="208">
        <v>5</v>
      </c>
      <c r="F11" s="208">
        <v>20</v>
      </c>
      <c r="G11" s="532">
        <v>25</v>
      </c>
      <c r="H11" s="208">
        <v>10</v>
      </c>
      <c r="I11" s="208">
        <v>20</v>
      </c>
      <c r="J11" s="532">
        <f t="shared" si="0"/>
        <v>30</v>
      </c>
      <c r="K11" s="209">
        <v>15</v>
      </c>
      <c r="L11" s="209">
        <v>20</v>
      </c>
      <c r="M11" s="532">
        <f t="shared" ref="M11:M18" si="2">SUM(K11:L11)</f>
        <v>35</v>
      </c>
      <c r="N11" s="208" t="s">
        <v>151</v>
      </c>
      <c r="O11" s="208" t="s">
        <v>151</v>
      </c>
      <c r="P11" s="532" t="s">
        <v>151</v>
      </c>
      <c r="Q11" s="208">
        <v>0</v>
      </c>
      <c r="R11" s="208">
        <v>0</v>
      </c>
      <c r="S11" s="533">
        <f t="shared" si="1"/>
        <v>0</v>
      </c>
      <c r="T11" s="534"/>
      <c r="U11" s="534"/>
      <c r="V11" s="534"/>
      <c r="W11" s="37" t="s">
        <v>560</v>
      </c>
      <c r="X11" s="4"/>
    </row>
    <row r="12" spans="1:26" ht="30" customHeight="1" thickBot="1" x14ac:dyDescent="0.25">
      <c r="A12" s="45" t="s">
        <v>139</v>
      </c>
      <c r="B12" s="206">
        <v>26</v>
      </c>
      <c r="C12" s="206">
        <v>45</v>
      </c>
      <c r="D12" s="536">
        <v>71</v>
      </c>
      <c r="E12" s="206">
        <v>41</v>
      </c>
      <c r="F12" s="206">
        <v>55</v>
      </c>
      <c r="G12" s="536">
        <v>96</v>
      </c>
      <c r="H12" s="206">
        <v>38</v>
      </c>
      <c r="I12" s="206">
        <v>61</v>
      </c>
      <c r="J12" s="536">
        <f t="shared" si="0"/>
        <v>99</v>
      </c>
      <c r="K12" s="207">
        <v>46</v>
      </c>
      <c r="L12" s="207">
        <v>76</v>
      </c>
      <c r="M12" s="536">
        <f t="shared" si="2"/>
        <v>122</v>
      </c>
      <c r="N12" s="206">
        <v>56</v>
      </c>
      <c r="O12" s="206">
        <v>82</v>
      </c>
      <c r="P12" s="536">
        <f t="shared" ref="P12:P18" si="3">SUM(N12:O12)</f>
        <v>138</v>
      </c>
      <c r="Q12" s="206">
        <v>54</v>
      </c>
      <c r="R12" s="206">
        <v>107</v>
      </c>
      <c r="S12" s="537">
        <f t="shared" si="1"/>
        <v>161</v>
      </c>
      <c r="T12" s="538"/>
      <c r="U12" s="538"/>
      <c r="V12" s="538"/>
      <c r="W12" s="51" t="s">
        <v>302</v>
      </c>
      <c r="X12" s="4"/>
    </row>
    <row r="13" spans="1:26" ht="30" customHeight="1" thickBot="1" x14ac:dyDescent="0.25">
      <c r="A13" s="35" t="s">
        <v>140</v>
      </c>
      <c r="B13" s="208">
        <v>1</v>
      </c>
      <c r="C13" s="208">
        <v>4</v>
      </c>
      <c r="D13" s="532">
        <v>5</v>
      </c>
      <c r="E13" s="208">
        <v>2</v>
      </c>
      <c r="F13" s="208">
        <v>2</v>
      </c>
      <c r="G13" s="532">
        <v>4</v>
      </c>
      <c r="H13" s="208">
        <v>2</v>
      </c>
      <c r="I13" s="208">
        <v>2</v>
      </c>
      <c r="J13" s="532">
        <f t="shared" si="0"/>
        <v>4</v>
      </c>
      <c r="K13" s="209">
        <v>2</v>
      </c>
      <c r="L13" s="209">
        <v>2</v>
      </c>
      <c r="M13" s="532">
        <f t="shared" si="2"/>
        <v>4</v>
      </c>
      <c r="N13" s="208">
        <v>2</v>
      </c>
      <c r="O13" s="208">
        <v>2</v>
      </c>
      <c r="P13" s="532">
        <f t="shared" si="3"/>
        <v>4</v>
      </c>
      <c r="Q13" s="208">
        <v>2</v>
      </c>
      <c r="R13" s="208">
        <v>2</v>
      </c>
      <c r="S13" s="533">
        <f t="shared" si="1"/>
        <v>4</v>
      </c>
      <c r="T13" s="534"/>
      <c r="U13" s="534"/>
      <c r="V13" s="534"/>
      <c r="W13" s="37" t="s">
        <v>303</v>
      </c>
      <c r="X13" s="4"/>
    </row>
    <row r="14" spans="1:26" ht="30" customHeight="1" thickBot="1" x14ac:dyDescent="0.25">
      <c r="A14" s="45" t="s">
        <v>141</v>
      </c>
      <c r="B14" s="206">
        <v>12</v>
      </c>
      <c r="C14" s="206">
        <v>11</v>
      </c>
      <c r="D14" s="536">
        <v>23</v>
      </c>
      <c r="E14" s="206">
        <v>12</v>
      </c>
      <c r="F14" s="206">
        <v>11</v>
      </c>
      <c r="G14" s="536">
        <v>23</v>
      </c>
      <c r="H14" s="206">
        <v>13</v>
      </c>
      <c r="I14" s="206">
        <v>15</v>
      </c>
      <c r="J14" s="536">
        <f t="shared" si="0"/>
        <v>28</v>
      </c>
      <c r="K14" s="207">
        <v>12</v>
      </c>
      <c r="L14" s="207">
        <v>15</v>
      </c>
      <c r="M14" s="536">
        <f t="shared" si="2"/>
        <v>27</v>
      </c>
      <c r="N14" s="206">
        <v>12</v>
      </c>
      <c r="O14" s="206">
        <v>15</v>
      </c>
      <c r="P14" s="536">
        <f t="shared" si="3"/>
        <v>27</v>
      </c>
      <c r="Q14" s="206">
        <v>12</v>
      </c>
      <c r="R14" s="206">
        <v>15</v>
      </c>
      <c r="S14" s="537">
        <f t="shared" si="1"/>
        <v>27</v>
      </c>
      <c r="T14" s="538"/>
      <c r="U14" s="538"/>
      <c r="V14" s="538"/>
      <c r="W14" s="51" t="s">
        <v>304</v>
      </c>
      <c r="X14" s="4"/>
    </row>
    <row r="15" spans="1:26" ht="30" customHeight="1" thickBot="1" x14ac:dyDescent="0.25">
      <c r="A15" s="35" t="s">
        <v>142</v>
      </c>
      <c r="B15" s="208">
        <v>4</v>
      </c>
      <c r="C15" s="208">
        <v>7</v>
      </c>
      <c r="D15" s="532">
        <v>11</v>
      </c>
      <c r="E15" s="208">
        <v>4</v>
      </c>
      <c r="F15" s="208">
        <v>7</v>
      </c>
      <c r="G15" s="532">
        <v>11</v>
      </c>
      <c r="H15" s="208">
        <v>6</v>
      </c>
      <c r="I15" s="208">
        <v>13</v>
      </c>
      <c r="J15" s="532">
        <f t="shared" si="0"/>
        <v>19</v>
      </c>
      <c r="K15" s="209">
        <v>6</v>
      </c>
      <c r="L15" s="209">
        <v>15</v>
      </c>
      <c r="M15" s="532">
        <f t="shared" si="2"/>
        <v>21</v>
      </c>
      <c r="N15" s="208">
        <v>6</v>
      </c>
      <c r="O15" s="208">
        <v>13</v>
      </c>
      <c r="P15" s="532">
        <f t="shared" si="3"/>
        <v>19</v>
      </c>
      <c r="Q15" s="208">
        <v>4</v>
      </c>
      <c r="R15" s="208">
        <v>17</v>
      </c>
      <c r="S15" s="533">
        <f t="shared" si="1"/>
        <v>21</v>
      </c>
      <c r="T15" s="534"/>
      <c r="U15" s="534"/>
      <c r="V15" s="534"/>
      <c r="W15" s="37" t="s">
        <v>305</v>
      </c>
      <c r="X15" s="4"/>
    </row>
    <row r="16" spans="1:26" ht="30" customHeight="1" thickBot="1" x14ac:dyDescent="0.25">
      <c r="A16" s="45" t="s">
        <v>143</v>
      </c>
      <c r="B16" s="206">
        <v>1</v>
      </c>
      <c r="C16" s="206">
        <v>1</v>
      </c>
      <c r="D16" s="536">
        <v>2</v>
      </c>
      <c r="E16" s="206">
        <v>2</v>
      </c>
      <c r="F16" s="206">
        <v>2</v>
      </c>
      <c r="G16" s="536">
        <v>4</v>
      </c>
      <c r="H16" s="206">
        <v>2</v>
      </c>
      <c r="I16" s="206">
        <v>2</v>
      </c>
      <c r="J16" s="536">
        <f t="shared" si="0"/>
        <v>4</v>
      </c>
      <c r="K16" s="207">
        <v>2</v>
      </c>
      <c r="L16" s="207">
        <v>2</v>
      </c>
      <c r="M16" s="536">
        <f t="shared" si="2"/>
        <v>4</v>
      </c>
      <c r="N16" s="206">
        <v>2</v>
      </c>
      <c r="O16" s="206">
        <v>2</v>
      </c>
      <c r="P16" s="536">
        <f t="shared" si="3"/>
        <v>4</v>
      </c>
      <c r="Q16" s="206">
        <v>2</v>
      </c>
      <c r="R16" s="206">
        <v>2</v>
      </c>
      <c r="S16" s="537">
        <f t="shared" si="1"/>
        <v>4</v>
      </c>
      <c r="T16" s="538"/>
      <c r="U16" s="538"/>
      <c r="V16" s="538"/>
      <c r="W16" s="51" t="s">
        <v>56</v>
      </c>
      <c r="X16" s="4"/>
    </row>
    <row r="17" spans="1:38" ht="30" customHeight="1" thickBot="1" x14ac:dyDescent="0.25">
      <c r="A17" s="35" t="s">
        <v>559</v>
      </c>
      <c r="B17" s="208" t="s">
        <v>151</v>
      </c>
      <c r="C17" s="208" t="s">
        <v>151</v>
      </c>
      <c r="D17" s="208" t="s">
        <v>151</v>
      </c>
      <c r="E17" s="208" t="s">
        <v>151</v>
      </c>
      <c r="F17" s="208" t="s">
        <v>151</v>
      </c>
      <c r="G17" s="208" t="s">
        <v>151</v>
      </c>
      <c r="H17" s="208" t="s">
        <v>151</v>
      </c>
      <c r="I17" s="208" t="s">
        <v>151</v>
      </c>
      <c r="J17" s="208" t="s">
        <v>151</v>
      </c>
      <c r="K17" s="208" t="s">
        <v>151</v>
      </c>
      <c r="L17" s="208" t="s">
        <v>151</v>
      </c>
      <c r="M17" s="208" t="s">
        <v>151</v>
      </c>
      <c r="N17" s="208" t="s">
        <v>151</v>
      </c>
      <c r="O17" s="208" t="s">
        <v>151</v>
      </c>
      <c r="P17" s="208" t="s">
        <v>151</v>
      </c>
      <c r="Q17" s="208">
        <v>12</v>
      </c>
      <c r="R17" s="208">
        <v>17</v>
      </c>
      <c r="S17" s="533">
        <f t="shared" si="1"/>
        <v>29</v>
      </c>
      <c r="T17" s="534"/>
      <c r="U17" s="534"/>
      <c r="V17" s="534"/>
      <c r="W17" s="37" t="s">
        <v>561</v>
      </c>
      <c r="X17" s="4"/>
    </row>
    <row r="18" spans="1:38" ht="30" customHeight="1" x14ac:dyDescent="0.2">
      <c r="A18" s="548" t="s">
        <v>557</v>
      </c>
      <c r="B18" s="210" t="s">
        <v>151</v>
      </c>
      <c r="C18" s="210" t="s">
        <v>151</v>
      </c>
      <c r="D18" s="549" t="s">
        <v>151</v>
      </c>
      <c r="E18" s="210" t="s">
        <v>151</v>
      </c>
      <c r="F18" s="210" t="s">
        <v>151</v>
      </c>
      <c r="G18" s="549" t="s">
        <v>151</v>
      </c>
      <c r="H18" s="210">
        <v>113</v>
      </c>
      <c r="I18" s="210">
        <v>34</v>
      </c>
      <c r="J18" s="549">
        <f t="shared" si="0"/>
        <v>147</v>
      </c>
      <c r="K18" s="290">
        <v>108</v>
      </c>
      <c r="L18" s="290">
        <v>38</v>
      </c>
      <c r="M18" s="549">
        <f t="shared" si="2"/>
        <v>146</v>
      </c>
      <c r="N18" s="210">
        <v>85</v>
      </c>
      <c r="O18" s="210">
        <v>47</v>
      </c>
      <c r="P18" s="549">
        <f t="shared" si="3"/>
        <v>132</v>
      </c>
      <c r="Q18" s="210">
        <v>123</v>
      </c>
      <c r="R18" s="210">
        <v>48</v>
      </c>
      <c r="S18" s="550">
        <f t="shared" si="1"/>
        <v>171</v>
      </c>
      <c r="T18" s="551"/>
      <c r="U18" s="551"/>
      <c r="V18" s="551"/>
      <c r="W18" s="52" t="s">
        <v>562</v>
      </c>
      <c r="X18" s="4"/>
    </row>
    <row r="19" spans="1:38" ht="30" customHeight="1" x14ac:dyDescent="0.2">
      <c r="A19" s="552" t="s">
        <v>35</v>
      </c>
      <c r="B19" s="553">
        <f t="shared" ref="B19:R19" si="4">SUM(B9:B18)</f>
        <v>525</v>
      </c>
      <c r="C19" s="553">
        <f t="shared" si="4"/>
        <v>624</v>
      </c>
      <c r="D19" s="553">
        <f t="shared" si="4"/>
        <v>1149</v>
      </c>
      <c r="E19" s="553">
        <f t="shared" si="4"/>
        <v>511</v>
      </c>
      <c r="F19" s="553">
        <f t="shared" si="4"/>
        <v>625</v>
      </c>
      <c r="G19" s="553">
        <f t="shared" si="4"/>
        <v>1136</v>
      </c>
      <c r="H19" s="553">
        <f t="shared" si="4"/>
        <v>597</v>
      </c>
      <c r="I19" s="553">
        <f t="shared" si="4"/>
        <v>765</v>
      </c>
      <c r="J19" s="554">
        <f t="shared" si="4"/>
        <v>1362</v>
      </c>
      <c r="K19" s="555">
        <f t="shared" si="4"/>
        <v>637</v>
      </c>
      <c r="L19" s="555">
        <f t="shared" si="4"/>
        <v>817</v>
      </c>
      <c r="M19" s="554">
        <f t="shared" si="4"/>
        <v>1454</v>
      </c>
      <c r="N19" s="553">
        <f t="shared" si="4"/>
        <v>597</v>
      </c>
      <c r="O19" s="553">
        <f t="shared" si="4"/>
        <v>874</v>
      </c>
      <c r="P19" s="554">
        <f t="shared" si="4"/>
        <v>1471</v>
      </c>
      <c r="Q19" s="554">
        <f t="shared" si="4"/>
        <v>636</v>
      </c>
      <c r="R19" s="554">
        <f t="shared" si="4"/>
        <v>901</v>
      </c>
      <c r="S19" s="554">
        <f t="shared" si="1"/>
        <v>1537</v>
      </c>
      <c r="T19" s="556"/>
      <c r="U19" s="556"/>
      <c r="V19" s="556"/>
      <c r="W19" s="557" t="s">
        <v>4</v>
      </c>
      <c r="X19" s="4"/>
    </row>
    <row r="20" spans="1:38" s="427" customFormat="1" ht="18" x14ac:dyDescent="0.2">
      <c r="A20" s="850" t="s">
        <v>567</v>
      </c>
      <c r="B20" s="850"/>
      <c r="C20" s="850"/>
      <c r="D20" s="850"/>
      <c r="E20" s="850"/>
      <c r="F20" s="850"/>
      <c r="G20" s="850"/>
      <c r="H20" s="849" t="s">
        <v>563</v>
      </c>
      <c r="I20" s="849"/>
      <c r="J20" s="849"/>
      <c r="K20" s="849"/>
      <c r="L20" s="849"/>
      <c r="M20" s="849"/>
      <c r="N20" s="849"/>
      <c r="O20" s="849"/>
      <c r="P20" s="849"/>
      <c r="Q20" s="849"/>
      <c r="R20" s="849"/>
      <c r="S20" s="849"/>
      <c r="T20" s="849"/>
      <c r="U20" s="849"/>
      <c r="V20" s="849"/>
      <c r="W20" s="849"/>
      <c r="X20" s="446"/>
    </row>
    <row r="21" spans="1:38" s="427" customFormat="1" x14ac:dyDescent="0.2">
      <c r="A21" s="850" t="s">
        <v>566</v>
      </c>
      <c r="B21" s="850"/>
      <c r="C21" s="850"/>
      <c r="D21" s="850"/>
      <c r="E21" s="850"/>
      <c r="F21" s="850"/>
      <c r="G21" s="850"/>
      <c r="H21" s="849" t="s">
        <v>564</v>
      </c>
      <c r="I21" s="849"/>
      <c r="J21" s="849"/>
      <c r="K21" s="849"/>
      <c r="L21" s="849"/>
      <c r="M21" s="849"/>
      <c r="N21" s="849"/>
      <c r="O21" s="849"/>
      <c r="P21" s="849"/>
      <c r="Q21" s="849"/>
      <c r="R21" s="849"/>
      <c r="S21" s="849"/>
      <c r="T21" s="849"/>
      <c r="U21" s="849"/>
      <c r="V21" s="849"/>
      <c r="W21" s="849"/>
      <c r="X21" s="447"/>
    </row>
    <row r="22" spans="1:38" s="427" customFormat="1" x14ac:dyDescent="0.2">
      <c r="A22" s="850" t="s">
        <v>568</v>
      </c>
      <c r="B22" s="850"/>
      <c r="C22" s="850"/>
      <c r="D22" s="850"/>
      <c r="E22" s="850"/>
      <c r="F22" s="850"/>
      <c r="G22" s="850"/>
      <c r="H22" s="611"/>
      <c r="I22" s="611"/>
      <c r="J22" s="611"/>
      <c r="K22" s="611"/>
      <c r="L22" s="611"/>
      <c r="M22" s="611"/>
      <c r="N22" s="611"/>
      <c r="O22" s="611"/>
      <c r="P22" s="611"/>
      <c r="Q22" s="611"/>
      <c r="R22" s="611"/>
      <c r="S22" s="611"/>
      <c r="T22" s="611"/>
      <c r="U22" s="611"/>
      <c r="V22" s="611"/>
      <c r="W22" s="618" t="s">
        <v>565</v>
      </c>
      <c r="X22" s="618"/>
      <c r="Y22" s="618"/>
      <c r="Z22" s="618"/>
      <c r="AA22" s="618"/>
      <c r="AB22" s="618"/>
      <c r="AC22" s="618"/>
      <c r="AD22" s="618"/>
      <c r="AE22" s="618"/>
      <c r="AF22" s="618"/>
      <c r="AG22" s="618"/>
      <c r="AH22" s="618"/>
      <c r="AI22" s="618"/>
      <c r="AJ22" s="618"/>
      <c r="AK22" s="618"/>
      <c r="AL22" s="618"/>
    </row>
    <row r="23" spans="1:38" s="427" customFormat="1" x14ac:dyDescent="0.2">
      <c r="A23" s="448" t="s">
        <v>486</v>
      </c>
      <c r="B23" s="448"/>
      <c r="C23" s="448"/>
      <c r="D23" s="448"/>
      <c r="E23" s="448"/>
      <c r="F23" s="448"/>
      <c r="G23" s="448"/>
      <c r="H23" s="448"/>
      <c r="I23" s="448"/>
      <c r="J23" s="448"/>
      <c r="K23" s="448"/>
      <c r="L23" s="448"/>
      <c r="M23" s="448"/>
      <c r="N23" s="448"/>
      <c r="O23" s="448"/>
      <c r="P23" s="448"/>
      <c r="Q23" s="448"/>
      <c r="R23" s="448"/>
      <c r="S23" s="448"/>
      <c r="T23" s="448"/>
      <c r="U23" s="448"/>
      <c r="V23" s="448"/>
      <c r="W23" s="449" t="s">
        <v>552</v>
      </c>
    </row>
    <row r="25" spans="1:38" x14ac:dyDescent="0.2">
      <c r="A25" s="13"/>
      <c r="B25" s="13"/>
      <c r="C25" s="13"/>
      <c r="D25" s="13"/>
      <c r="E25" s="16"/>
      <c r="H25" s="16"/>
      <c r="Q25" s="16"/>
    </row>
    <row r="26" spans="1:38" x14ac:dyDescent="0.2">
      <c r="A26" s="13"/>
      <c r="B26" s="13"/>
      <c r="C26" s="13"/>
      <c r="D26" s="13"/>
      <c r="E26" s="16"/>
      <c r="H26" s="16"/>
      <c r="Q26" s="16"/>
    </row>
    <row r="27" spans="1:38" x14ac:dyDescent="0.2">
      <c r="A27" s="13"/>
      <c r="B27" s="13"/>
      <c r="C27" s="13"/>
      <c r="D27" s="13"/>
      <c r="E27" s="16"/>
      <c r="H27" s="16"/>
      <c r="Q27" s="16"/>
    </row>
    <row r="28" spans="1:38" x14ac:dyDescent="0.2">
      <c r="A28" s="13"/>
      <c r="B28" s="13"/>
      <c r="C28" s="13"/>
      <c r="D28" s="13"/>
      <c r="E28" s="16"/>
      <c r="H28" s="16"/>
      <c r="Q28" s="16"/>
    </row>
  </sheetData>
  <mergeCells count="18">
    <mergeCell ref="A1:W1"/>
    <mergeCell ref="A3:W3"/>
    <mergeCell ref="A4:W4"/>
    <mergeCell ref="E6:G6"/>
    <mergeCell ref="Q6:S6"/>
    <mergeCell ref="T6:V6"/>
    <mergeCell ref="A2:W2"/>
    <mergeCell ref="H6:J6"/>
    <mergeCell ref="B6:D6"/>
    <mergeCell ref="W6:W8"/>
    <mergeCell ref="A6:A8"/>
    <mergeCell ref="K6:M6"/>
    <mergeCell ref="N6:P6"/>
    <mergeCell ref="H21:W21"/>
    <mergeCell ref="A21:G21"/>
    <mergeCell ref="A20:G20"/>
    <mergeCell ref="H20:W20"/>
    <mergeCell ref="A22:G22"/>
  </mergeCells>
  <phoneticPr fontId="0" type="noConversion"/>
  <printOptions horizontalCentered="1" verticalCentered="1"/>
  <pageMargins left="0" right="0" top="0" bottom="0" header="0" footer="0"/>
  <pageSetup paperSize="9" scale="90" orientation="landscape" r:id="rId1"/>
  <headerFooter alignWithMargins="0"/>
  <colBreaks count="1" manualBreakCount="1">
    <brk id="23" max="2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8"/>
  <sheetViews>
    <sheetView rightToLeft="1" view="pageBreakPreview" zoomScaleNormal="100" zoomScaleSheetLayoutView="100" workbookViewId="0">
      <selection activeCell="C10" sqref="C10"/>
    </sheetView>
  </sheetViews>
  <sheetFormatPr defaultRowHeight="18.75" x14ac:dyDescent="0.45"/>
  <cols>
    <col min="1" max="1" width="43.85546875" style="583" customWidth="1"/>
    <col min="2" max="2" width="4.42578125" style="583" customWidth="1"/>
    <col min="3" max="3" width="42.5703125" style="3" customWidth="1"/>
    <col min="4" max="16384" width="9.140625" style="574"/>
  </cols>
  <sheetData>
    <row r="1" spans="1:3" x14ac:dyDescent="0.45">
      <c r="A1" s="573"/>
      <c r="B1" s="573"/>
      <c r="C1" s="491"/>
    </row>
    <row r="2" spans="1:3" ht="24" customHeight="1" x14ac:dyDescent="0.35">
      <c r="A2" s="589" t="s">
        <v>0</v>
      </c>
      <c r="B2" s="575"/>
      <c r="C2" s="584" t="s">
        <v>246</v>
      </c>
    </row>
    <row r="3" spans="1:3" ht="24" customHeight="1" x14ac:dyDescent="0.35">
      <c r="A3" s="576"/>
      <c r="B3" s="577"/>
      <c r="C3" s="492"/>
    </row>
    <row r="4" spans="1:3" x14ac:dyDescent="0.45">
      <c r="A4" s="578"/>
      <c r="B4" s="579"/>
      <c r="C4" s="493"/>
    </row>
    <row r="5" spans="1:3" ht="102" x14ac:dyDescent="0.45">
      <c r="A5" s="590" t="s">
        <v>609</v>
      </c>
      <c r="B5" s="579"/>
      <c r="C5" s="591" t="s">
        <v>608</v>
      </c>
    </row>
    <row r="6" spans="1:3" ht="20.100000000000001" customHeight="1" x14ac:dyDescent="0.45">
      <c r="A6" s="590"/>
      <c r="B6" s="573"/>
      <c r="C6" s="591"/>
    </row>
    <row r="7" spans="1:3" ht="141.75" x14ac:dyDescent="0.45">
      <c r="A7" s="590" t="s">
        <v>610</v>
      </c>
      <c r="B7" s="573"/>
      <c r="C7" s="591" t="s">
        <v>611</v>
      </c>
    </row>
    <row r="8" spans="1:3" ht="20.100000000000001" customHeight="1" x14ac:dyDescent="0.45">
      <c r="A8" s="590"/>
      <c r="B8" s="573"/>
      <c r="C8" s="591"/>
    </row>
    <row r="9" spans="1:3" ht="141.75" x14ac:dyDescent="0.45">
      <c r="A9" s="590" t="s">
        <v>675</v>
      </c>
      <c r="B9" s="573"/>
      <c r="C9" s="591" t="s">
        <v>676</v>
      </c>
    </row>
    <row r="10" spans="1:3" ht="20.100000000000001" customHeight="1" x14ac:dyDescent="0.45">
      <c r="A10" s="590"/>
      <c r="B10" s="573"/>
      <c r="C10" s="591"/>
    </row>
    <row r="11" spans="1:3" ht="20.25" x14ac:dyDescent="0.45">
      <c r="A11" s="590" t="s">
        <v>65</v>
      </c>
      <c r="B11" s="573"/>
      <c r="C11" s="591" t="s">
        <v>66</v>
      </c>
    </row>
    <row r="12" spans="1:3" ht="20.25" x14ac:dyDescent="0.45">
      <c r="A12" s="590" t="s">
        <v>504</v>
      </c>
      <c r="B12" s="573"/>
      <c r="C12" s="591" t="s">
        <v>535</v>
      </c>
    </row>
    <row r="13" spans="1:3" ht="20.25" x14ac:dyDescent="0.45">
      <c r="A13" s="590" t="s">
        <v>149</v>
      </c>
      <c r="B13" s="579"/>
      <c r="C13" s="591" t="s">
        <v>150</v>
      </c>
    </row>
    <row r="14" spans="1:3" ht="20.25" x14ac:dyDescent="0.45">
      <c r="A14" s="590" t="s">
        <v>505</v>
      </c>
      <c r="B14" s="579"/>
      <c r="C14" s="591" t="s">
        <v>506</v>
      </c>
    </row>
    <row r="15" spans="1:3" ht="25.5" x14ac:dyDescent="0.5">
      <c r="A15" s="590" t="s">
        <v>550</v>
      </c>
      <c r="B15" s="580"/>
      <c r="C15" s="591" t="s">
        <v>551</v>
      </c>
    </row>
    <row r="16" spans="1:3" ht="21.75" x14ac:dyDescent="0.5">
      <c r="A16" s="581"/>
      <c r="B16" s="581"/>
      <c r="C16" s="7"/>
    </row>
    <row r="17" spans="1:3" x14ac:dyDescent="0.45">
      <c r="A17" s="582"/>
      <c r="B17" s="582"/>
      <c r="C17" s="8"/>
    </row>
    <row r="18" spans="1:3" x14ac:dyDescent="0.45">
      <c r="A18" s="582"/>
      <c r="B18" s="582"/>
      <c r="C18" s="8"/>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X64"/>
  <sheetViews>
    <sheetView rightToLeft="1" showWhiteSpace="0" view="pageBreakPreview" topLeftCell="A28" zoomScale="90" zoomScaleNormal="100" zoomScaleSheetLayoutView="90" workbookViewId="0">
      <selection activeCell="A65" sqref="A65"/>
    </sheetView>
  </sheetViews>
  <sheetFormatPr defaultRowHeight="12.75" x14ac:dyDescent="0.2"/>
  <sheetData>
    <row r="1" ht="12.75" customHeight="1" x14ac:dyDescent="0.2"/>
    <row r="2" ht="12.75" customHeight="1" x14ac:dyDescent="0.2"/>
    <row r="3" ht="12.75" customHeight="1" x14ac:dyDescent="0.2"/>
    <row r="52" spans="1:24" x14ac:dyDescent="0.2">
      <c r="A52" s="860" t="s">
        <v>404</v>
      </c>
      <c r="B52" s="860"/>
      <c r="C52" s="860"/>
      <c r="D52" s="860"/>
      <c r="E52" s="860"/>
      <c r="F52" s="860"/>
      <c r="G52" s="860"/>
      <c r="H52" s="860"/>
      <c r="I52" s="860"/>
      <c r="J52" s="860"/>
    </row>
    <row r="64" spans="1:24" x14ac:dyDescent="0.2">
      <c r="A64" s="768" t="s">
        <v>724</v>
      </c>
      <c r="B64" s="768"/>
      <c r="C64" s="768"/>
      <c r="D64" s="768"/>
      <c r="E64" s="768"/>
      <c r="F64" s="768"/>
      <c r="G64" s="768"/>
      <c r="H64" s="768"/>
      <c r="I64" s="768"/>
      <c r="J64" s="768"/>
      <c r="K64" s="768"/>
      <c r="L64" s="768"/>
      <c r="M64" s="596"/>
      <c r="N64" s="596"/>
      <c r="O64" s="596"/>
      <c r="P64" s="596"/>
      <c r="Q64" s="596"/>
      <c r="R64" s="596"/>
      <c r="S64" s="596"/>
      <c r="T64" s="596"/>
      <c r="U64" s="596"/>
      <c r="V64" s="596"/>
      <c r="W64" s="596"/>
      <c r="X64" s="596"/>
    </row>
  </sheetData>
  <mergeCells count="2">
    <mergeCell ref="A52:J52"/>
    <mergeCell ref="A64:L64"/>
  </mergeCells>
  <phoneticPr fontId="27" type="noConversion"/>
  <printOptions horizontalCentered="1" verticalCentered="1"/>
  <pageMargins left="0" right="0" top="0" bottom="0" header="0" footer="0"/>
  <pageSetup paperSize="9" scale="93"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J23"/>
  <sheetViews>
    <sheetView rightToLeft="1" view="pageBreakPreview" zoomScaleNormal="100" workbookViewId="0">
      <selection activeCell="A6" sqref="A6"/>
    </sheetView>
  </sheetViews>
  <sheetFormatPr defaultColWidth="8.85546875" defaultRowHeight="12.75" x14ac:dyDescent="0.2"/>
  <cols>
    <col min="1" max="1" width="16" style="6" customWidth="1"/>
    <col min="2" max="4" width="13.140625" style="6" customWidth="1"/>
    <col min="5" max="6" width="16.140625" style="6" customWidth="1"/>
    <col min="7" max="7" width="15.42578125" style="6" customWidth="1"/>
    <col min="8" max="16384" width="8.85546875" style="6"/>
  </cols>
  <sheetData>
    <row r="1" spans="1:10" s="22" customFormat="1" ht="20.45" customHeight="1" x14ac:dyDescent="0.2">
      <c r="A1" s="784" t="s">
        <v>44</v>
      </c>
      <c r="B1" s="784"/>
      <c r="C1" s="784"/>
      <c r="D1" s="784"/>
      <c r="E1" s="784"/>
      <c r="F1" s="784"/>
      <c r="G1" s="784"/>
      <c r="H1" s="23"/>
      <c r="I1" s="23"/>
      <c r="J1" s="23"/>
    </row>
    <row r="2" spans="1:10" s="22" customFormat="1" ht="16.899999999999999" customHeight="1" x14ac:dyDescent="0.2">
      <c r="A2" s="784" t="s">
        <v>414</v>
      </c>
      <c r="B2" s="784"/>
      <c r="C2" s="784"/>
      <c r="D2" s="784"/>
      <c r="E2" s="784"/>
      <c r="F2" s="784"/>
      <c r="G2" s="784"/>
      <c r="H2" s="23"/>
      <c r="I2" s="23"/>
      <c r="J2" s="23"/>
    </row>
    <row r="3" spans="1:10" s="22" customFormat="1" ht="33" customHeight="1" x14ac:dyDescent="0.2">
      <c r="A3" s="865" t="s">
        <v>259</v>
      </c>
      <c r="B3" s="787"/>
      <c r="C3" s="787"/>
      <c r="D3" s="787"/>
      <c r="E3" s="787"/>
      <c r="F3" s="787"/>
      <c r="G3" s="787"/>
    </row>
    <row r="4" spans="1:10" s="22" customFormat="1" ht="15.75" x14ac:dyDescent="0.2">
      <c r="A4" s="790" t="s">
        <v>414</v>
      </c>
      <c r="B4" s="790"/>
      <c r="C4" s="790"/>
      <c r="D4" s="790"/>
      <c r="E4" s="790"/>
      <c r="F4" s="790"/>
      <c r="G4" s="790"/>
    </row>
    <row r="5" spans="1:10" s="22" customFormat="1" ht="15.75" x14ac:dyDescent="0.2">
      <c r="A5" s="463" t="s">
        <v>706</v>
      </c>
      <c r="B5" s="494"/>
      <c r="C5" s="494"/>
      <c r="D5" s="494"/>
      <c r="E5" s="494"/>
      <c r="F5" s="494"/>
      <c r="G5" s="465" t="s">
        <v>705</v>
      </c>
    </row>
    <row r="6" spans="1:10" s="445" customFormat="1" x14ac:dyDescent="0.2">
      <c r="A6" s="562" t="s">
        <v>540</v>
      </c>
      <c r="B6" s="508"/>
      <c r="C6" s="508"/>
      <c r="D6" s="508"/>
      <c r="E6" s="464"/>
      <c r="F6" s="464"/>
      <c r="G6" s="565" t="s">
        <v>541</v>
      </c>
    </row>
    <row r="7" spans="1:10" ht="60.75" thickBot="1" x14ac:dyDescent="0.3">
      <c r="A7" s="863" t="s">
        <v>36</v>
      </c>
      <c r="B7" s="563" t="s">
        <v>525</v>
      </c>
      <c r="C7" s="563" t="s">
        <v>37</v>
      </c>
      <c r="D7" s="563" t="s">
        <v>39</v>
      </c>
      <c r="E7" s="564" t="s">
        <v>508</v>
      </c>
      <c r="F7" s="564" t="s">
        <v>509</v>
      </c>
      <c r="G7" s="861" t="s">
        <v>62</v>
      </c>
    </row>
    <row r="8" spans="1:10" ht="36" x14ac:dyDescent="0.2">
      <c r="A8" s="864"/>
      <c r="B8" s="257" t="s">
        <v>215</v>
      </c>
      <c r="C8" s="257" t="s">
        <v>38</v>
      </c>
      <c r="D8" s="257" t="s">
        <v>40</v>
      </c>
      <c r="E8" s="459" t="s">
        <v>510</v>
      </c>
      <c r="F8" s="459" t="s">
        <v>511</v>
      </c>
      <c r="G8" s="862"/>
    </row>
    <row r="9" spans="1:10" ht="22.5" customHeight="1" thickBot="1" x14ac:dyDescent="0.25">
      <c r="A9" s="258">
        <v>2001</v>
      </c>
      <c r="B9" s="259">
        <v>8863.5</v>
      </c>
      <c r="C9" s="260">
        <v>515</v>
      </c>
      <c r="D9" s="204">
        <v>4721</v>
      </c>
      <c r="E9" s="460">
        <f>B9/C9</f>
        <v>17.210679611650484</v>
      </c>
      <c r="F9" s="460">
        <f>B9/D9</f>
        <v>1.8774624020334676</v>
      </c>
      <c r="G9" s="261">
        <v>2001</v>
      </c>
    </row>
    <row r="10" spans="1:10" ht="22.5" customHeight="1" thickBot="1" x14ac:dyDescent="0.25">
      <c r="A10" s="211">
        <v>2002</v>
      </c>
      <c r="B10" s="74">
        <v>7154.7</v>
      </c>
      <c r="C10" s="75">
        <v>515</v>
      </c>
      <c r="D10" s="76">
        <v>4931</v>
      </c>
      <c r="E10" s="462">
        <f t="shared" ref="E10:E22" si="0">B10/C10</f>
        <v>13.8926213592233</v>
      </c>
      <c r="F10" s="462">
        <f t="shared" ref="F10:F22" si="1">B10/D10</f>
        <v>1.4509632934496044</v>
      </c>
      <c r="G10" s="55">
        <v>2002</v>
      </c>
    </row>
    <row r="11" spans="1:10" ht="22.5" customHeight="1" thickBot="1" x14ac:dyDescent="0.25">
      <c r="A11" s="212">
        <v>2003</v>
      </c>
      <c r="B11" s="77">
        <v>11295</v>
      </c>
      <c r="C11" s="78">
        <v>515</v>
      </c>
      <c r="D11" s="79">
        <v>4199</v>
      </c>
      <c r="E11" s="460">
        <f t="shared" si="0"/>
        <v>21.932038834951456</v>
      </c>
      <c r="F11" s="460">
        <f t="shared" si="1"/>
        <v>2.6899261728983093</v>
      </c>
      <c r="G11" s="36">
        <v>2003</v>
      </c>
    </row>
    <row r="12" spans="1:10" ht="22.5" customHeight="1" thickBot="1" x14ac:dyDescent="0.25">
      <c r="A12" s="211">
        <v>2004</v>
      </c>
      <c r="B12" s="74">
        <v>11134</v>
      </c>
      <c r="C12" s="75">
        <v>515</v>
      </c>
      <c r="D12" s="76">
        <v>4543</v>
      </c>
      <c r="E12" s="462">
        <f t="shared" si="0"/>
        <v>21.619417475728156</v>
      </c>
      <c r="F12" s="462">
        <f t="shared" si="1"/>
        <v>2.4508034338542815</v>
      </c>
      <c r="G12" s="55">
        <v>2004</v>
      </c>
    </row>
    <row r="13" spans="1:10" ht="22.5" customHeight="1" thickBot="1" x14ac:dyDescent="0.25">
      <c r="A13" s="212">
        <v>2005</v>
      </c>
      <c r="B13" s="77">
        <v>13957.7</v>
      </c>
      <c r="C13" s="78">
        <v>515</v>
      </c>
      <c r="D13" s="79">
        <v>4616</v>
      </c>
      <c r="E13" s="460">
        <f t="shared" si="0"/>
        <v>27.102330097087378</v>
      </c>
      <c r="F13" s="460">
        <f t="shared" si="1"/>
        <v>3.0237651646447143</v>
      </c>
      <c r="G13" s="36">
        <v>2005</v>
      </c>
    </row>
    <row r="14" spans="1:10" ht="22.5" customHeight="1" thickBot="1" x14ac:dyDescent="0.25">
      <c r="A14" s="211">
        <v>2006</v>
      </c>
      <c r="B14" s="74">
        <v>16945.599999999999</v>
      </c>
      <c r="C14" s="75">
        <v>437</v>
      </c>
      <c r="D14" s="76">
        <v>2953</v>
      </c>
      <c r="E14" s="462">
        <f t="shared" si="0"/>
        <v>38.777116704805486</v>
      </c>
      <c r="F14" s="462">
        <f t="shared" si="1"/>
        <v>5.7384354893328817</v>
      </c>
      <c r="G14" s="55">
        <v>2006</v>
      </c>
    </row>
    <row r="15" spans="1:10" ht="22.5" customHeight="1" thickBot="1" x14ac:dyDescent="0.25">
      <c r="A15" s="212">
        <v>2007</v>
      </c>
      <c r="B15" s="77">
        <v>15182.9</v>
      </c>
      <c r="C15" s="78">
        <v>445</v>
      </c>
      <c r="D15" s="79">
        <v>2864</v>
      </c>
      <c r="E15" s="460">
        <f t="shared" si="0"/>
        <v>34.11887640449438</v>
      </c>
      <c r="F15" s="460">
        <f t="shared" si="1"/>
        <v>5.3012918994413409</v>
      </c>
      <c r="G15" s="36">
        <v>2007</v>
      </c>
    </row>
    <row r="16" spans="1:10" ht="22.5" customHeight="1" thickBot="1" x14ac:dyDescent="0.25">
      <c r="A16" s="211">
        <v>2008</v>
      </c>
      <c r="B16" s="74">
        <v>17688.400000000001</v>
      </c>
      <c r="C16" s="75">
        <v>484</v>
      </c>
      <c r="D16" s="76">
        <v>2899</v>
      </c>
      <c r="E16" s="462">
        <f t="shared" si="0"/>
        <v>36.546280991735543</v>
      </c>
      <c r="F16" s="462">
        <f t="shared" si="1"/>
        <v>6.101552259399794</v>
      </c>
      <c r="G16" s="55">
        <v>2008</v>
      </c>
    </row>
    <row r="17" spans="1:7" ht="22.5" customHeight="1" thickBot="1" x14ac:dyDescent="0.25">
      <c r="A17" s="212">
        <v>2009</v>
      </c>
      <c r="B17" s="77">
        <v>14065.7</v>
      </c>
      <c r="C17" s="78">
        <v>446</v>
      </c>
      <c r="D17" s="79">
        <v>3313</v>
      </c>
      <c r="E17" s="460">
        <f t="shared" si="0"/>
        <v>31.537443946188343</v>
      </c>
      <c r="F17" s="460">
        <f t="shared" si="1"/>
        <v>4.2456082100814969</v>
      </c>
      <c r="G17" s="36">
        <v>2009</v>
      </c>
    </row>
    <row r="18" spans="1:7" ht="22.5" customHeight="1" thickBot="1" x14ac:dyDescent="0.25">
      <c r="A18" s="211">
        <v>2010</v>
      </c>
      <c r="B18" s="74">
        <v>13760.4</v>
      </c>
      <c r="C18" s="75">
        <v>495</v>
      </c>
      <c r="D18" s="76">
        <v>3300</v>
      </c>
      <c r="E18" s="462">
        <f t="shared" si="0"/>
        <v>27.798787878787877</v>
      </c>
      <c r="F18" s="462">
        <f t="shared" si="1"/>
        <v>4.1698181818181821</v>
      </c>
      <c r="G18" s="55">
        <v>2010</v>
      </c>
    </row>
    <row r="19" spans="1:7" ht="22.5" customHeight="1" thickBot="1" x14ac:dyDescent="0.25">
      <c r="A19" s="212">
        <v>2011</v>
      </c>
      <c r="B19" s="77">
        <v>12995</v>
      </c>
      <c r="C19" s="78">
        <v>497</v>
      </c>
      <c r="D19" s="79">
        <v>3641</v>
      </c>
      <c r="E19" s="460">
        <f t="shared" si="0"/>
        <v>26.146881287726359</v>
      </c>
      <c r="F19" s="460">
        <f t="shared" si="1"/>
        <v>3.5690744301016206</v>
      </c>
      <c r="G19" s="36">
        <v>2011</v>
      </c>
    </row>
    <row r="20" spans="1:7" ht="22.5" customHeight="1" thickBot="1" x14ac:dyDescent="0.25">
      <c r="A20" s="211">
        <v>2012</v>
      </c>
      <c r="B20" s="74">
        <v>11273.542126000008</v>
      </c>
      <c r="C20" s="75">
        <v>499</v>
      </c>
      <c r="D20" s="76">
        <v>3573</v>
      </c>
      <c r="E20" s="462">
        <f t="shared" si="0"/>
        <v>22.592268789579173</v>
      </c>
      <c r="F20" s="462">
        <f t="shared" si="1"/>
        <v>3.1552035057374774</v>
      </c>
      <c r="G20" s="55">
        <v>2012</v>
      </c>
    </row>
    <row r="21" spans="1:7" ht="22.5" customHeight="1" thickBot="1" x14ac:dyDescent="0.25">
      <c r="A21" s="212">
        <v>2013</v>
      </c>
      <c r="B21" s="77">
        <v>12005.9</v>
      </c>
      <c r="C21" s="78">
        <v>499</v>
      </c>
      <c r="D21" s="79">
        <v>2264</v>
      </c>
      <c r="E21" s="460">
        <f t="shared" si="0"/>
        <v>24.05991983967936</v>
      </c>
      <c r="F21" s="460">
        <f t="shared" si="1"/>
        <v>5.3029593639575969</v>
      </c>
      <c r="G21" s="36">
        <v>2013</v>
      </c>
    </row>
    <row r="22" spans="1:7" ht="22.5" customHeight="1" x14ac:dyDescent="0.2">
      <c r="A22" s="213">
        <v>2014</v>
      </c>
      <c r="B22" s="214">
        <v>16213</v>
      </c>
      <c r="C22" s="215">
        <v>464</v>
      </c>
      <c r="D22" s="205">
        <v>2900</v>
      </c>
      <c r="E22" s="461">
        <f t="shared" si="0"/>
        <v>34.941810344827587</v>
      </c>
      <c r="F22" s="205">
        <f t="shared" si="1"/>
        <v>5.5906896551724135</v>
      </c>
      <c r="G22" s="216">
        <v>2014</v>
      </c>
    </row>
    <row r="23" spans="1:7" s="445" customFormat="1" x14ac:dyDescent="0.2">
      <c r="A23" s="432" t="s">
        <v>482</v>
      </c>
      <c r="B23" s="444"/>
      <c r="C23" s="444"/>
      <c r="D23" s="444"/>
      <c r="E23" s="444"/>
      <c r="F23" s="444"/>
      <c r="G23" s="430" t="s">
        <v>483</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95" fitToHeight="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rightToLeft="1" view="pageBreakPreview" zoomScaleNormal="100" zoomScaleSheetLayoutView="100" workbookViewId="0">
      <selection activeCell="A3" sqref="A3:M3"/>
    </sheetView>
  </sheetViews>
  <sheetFormatPr defaultColWidth="8.85546875" defaultRowHeight="12.75" x14ac:dyDescent="0.2"/>
  <cols>
    <col min="1" max="1" width="18.28515625" style="10" customWidth="1"/>
    <col min="2" max="2" width="7.5703125" style="10" customWidth="1"/>
    <col min="3" max="3" width="9.42578125" style="10" bestFit="1" customWidth="1"/>
    <col min="4" max="4" width="9.28515625" style="10" bestFit="1" customWidth="1"/>
    <col min="5" max="5" width="7.7109375" style="10" customWidth="1"/>
    <col min="6" max="6" width="8.7109375" style="10" customWidth="1"/>
    <col min="7" max="7" width="8.5703125" style="10" customWidth="1"/>
    <col min="8" max="8" width="8.85546875" style="10" customWidth="1"/>
    <col min="9" max="10" width="9" style="10" customWidth="1"/>
    <col min="11" max="11" width="9.42578125" style="10" bestFit="1" customWidth="1"/>
    <col min="12" max="12" width="9.42578125" style="10" hidden="1" customWidth="1"/>
    <col min="13" max="13" width="18.85546875" style="10" customWidth="1"/>
    <col min="14" max="16384" width="8.85546875" style="10"/>
  </cols>
  <sheetData>
    <row r="1" spans="1:13" s="264" customFormat="1" ht="18" x14ac:dyDescent="0.25">
      <c r="A1" s="747" t="s">
        <v>418</v>
      </c>
      <c r="B1" s="747"/>
      <c r="C1" s="747"/>
      <c r="D1" s="747"/>
      <c r="E1" s="747"/>
      <c r="F1" s="747"/>
      <c r="G1" s="747"/>
      <c r="H1" s="747"/>
      <c r="I1" s="747"/>
      <c r="J1" s="747"/>
      <c r="K1" s="747"/>
      <c r="L1" s="747"/>
      <c r="M1" s="747"/>
    </row>
    <row r="2" spans="1:13" s="264" customFormat="1" ht="18" x14ac:dyDescent="0.25">
      <c r="A2" s="747" t="s">
        <v>431</v>
      </c>
      <c r="B2" s="747"/>
      <c r="C2" s="747"/>
      <c r="D2" s="747"/>
      <c r="E2" s="747"/>
      <c r="F2" s="747"/>
      <c r="G2" s="747"/>
      <c r="H2" s="747"/>
      <c r="I2" s="747"/>
      <c r="J2" s="747"/>
      <c r="K2" s="747"/>
      <c r="L2" s="747"/>
      <c r="M2" s="747"/>
    </row>
    <row r="3" spans="1:13" s="264" customFormat="1" ht="32.450000000000003" customHeight="1" x14ac:dyDescent="0.25">
      <c r="A3" s="869" t="s">
        <v>419</v>
      </c>
      <c r="B3" s="869"/>
      <c r="C3" s="869"/>
      <c r="D3" s="869"/>
      <c r="E3" s="869"/>
      <c r="F3" s="869"/>
      <c r="G3" s="869"/>
      <c r="H3" s="869"/>
      <c r="I3" s="869"/>
      <c r="J3" s="869"/>
      <c r="K3" s="869"/>
      <c r="L3" s="869"/>
      <c r="M3" s="869"/>
    </row>
    <row r="4" spans="1:13" s="264" customFormat="1" ht="15.75" x14ac:dyDescent="0.25">
      <c r="A4" s="870" t="s">
        <v>431</v>
      </c>
      <c r="B4" s="870"/>
      <c r="C4" s="870"/>
      <c r="D4" s="870"/>
      <c r="E4" s="870"/>
      <c r="F4" s="870"/>
      <c r="G4" s="870"/>
      <c r="H4" s="870"/>
      <c r="I4" s="870"/>
      <c r="J4" s="870"/>
      <c r="K4" s="870"/>
      <c r="L4" s="870"/>
      <c r="M4" s="870"/>
    </row>
    <row r="5" spans="1:13" s="265" customFormat="1" ht="15.75" x14ac:dyDescent="0.2">
      <c r="A5" s="263" t="s">
        <v>708</v>
      </c>
      <c r="B5" s="871"/>
      <c r="C5" s="871"/>
      <c r="D5" s="871"/>
      <c r="E5" s="871"/>
      <c r="F5" s="871"/>
      <c r="G5" s="262"/>
      <c r="H5" s="262"/>
      <c r="I5" s="262"/>
      <c r="J5" s="262"/>
      <c r="K5" s="866" t="s">
        <v>707</v>
      </c>
      <c r="L5" s="867"/>
      <c r="M5" s="868"/>
    </row>
    <row r="6" spans="1:13" ht="30" customHeight="1" x14ac:dyDescent="0.2">
      <c r="A6" s="266" t="s">
        <v>420</v>
      </c>
      <c r="B6" s="267">
        <v>2005</v>
      </c>
      <c r="C6" s="267">
        <v>2006</v>
      </c>
      <c r="D6" s="267">
        <v>2007</v>
      </c>
      <c r="E6" s="267">
        <v>2008</v>
      </c>
      <c r="F6" s="267">
        <v>2009</v>
      </c>
      <c r="G6" s="267">
        <v>2010</v>
      </c>
      <c r="H6" s="267">
        <v>2011</v>
      </c>
      <c r="I6" s="267">
        <v>2012</v>
      </c>
      <c r="J6" s="267">
        <v>2013</v>
      </c>
      <c r="K6" s="267">
        <v>2014</v>
      </c>
      <c r="L6" s="268">
        <v>2012</v>
      </c>
      <c r="M6" s="269" t="s">
        <v>421</v>
      </c>
    </row>
    <row r="7" spans="1:13" ht="36" customHeight="1" thickBot="1" x14ac:dyDescent="0.25">
      <c r="A7" s="270" t="s">
        <v>422</v>
      </c>
      <c r="B7" s="271">
        <v>66</v>
      </c>
      <c r="C7" s="271">
        <v>170</v>
      </c>
      <c r="D7" s="271">
        <v>272</v>
      </c>
      <c r="E7" s="271">
        <v>193</v>
      </c>
      <c r="F7" s="271">
        <v>170</v>
      </c>
      <c r="G7" s="271">
        <v>32</v>
      </c>
      <c r="H7" s="271">
        <v>64</v>
      </c>
      <c r="I7" s="271">
        <v>91</v>
      </c>
      <c r="J7" s="271">
        <v>170</v>
      </c>
      <c r="K7" s="271">
        <v>243</v>
      </c>
      <c r="L7" s="272"/>
      <c r="M7" s="276" t="s">
        <v>423</v>
      </c>
    </row>
    <row r="8" spans="1:13" ht="36" customHeight="1" thickBot="1" x14ac:dyDescent="0.25">
      <c r="A8" s="273" t="s">
        <v>424</v>
      </c>
      <c r="B8" s="274">
        <v>698</v>
      </c>
      <c r="C8" s="274">
        <v>876</v>
      </c>
      <c r="D8" s="274">
        <v>733</v>
      </c>
      <c r="E8" s="274">
        <v>365</v>
      </c>
      <c r="F8" s="274">
        <v>348</v>
      </c>
      <c r="G8" s="274">
        <v>911</v>
      </c>
      <c r="H8" s="274">
        <v>998</v>
      </c>
      <c r="I8" s="274">
        <v>675</v>
      </c>
      <c r="J8" s="274">
        <v>804</v>
      </c>
      <c r="K8" s="274">
        <v>732</v>
      </c>
      <c r="L8" s="275"/>
      <c r="M8" s="277" t="s">
        <v>425</v>
      </c>
    </row>
    <row r="9" spans="1:13" ht="36" customHeight="1" x14ac:dyDescent="0.2">
      <c r="A9" s="450" t="s">
        <v>426</v>
      </c>
      <c r="B9" s="451"/>
      <c r="C9" s="451"/>
      <c r="D9" s="451"/>
      <c r="E9" s="451"/>
      <c r="F9" s="451"/>
      <c r="G9" s="451"/>
      <c r="H9" s="451"/>
      <c r="I9" s="452">
        <v>442</v>
      </c>
      <c r="J9" s="452">
        <v>447</v>
      </c>
      <c r="K9" s="452">
        <v>829</v>
      </c>
      <c r="L9" s="453"/>
      <c r="M9" s="454" t="s">
        <v>427</v>
      </c>
    </row>
    <row r="10" spans="1:13" ht="30" customHeight="1" x14ac:dyDescent="0.2">
      <c r="A10" s="455" t="s">
        <v>3</v>
      </c>
      <c r="B10" s="456">
        <f t="shared" ref="B10:H10" si="0">SUM(B7:B8)</f>
        <v>764</v>
      </c>
      <c r="C10" s="456">
        <f t="shared" si="0"/>
        <v>1046</v>
      </c>
      <c r="D10" s="456">
        <f t="shared" si="0"/>
        <v>1005</v>
      </c>
      <c r="E10" s="456">
        <f t="shared" si="0"/>
        <v>558</v>
      </c>
      <c r="F10" s="456">
        <f t="shared" si="0"/>
        <v>518</v>
      </c>
      <c r="G10" s="456">
        <f t="shared" si="0"/>
        <v>943</v>
      </c>
      <c r="H10" s="456">
        <f t="shared" si="0"/>
        <v>1062</v>
      </c>
      <c r="I10" s="457">
        <f>SUM(I7:I9)</f>
        <v>1208</v>
      </c>
      <c r="J10" s="457">
        <f>SUM(J7:J9)</f>
        <v>1421</v>
      </c>
      <c r="K10" s="457">
        <f>SUM(K7:K9)</f>
        <v>1804</v>
      </c>
      <c r="L10" s="456">
        <f>SUM(L7:L8)</f>
        <v>0</v>
      </c>
      <c r="M10" s="458" t="s">
        <v>4</v>
      </c>
    </row>
    <row r="11" spans="1:13" s="432" customFormat="1" x14ac:dyDescent="0.2">
      <c r="A11" s="426" t="s">
        <v>482</v>
      </c>
      <c r="M11" s="430" t="s">
        <v>483</v>
      </c>
    </row>
  </sheetData>
  <mergeCells count="6">
    <mergeCell ref="K5:M5"/>
    <mergeCell ref="A1:M1"/>
    <mergeCell ref="A3:M3"/>
    <mergeCell ref="A4:M4"/>
    <mergeCell ref="B5:F5"/>
    <mergeCell ref="A2:M2"/>
  </mergeCells>
  <printOptions horizontalCentered="1" verticalCentered="1"/>
  <pageMargins left="0" right="0" top="0" bottom="0" header="0" footer="0"/>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22"/>
  <sheetViews>
    <sheetView rightToLeft="1" view="pageBreakPreview" zoomScaleNormal="100" workbookViewId="0">
      <selection activeCell="E6" sqref="E6"/>
    </sheetView>
  </sheetViews>
  <sheetFormatPr defaultColWidth="8.85546875" defaultRowHeight="12.75" x14ac:dyDescent="0.2"/>
  <cols>
    <col min="1" max="1" width="21.5703125" style="10" customWidth="1"/>
    <col min="2" max="4" width="16.7109375" style="10" customWidth="1"/>
    <col min="5" max="5" width="21.5703125" style="10" customWidth="1"/>
    <col min="6" max="16384" width="8.85546875" style="10"/>
  </cols>
  <sheetData>
    <row r="1" spans="1:6" s="264" customFormat="1" ht="18" x14ac:dyDescent="0.25">
      <c r="A1" s="872" t="s">
        <v>434</v>
      </c>
      <c r="B1" s="872"/>
      <c r="C1" s="872"/>
      <c r="D1" s="872"/>
      <c r="E1" s="872"/>
      <c r="F1" s="336"/>
    </row>
    <row r="2" spans="1:6" s="264" customFormat="1" ht="18" x14ac:dyDescent="0.25">
      <c r="A2" s="872" t="s">
        <v>569</v>
      </c>
      <c r="B2" s="872"/>
      <c r="C2" s="872"/>
      <c r="D2" s="872"/>
      <c r="E2" s="872"/>
      <c r="F2" s="336"/>
    </row>
    <row r="3" spans="1:6" s="264" customFormat="1" ht="15.75" x14ac:dyDescent="0.25">
      <c r="A3" s="869" t="s">
        <v>435</v>
      </c>
      <c r="B3" s="869"/>
      <c r="C3" s="869"/>
      <c r="D3" s="869"/>
      <c r="E3" s="869"/>
    </row>
    <row r="4" spans="1:6" s="264" customFormat="1" ht="15.75" x14ac:dyDescent="0.25">
      <c r="A4" s="870" t="s">
        <v>570</v>
      </c>
      <c r="B4" s="870"/>
      <c r="C4" s="870"/>
      <c r="D4" s="870"/>
      <c r="E4" s="870"/>
    </row>
    <row r="5" spans="1:6" s="124" customFormat="1" ht="15.75" x14ac:dyDescent="0.2">
      <c r="A5" s="474" t="s">
        <v>709</v>
      </c>
      <c r="B5" s="475"/>
      <c r="C5" s="475"/>
      <c r="D5" s="475"/>
      <c r="E5" s="442" t="s">
        <v>710</v>
      </c>
    </row>
    <row r="6" spans="1:6" ht="58.5" customHeight="1" x14ac:dyDescent="0.2">
      <c r="A6" s="339" t="s">
        <v>61</v>
      </c>
      <c r="B6" s="340" t="s">
        <v>522</v>
      </c>
      <c r="C6" s="340" t="s">
        <v>523</v>
      </c>
      <c r="D6" s="340" t="s">
        <v>524</v>
      </c>
      <c r="E6" s="341" t="s">
        <v>60</v>
      </c>
    </row>
    <row r="7" spans="1:6" ht="21.95" customHeight="1" thickBot="1" x14ac:dyDescent="0.25">
      <c r="A7" s="270" t="s">
        <v>95</v>
      </c>
      <c r="B7" s="342">
        <v>11</v>
      </c>
      <c r="C7" s="343" t="s">
        <v>78</v>
      </c>
      <c r="D7" s="343" t="s">
        <v>78</v>
      </c>
      <c r="E7" s="344" t="s">
        <v>152</v>
      </c>
    </row>
    <row r="8" spans="1:6" ht="21.95" customHeight="1" thickBot="1" x14ac:dyDescent="0.25">
      <c r="A8" s="345" t="s">
        <v>21</v>
      </c>
      <c r="B8" s="346">
        <v>24</v>
      </c>
      <c r="C8" s="347">
        <v>1.3080000000000001</v>
      </c>
      <c r="D8" s="347">
        <v>7.3369999999999997</v>
      </c>
      <c r="E8" s="348" t="s">
        <v>98</v>
      </c>
    </row>
    <row r="9" spans="1:6" ht="21.95" customHeight="1" thickBot="1" x14ac:dyDescent="0.25">
      <c r="A9" s="349" t="s">
        <v>17</v>
      </c>
      <c r="B9" s="350" t="s">
        <v>229</v>
      </c>
      <c r="C9" s="351">
        <v>1.5980000000000001</v>
      </c>
      <c r="D9" s="351">
        <v>7.8449999999999998</v>
      </c>
      <c r="E9" s="352" t="s">
        <v>146</v>
      </c>
    </row>
    <row r="10" spans="1:6" ht="21.95" customHeight="1" thickBot="1" x14ac:dyDescent="0.25">
      <c r="A10" s="345" t="s">
        <v>148</v>
      </c>
      <c r="B10" s="346" t="s">
        <v>229</v>
      </c>
      <c r="C10" s="347" t="s">
        <v>78</v>
      </c>
      <c r="D10" s="347" t="s">
        <v>78</v>
      </c>
      <c r="E10" s="348" t="s">
        <v>153</v>
      </c>
    </row>
    <row r="11" spans="1:6" ht="21.95" customHeight="1" thickBot="1" x14ac:dyDescent="0.25">
      <c r="A11" s="349" t="s">
        <v>15</v>
      </c>
      <c r="B11" s="350" t="s">
        <v>229</v>
      </c>
      <c r="C11" s="351" t="s">
        <v>78</v>
      </c>
      <c r="D11" s="351" t="s">
        <v>78</v>
      </c>
      <c r="E11" s="352" t="s">
        <v>46</v>
      </c>
    </row>
    <row r="12" spans="1:6" ht="21.95" customHeight="1" thickBot="1" x14ac:dyDescent="0.25">
      <c r="A12" s="345" t="s">
        <v>19</v>
      </c>
      <c r="B12" s="346">
        <v>1</v>
      </c>
      <c r="C12" s="347" t="s">
        <v>229</v>
      </c>
      <c r="D12" s="347">
        <v>4.1890000000000001</v>
      </c>
      <c r="E12" s="348" t="s">
        <v>147</v>
      </c>
    </row>
    <row r="13" spans="1:6" ht="21.95" customHeight="1" thickBot="1" x14ac:dyDescent="0.25">
      <c r="A13" s="349" t="s">
        <v>144</v>
      </c>
      <c r="B13" s="350">
        <v>2</v>
      </c>
      <c r="C13" s="351">
        <v>1.0009999999999999</v>
      </c>
      <c r="D13" s="351">
        <v>7.3970000000000002</v>
      </c>
      <c r="E13" s="352" t="s">
        <v>154</v>
      </c>
    </row>
    <row r="14" spans="1:6" ht="21.95" customHeight="1" thickBot="1" x14ac:dyDescent="0.25">
      <c r="A14" s="345" t="s">
        <v>54</v>
      </c>
      <c r="B14" s="346">
        <v>2</v>
      </c>
      <c r="C14" s="347">
        <v>1.478</v>
      </c>
      <c r="D14" s="347">
        <v>7.9950000000000001</v>
      </c>
      <c r="E14" s="348" t="s">
        <v>155</v>
      </c>
    </row>
    <row r="15" spans="1:6" ht="21.95" customHeight="1" thickBot="1" x14ac:dyDescent="0.25">
      <c r="A15" s="349" t="s">
        <v>63</v>
      </c>
      <c r="B15" s="350">
        <v>2</v>
      </c>
      <c r="C15" s="351">
        <v>1.589</v>
      </c>
      <c r="D15" s="351">
        <v>7.468</v>
      </c>
      <c r="E15" s="352" t="s">
        <v>156</v>
      </c>
    </row>
    <row r="16" spans="1:6" ht="21.95" customHeight="1" thickBot="1" x14ac:dyDescent="0.25">
      <c r="A16" s="345" t="s">
        <v>52</v>
      </c>
      <c r="B16" s="346">
        <v>15</v>
      </c>
      <c r="C16" s="347">
        <v>2.56</v>
      </c>
      <c r="D16" s="347">
        <v>7.306</v>
      </c>
      <c r="E16" s="348" t="s">
        <v>157</v>
      </c>
    </row>
    <row r="17" spans="1:11" ht="21.95" customHeight="1" x14ac:dyDescent="0.2">
      <c r="A17" s="353" t="s">
        <v>53</v>
      </c>
      <c r="B17" s="354">
        <v>9</v>
      </c>
      <c r="C17" s="355">
        <v>1.9419999999999999</v>
      </c>
      <c r="D17" s="355">
        <v>7.1050000000000004</v>
      </c>
      <c r="E17" s="356" t="s">
        <v>158</v>
      </c>
    </row>
    <row r="18" spans="1:11" s="360" customFormat="1" ht="13.5" customHeight="1" x14ac:dyDescent="0.2">
      <c r="A18" s="357" t="s">
        <v>261</v>
      </c>
      <c r="B18" s="358"/>
      <c r="C18" s="357"/>
      <c r="D18" s="357"/>
      <c r="E18" s="359" t="s">
        <v>234</v>
      </c>
    </row>
    <row r="19" spans="1:11" x14ac:dyDescent="0.2">
      <c r="A19" s="359" t="s">
        <v>262</v>
      </c>
      <c r="B19" s="361"/>
      <c r="C19" s="361"/>
      <c r="D19" s="361"/>
      <c r="E19" s="359" t="s">
        <v>233</v>
      </c>
    </row>
    <row r="20" spans="1:11" x14ac:dyDescent="0.2">
      <c r="A20" s="362" t="s">
        <v>232</v>
      </c>
      <c r="B20" s="363"/>
      <c r="C20" s="361"/>
      <c r="D20" s="361"/>
      <c r="E20" s="364" t="s">
        <v>231</v>
      </c>
      <c r="F20" s="297"/>
      <c r="G20" s="297"/>
      <c r="H20" s="297"/>
      <c r="I20" s="297"/>
    </row>
    <row r="21" spans="1:11" s="432" customFormat="1" x14ac:dyDescent="0.2">
      <c r="A21" s="432" t="s">
        <v>482</v>
      </c>
      <c r="E21" s="430" t="s">
        <v>483</v>
      </c>
      <c r="J21" s="466"/>
      <c r="K21" s="466"/>
    </row>
    <row r="22" spans="1:11" ht="11.25" customHeight="1" x14ac:dyDescent="0.2">
      <c r="A22" s="815" t="s">
        <v>555</v>
      </c>
      <c r="B22" s="815"/>
      <c r="C22" s="116"/>
      <c r="D22" s="116"/>
      <c r="E22" s="620" t="s">
        <v>556</v>
      </c>
      <c r="F22" s="116"/>
      <c r="G22" s="116"/>
      <c r="H22" s="116"/>
      <c r="I22" s="1"/>
      <c r="J22" s="443"/>
      <c r="K22" s="443"/>
    </row>
  </sheetData>
  <mergeCells count="5">
    <mergeCell ref="A22:B22"/>
    <mergeCell ref="A1:E1"/>
    <mergeCell ref="A3:E3"/>
    <mergeCell ref="A4:E4"/>
    <mergeCell ref="A2:E2"/>
  </mergeCells>
  <phoneticPr fontId="0"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K22"/>
  <sheetViews>
    <sheetView rightToLeft="1" view="pageBreakPreview" zoomScaleNormal="100" zoomScaleSheetLayoutView="100" workbookViewId="0">
      <selection activeCell="A6" sqref="A6"/>
    </sheetView>
  </sheetViews>
  <sheetFormatPr defaultColWidth="8.85546875" defaultRowHeight="12.75" x14ac:dyDescent="0.2"/>
  <cols>
    <col min="1" max="1" width="25.85546875" style="10" customWidth="1"/>
    <col min="2" max="6" width="14.85546875" style="10" customWidth="1"/>
    <col min="7" max="8" width="25.7109375" style="10" customWidth="1"/>
    <col min="9" max="16384" width="8.85546875" style="10"/>
  </cols>
  <sheetData>
    <row r="1" spans="1:10" s="264" customFormat="1" ht="18" x14ac:dyDescent="0.25">
      <c r="A1" s="872" t="s">
        <v>432</v>
      </c>
      <c r="B1" s="872"/>
      <c r="C1" s="872"/>
      <c r="D1" s="872"/>
      <c r="E1" s="872"/>
      <c r="F1" s="872"/>
      <c r="G1" s="872"/>
      <c r="H1" s="365"/>
      <c r="I1" s="336"/>
      <c r="J1" s="336"/>
    </row>
    <row r="2" spans="1:10" s="368" customFormat="1" ht="18" x14ac:dyDescent="0.25">
      <c r="A2" s="875" t="s">
        <v>569</v>
      </c>
      <c r="B2" s="875"/>
      <c r="C2" s="875"/>
      <c r="D2" s="875"/>
      <c r="E2" s="875"/>
      <c r="F2" s="875"/>
      <c r="G2" s="875"/>
      <c r="H2" s="366"/>
      <c r="I2" s="367"/>
      <c r="J2" s="367"/>
    </row>
    <row r="3" spans="1:10" s="368" customFormat="1" ht="15.75" x14ac:dyDescent="0.25">
      <c r="A3" s="873" t="s">
        <v>433</v>
      </c>
      <c r="B3" s="873"/>
      <c r="C3" s="873"/>
      <c r="D3" s="873"/>
      <c r="E3" s="873"/>
      <c r="F3" s="873"/>
      <c r="G3" s="873"/>
      <c r="H3" s="369"/>
    </row>
    <row r="4" spans="1:10" s="368" customFormat="1" ht="15.75" x14ac:dyDescent="0.25">
      <c r="A4" s="874" t="s">
        <v>570</v>
      </c>
      <c r="B4" s="874"/>
      <c r="C4" s="874"/>
      <c r="D4" s="874"/>
      <c r="E4" s="874"/>
      <c r="F4" s="874"/>
      <c r="G4" s="874"/>
      <c r="H4" s="370"/>
    </row>
    <row r="5" spans="1:10" s="265" customFormat="1" ht="15.75" x14ac:dyDescent="0.2">
      <c r="A5" s="337" t="s">
        <v>712</v>
      </c>
      <c r="B5" s="509"/>
      <c r="C5" s="509"/>
      <c r="D5" s="509"/>
      <c r="E5" s="509"/>
      <c r="F5" s="509"/>
      <c r="G5" s="338" t="s">
        <v>711</v>
      </c>
    </row>
    <row r="6" spans="1:10" ht="57" customHeight="1" x14ac:dyDescent="0.2">
      <c r="A6" s="339" t="s">
        <v>61</v>
      </c>
      <c r="B6" s="340" t="s">
        <v>512</v>
      </c>
      <c r="C6" s="340" t="s">
        <v>513</v>
      </c>
      <c r="D6" s="340" t="s">
        <v>514</v>
      </c>
      <c r="E6" s="340" t="s">
        <v>515</v>
      </c>
      <c r="F6" s="340" t="s">
        <v>516</v>
      </c>
      <c r="G6" s="341" t="s">
        <v>60</v>
      </c>
    </row>
    <row r="7" spans="1:10" ht="23.1" customHeight="1" thickBot="1" x14ac:dyDescent="0.25">
      <c r="A7" s="270" t="s">
        <v>95</v>
      </c>
      <c r="B7" s="299">
        <v>0.06</v>
      </c>
      <c r="C7" s="371">
        <v>2E-3</v>
      </c>
      <c r="D7" s="371" t="s">
        <v>229</v>
      </c>
      <c r="E7" s="372">
        <v>3.9E-2</v>
      </c>
      <c r="F7" s="372">
        <v>1.6E-2</v>
      </c>
      <c r="G7" s="373" t="s">
        <v>99</v>
      </c>
    </row>
    <row r="8" spans="1:10" ht="23.1" customHeight="1" thickBot="1" x14ac:dyDescent="0.25">
      <c r="A8" s="345" t="s">
        <v>21</v>
      </c>
      <c r="B8" s="301">
        <v>0.31</v>
      </c>
      <c r="C8" s="374">
        <v>2E-3</v>
      </c>
      <c r="D8" s="374">
        <v>8.9999999999999993E-3</v>
      </c>
      <c r="E8" s="375">
        <v>0.52900000000000003</v>
      </c>
      <c r="F8" s="375">
        <v>1.4999999999999999E-2</v>
      </c>
      <c r="G8" s="376" t="s">
        <v>55</v>
      </c>
    </row>
    <row r="9" spans="1:10" ht="23.1" customHeight="1" thickBot="1" x14ac:dyDescent="0.25">
      <c r="A9" s="349" t="s">
        <v>17</v>
      </c>
      <c r="B9" s="303">
        <v>7.0000000000000007E-2</v>
      </c>
      <c r="C9" s="377">
        <v>1E-3</v>
      </c>
      <c r="D9" s="377" t="s">
        <v>229</v>
      </c>
      <c r="E9" s="378">
        <v>0.52</v>
      </c>
      <c r="F9" s="378">
        <v>1.9E-2</v>
      </c>
      <c r="G9" s="379" t="s">
        <v>107</v>
      </c>
    </row>
    <row r="10" spans="1:10" ht="23.1" customHeight="1" thickBot="1" x14ac:dyDescent="0.25">
      <c r="A10" s="345" t="s">
        <v>96</v>
      </c>
      <c r="B10" s="380" t="s">
        <v>78</v>
      </c>
      <c r="C10" s="380" t="s">
        <v>78</v>
      </c>
      <c r="D10" s="380" t="s">
        <v>78</v>
      </c>
      <c r="E10" s="380" t="s">
        <v>78</v>
      </c>
      <c r="F10" s="380" t="s">
        <v>78</v>
      </c>
      <c r="G10" s="376" t="s">
        <v>230</v>
      </c>
    </row>
    <row r="11" spans="1:10" ht="23.1" customHeight="1" thickBot="1" x14ac:dyDescent="0.25">
      <c r="A11" s="349" t="s">
        <v>15</v>
      </c>
      <c r="B11" s="381" t="s">
        <v>78</v>
      </c>
      <c r="C11" s="381" t="s">
        <v>78</v>
      </c>
      <c r="D11" s="381" t="s">
        <v>78</v>
      </c>
      <c r="E11" s="381" t="s">
        <v>78</v>
      </c>
      <c r="F11" s="381" t="s">
        <v>78</v>
      </c>
      <c r="G11" s="379" t="s">
        <v>108</v>
      </c>
    </row>
    <row r="12" spans="1:10" ht="23.1" customHeight="1" thickBot="1" x14ac:dyDescent="0.25">
      <c r="A12" s="345" t="s">
        <v>19</v>
      </c>
      <c r="B12" s="301">
        <v>0.09</v>
      </c>
      <c r="C12" s="374">
        <v>2.3999999999999998E-3</v>
      </c>
      <c r="D12" s="374" t="s">
        <v>229</v>
      </c>
      <c r="E12" s="375">
        <v>2.8000000000000001E-2</v>
      </c>
      <c r="F12" s="375">
        <v>0.02</v>
      </c>
      <c r="G12" s="376" t="s">
        <v>109</v>
      </c>
    </row>
    <row r="13" spans="1:10" ht="23.1" customHeight="1" thickBot="1" x14ac:dyDescent="0.25">
      <c r="A13" s="349" t="s">
        <v>144</v>
      </c>
      <c r="B13" s="303">
        <v>0.22</v>
      </c>
      <c r="C13" s="377">
        <v>2E-3</v>
      </c>
      <c r="D13" s="377">
        <v>0.01</v>
      </c>
      <c r="E13" s="378">
        <v>3.5999999999999997E-2</v>
      </c>
      <c r="F13" s="378">
        <v>1.7999999999999999E-2</v>
      </c>
      <c r="G13" s="379" t="s">
        <v>145</v>
      </c>
    </row>
    <row r="14" spans="1:10" ht="23.1" customHeight="1" thickBot="1" x14ac:dyDescent="0.25">
      <c r="A14" s="345" t="s">
        <v>54</v>
      </c>
      <c r="B14" s="301">
        <v>0.09</v>
      </c>
      <c r="C14" s="374">
        <v>1E-3</v>
      </c>
      <c r="D14" s="374" t="s">
        <v>229</v>
      </c>
      <c r="E14" s="375">
        <v>4.4999999999999998E-2</v>
      </c>
      <c r="F14" s="375">
        <v>2.1000000000000001E-2</v>
      </c>
      <c r="G14" s="376" t="s">
        <v>56</v>
      </c>
    </row>
    <row r="15" spans="1:10" ht="23.1" customHeight="1" thickBot="1" x14ac:dyDescent="0.25">
      <c r="A15" s="349" t="s">
        <v>63</v>
      </c>
      <c r="B15" s="303">
        <v>0.01</v>
      </c>
      <c r="C15" s="377" t="s">
        <v>229</v>
      </c>
      <c r="D15" s="377" t="s">
        <v>229</v>
      </c>
      <c r="E15" s="378">
        <v>0.41</v>
      </c>
      <c r="F15" s="378">
        <v>0.03</v>
      </c>
      <c r="G15" s="379" t="s">
        <v>57</v>
      </c>
    </row>
    <row r="16" spans="1:10" ht="23.1" customHeight="1" thickBot="1" x14ac:dyDescent="0.25">
      <c r="A16" s="345" t="s">
        <v>52</v>
      </c>
      <c r="B16" s="301">
        <v>7.0000000000000007E-2</v>
      </c>
      <c r="C16" s="374" t="s">
        <v>229</v>
      </c>
      <c r="D16" s="374">
        <v>5.0000000000000001E-3</v>
      </c>
      <c r="E16" s="375">
        <v>1.6E-2</v>
      </c>
      <c r="F16" s="375">
        <v>2.1999999999999999E-2</v>
      </c>
      <c r="G16" s="376" t="s">
        <v>58</v>
      </c>
    </row>
    <row r="17" spans="1:11" ht="23.1" customHeight="1" x14ac:dyDescent="0.2">
      <c r="A17" s="353" t="s">
        <v>53</v>
      </c>
      <c r="B17" s="382">
        <v>0.47</v>
      </c>
      <c r="C17" s="383" t="s">
        <v>229</v>
      </c>
      <c r="D17" s="383">
        <v>8.0000000000000002E-3</v>
      </c>
      <c r="E17" s="384">
        <v>8.0000000000000002E-3</v>
      </c>
      <c r="F17" s="384">
        <v>2.4E-2</v>
      </c>
      <c r="G17" s="385" t="s">
        <v>59</v>
      </c>
    </row>
    <row r="18" spans="1:11" ht="14.25" customHeight="1" thickBot="1" x14ac:dyDescent="0.25">
      <c r="A18" s="467" t="s">
        <v>175</v>
      </c>
      <c r="B18" s="386"/>
      <c r="C18" s="386"/>
      <c r="D18" s="386"/>
      <c r="E18" s="386"/>
      <c r="F18" s="386"/>
      <c r="G18" s="468" t="s">
        <v>174</v>
      </c>
    </row>
    <row r="19" spans="1:11" ht="14.25" customHeight="1" thickTop="1" thickBot="1" x14ac:dyDescent="0.25">
      <c r="A19" s="469" t="s">
        <v>173</v>
      </c>
      <c r="B19" s="387"/>
      <c r="C19" s="387"/>
      <c r="D19" s="387"/>
      <c r="E19" s="387"/>
      <c r="F19" s="387"/>
      <c r="G19" s="470" t="s">
        <v>172</v>
      </c>
    </row>
    <row r="20" spans="1:11" ht="14.25" customHeight="1" thickTop="1" thickBot="1" x14ac:dyDescent="0.25">
      <c r="A20" s="469" t="s">
        <v>232</v>
      </c>
      <c r="B20" s="387"/>
      <c r="C20" s="387"/>
      <c r="D20" s="387"/>
      <c r="E20" s="387"/>
      <c r="F20" s="387"/>
      <c r="G20" s="470" t="s">
        <v>231</v>
      </c>
    </row>
    <row r="21" spans="1:11" s="432" customFormat="1" ht="13.5" thickTop="1" x14ac:dyDescent="0.2">
      <c r="A21" s="432" t="s">
        <v>482</v>
      </c>
      <c r="G21" s="430" t="s">
        <v>483</v>
      </c>
      <c r="J21" s="466"/>
      <c r="K21" s="466"/>
    </row>
    <row r="22" spans="1:11" s="432" customFormat="1" x14ac:dyDescent="0.2">
      <c r="A22" s="815" t="s">
        <v>555</v>
      </c>
      <c r="B22" s="815"/>
      <c r="C22" s="116"/>
      <c r="D22" s="116"/>
      <c r="G22" s="620" t="s">
        <v>556</v>
      </c>
    </row>
  </sheetData>
  <mergeCells count="5">
    <mergeCell ref="A1:G1"/>
    <mergeCell ref="A3:G3"/>
    <mergeCell ref="A4:G4"/>
    <mergeCell ref="A2:G2"/>
    <mergeCell ref="A22:B2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I20"/>
  <sheetViews>
    <sheetView rightToLeft="1" view="pageBreakPreview" zoomScaleNormal="100" zoomScaleSheetLayoutView="100" workbookViewId="0">
      <selection activeCell="A6" sqref="A6"/>
    </sheetView>
  </sheetViews>
  <sheetFormatPr defaultColWidth="8.85546875" defaultRowHeight="12.75" x14ac:dyDescent="0.2"/>
  <cols>
    <col min="1" max="1" width="17.85546875" style="10" customWidth="1"/>
    <col min="2" max="3" width="23.7109375" style="10" customWidth="1"/>
    <col min="4" max="4" width="24.28515625" style="10" customWidth="1"/>
    <col min="5" max="16384" width="8.85546875" style="10"/>
  </cols>
  <sheetData>
    <row r="1" spans="1:6" s="264" customFormat="1" ht="18" x14ac:dyDescent="0.25">
      <c r="A1" s="872" t="s">
        <v>436</v>
      </c>
      <c r="B1" s="872"/>
      <c r="C1" s="872"/>
      <c r="D1" s="747"/>
      <c r="E1" s="336"/>
      <c r="F1" s="336"/>
    </row>
    <row r="2" spans="1:6" s="368" customFormat="1" ht="18" x14ac:dyDescent="0.25">
      <c r="A2" s="875" t="s">
        <v>571</v>
      </c>
      <c r="B2" s="875"/>
      <c r="C2" s="875"/>
      <c r="D2" s="879"/>
      <c r="E2" s="367"/>
      <c r="F2" s="367"/>
    </row>
    <row r="3" spans="1:6" s="368" customFormat="1" ht="36" customHeight="1" x14ac:dyDescent="0.25">
      <c r="A3" s="876" t="s">
        <v>437</v>
      </c>
      <c r="B3" s="876"/>
      <c r="C3" s="876"/>
      <c r="D3" s="877"/>
    </row>
    <row r="4" spans="1:6" s="368" customFormat="1" ht="15.75" x14ac:dyDescent="0.25">
      <c r="A4" s="874" t="s">
        <v>572</v>
      </c>
      <c r="B4" s="874"/>
      <c r="C4" s="874"/>
      <c r="D4" s="878"/>
    </row>
    <row r="5" spans="1:6" s="390" customFormat="1" ht="25.15" customHeight="1" x14ac:dyDescent="0.2">
      <c r="A5" s="473" t="s">
        <v>714</v>
      </c>
      <c r="B5" s="388"/>
      <c r="C5" s="388"/>
      <c r="D5" s="389" t="s">
        <v>713</v>
      </c>
    </row>
    <row r="6" spans="1:6" s="390" customFormat="1" ht="25.15" customHeight="1" x14ac:dyDescent="0.2">
      <c r="A6" s="424" t="s">
        <v>61</v>
      </c>
      <c r="B6" s="621" t="s">
        <v>573</v>
      </c>
      <c r="C6" s="621" t="s">
        <v>570</v>
      </c>
      <c r="D6" s="425" t="s">
        <v>60</v>
      </c>
    </row>
    <row r="7" spans="1:6" ht="24.95" customHeight="1" thickBot="1" x14ac:dyDescent="0.25">
      <c r="A7" s="270" t="s">
        <v>95</v>
      </c>
      <c r="B7" s="391" t="s">
        <v>229</v>
      </c>
      <c r="C7" s="391">
        <v>0.63117199999999996</v>
      </c>
      <c r="D7" s="300" t="s">
        <v>99</v>
      </c>
    </row>
    <row r="8" spans="1:6" ht="24.95" customHeight="1" thickBot="1" x14ac:dyDescent="0.25">
      <c r="A8" s="345" t="s">
        <v>21</v>
      </c>
      <c r="B8" s="392">
        <v>7.96</v>
      </c>
      <c r="C8" s="392">
        <v>2.3300999999999998</v>
      </c>
      <c r="D8" s="302" t="s">
        <v>55</v>
      </c>
    </row>
    <row r="9" spans="1:6" ht="24.95" customHeight="1" thickBot="1" x14ac:dyDescent="0.25">
      <c r="A9" s="349" t="s">
        <v>17</v>
      </c>
      <c r="B9" s="393">
        <v>5.95</v>
      </c>
      <c r="C9" s="394" t="s">
        <v>78</v>
      </c>
      <c r="D9" s="304" t="s">
        <v>107</v>
      </c>
    </row>
    <row r="10" spans="1:6" ht="24.95" customHeight="1" thickBot="1" x14ac:dyDescent="0.25">
      <c r="A10" s="345" t="s">
        <v>96</v>
      </c>
      <c r="B10" s="392" t="s">
        <v>229</v>
      </c>
      <c r="C10" s="392" t="s">
        <v>229</v>
      </c>
      <c r="D10" s="302" t="s">
        <v>100</v>
      </c>
    </row>
    <row r="11" spans="1:6" ht="24.95" customHeight="1" thickBot="1" x14ac:dyDescent="0.25">
      <c r="A11" s="349" t="s">
        <v>15</v>
      </c>
      <c r="B11" s="393">
        <v>9.2799999999999994</v>
      </c>
      <c r="C11" s="393">
        <v>1.9081239999999999</v>
      </c>
      <c r="D11" s="304" t="s">
        <v>108</v>
      </c>
    </row>
    <row r="12" spans="1:6" ht="24.95" customHeight="1" thickBot="1" x14ac:dyDescent="0.25">
      <c r="A12" s="345" t="s">
        <v>19</v>
      </c>
      <c r="B12" s="392">
        <v>3.13</v>
      </c>
      <c r="C12" s="392" t="s">
        <v>229</v>
      </c>
      <c r="D12" s="302" t="s">
        <v>109</v>
      </c>
    </row>
    <row r="13" spans="1:6" ht="24.95" customHeight="1" thickBot="1" x14ac:dyDescent="0.25">
      <c r="A13" s="349" t="s">
        <v>54</v>
      </c>
      <c r="B13" s="393" t="s">
        <v>229</v>
      </c>
      <c r="C13" s="393" t="s">
        <v>229</v>
      </c>
      <c r="D13" s="304" t="s">
        <v>56</v>
      </c>
    </row>
    <row r="14" spans="1:6" ht="24.95" customHeight="1" thickBot="1" x14ac:dyDescent="0.25">
      <c r="A14" s="345" t="s">
        <v>63</v>
      </c>
      <c r="B14" s="392" t="s">
        <v>229</v>
      </c>
      <c r="C14" s="392" t="s">
        <v>229</v>
      </c>
      <c r="D14" s="302" t="s">
        <v>57</v>
      </c>
    </row>
    <row r="15" spans="1:6" ht="24.95" customHeight="1" thickBot="1" x14ac:dyDescent="0.25">
      <c r="A15" s="349" t="s">
        <v>52</v>
      </c>
      <c r="B15" s="393" t="s">
        <v>229</v>
      </c>
      <c r="C15" s="393">
        <v>0.43058000000000002</v>
      </c>
      <c r="D15" s="304" t="s">
        <v>58</v>
      </c>
    </row>
    <row r="16" spans="1:6" ht="24.95" customHeight="1" thickBot="1" x14ac:dyDescent="0.25">
      <c r="A16" s="345" t="s">
        <v>97</v>
      </c>
      <c r="B16" s="392" t="s">
        <v>229</v>
      </c>
      <c r="C16" s="395" t="s">
        <v>78</v>
      </c>
      <c r="D16" s="302" t="s">
        <v>101</v>
      </c>
    </row>
    <row r="17" spans="1:9" ht="24.95" customHeight="1" x14ac:dyDescent="0.2">
      <c r="A17" s="353" t="s">
        <v>53</v>
      </c>
      <c r="B17" s="396" t="s">
        <v>229</v>
      </c>
      <c r="C17" s="397" t="s">
        <v>78</v>
      </c>
      <c r="D17" s="398" t="s">
        <v>59</v>
      </c>
    </row>
    <row r="18" spans="1:9" s="432" customFormat="1" x14ac:dyDescent="0.2">
      <c r="A18" s="471" t="s">
        <v>236</v>
      </c>
      <c r="B18" s="472"/>
      <c r="C18" s="472"/>
      <c r="D18" s="472" t="s">
        <v>235</v>
      </c>
    </row>
    <row r="19" spans="1:9" s="432" customFormat="1" x14ac:dyDescent="0.2">
      <c r="A19" s="432" t="s">
        <v>482</v>
      </c>
      <c r="B19" s="472"/>
      <c r="C19" s="472"/>
      <c r="D19" s="430" t="s">
        <v>483</v>
      </c>
      <c r="I19" s="466"/>
    </row>
    <row r="20" spans="1:9" s="432" customFormat="1" x14ac:dyDescent="0.2">
      <c r="A20" s="815" t="s">
        <v>555</v>
      </c>
      <c r="B20" s="815"/>
      <c r="C20" s="116"/>
      <c r="D20" s="620" t="s">
        <v>556</v>
      </c>
    </row>
  </sheetData>
  <mergeCells count="5">
    <mergeCell ref="A1:D1"/>
    <mergeCell ref="A3:D3"/>
    <mergeCell ref="A4:D4"/>
    <mergeCell ref="A2:D2"/>
    <mergeCell ref="A20:B20"/>
  </mergeCells>
  <phoneticPr fontId="0" type="noConversion"/>
  <printOptions horizontalCentered="1" verticalCentered="1"/>
  <pageMargins left="0" right="0" top="0" bottom="0" header="0" footer="0"/>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J6" sqref="J6"/>
    </sheetView>
  </sheetViews>
  <sheetFormatPr defaultColWidth="8.85546875" defaultRowHeight="12.75" x14ac:dyDescent="0.2"/>
  <cols>
    <col min="1" max="1" width="18.140625" style="1" customWidth="1"/>
    <col min="2" max="2" width="24.85546875" style="1" customWidth="1"/>
    <col min="3" max="3" width="12.85546875" style="1" customWidth="1"/>
    <col min="4" max="8" width="12" style="1" bestFit="1" customWidth="1"/>
    <col min="9" max="9" width="17.5703125" style="1" customWidth="1"/>
    <col min="10" max="10" width="22.42578125" style="1" customWidth="1"/>
    <col min="11" max="16384" width="8.85546875" style="1"/>
  </cols>
  <sheetData>
    <row r="1" spans="1:10" s="18" customFormat="1" ht="18" x14ac:dyDescent="0.2">
      <c r="A1" s="880" t="s">
        <v>517</v>
      </c>
      <c r="B1" s="880"/>
      <c r="C1" s="880"/>
      <c r="D1" s="880"/>
      <c r="E1" s="880"/>
      <c r="F1" s="880"/>
      <c r="G1" s="880"/>
      <c r="H1" s="880"/>
      <c r="I1" s="880"/>
      <c r="J1" s="880"/>
    </row>
    <row r="2" spans="1:10" s="18" customFormat="1" ht="18" x14ac:dyDescent="0.25">
      <c r="A2" s="881" t="s">
        <v>413</v>
      </c>
      <c r="B2" s="881"/>
      <c r="C2" s="881"/>
      <c r="D2" s="881"/>
      <c r="E2" s="881"/>
      <c r="F2" s="881"/>
      <c r="G2" s="881"/>
      <c r="H2" s="881"/>
      <c r="I2" s="881"/>
      <c r="J2" s="881"/>
    </row>
    <row r="3" spans="1:10" s="18" customFormat="1" ht="15.75" customHeight="1" x14ac:dyDescent="0.25">
      <c r="A3" s="812" t="s">
        <v>374</v>
      </c>
      <c r="B3" s="812"/>
      <c r="C3" s="812"/>
      <c r="D3" s="812"/>
      <c r="E3" s="812"/>
      <c r="F3" s="812"/>
      <c r="G3" s="812"/>
      <c r="H3" s="812"/>
      <c r="I3" s="812"/>
      <c r="J3" s="812"/>
    </row>
    <row r="4" spans="1:10" s="18" customFormat="1" ht="15.75" x14ac:dyDescent="0.25">
      <c r="A4" s="814" t="s">
        <v>413</v>
      </c>
      <c r="B4" s="814"/>
      <c r="C4" s="814"/>
      <c r="D4" s="814"/>
      <c r="E4" s="814"/>
      <c r="F4" s="814"/>
      <c r="G4" s="814"/>
      <c r="H4" s="814"/>
      <c r="I4" s="814"/>
      <c r="J4" s="814"/>
    </row>
    <row r="5" spans="1:10" s="113" customFormat="1" ht="15.75" x14ac:dyDescent="0.2">
      <c r="A5" s="474" t="s">
        <v>715</v>
      </c>
      <c r="B5" s="475"/>
      <c r="C5" s="475"/>
      <c r="D5" s="475"/>
      <c r="J5" s="442" t="s">
        <v>716</v>
      </c>
    </row>
    <row r="6" spans="1:10" ht="51.75" customHeight="1" x14ac:dyDescent="0.2">
      <c r="A6" s="144" t="s">
        <v>339</v>
      </c>
      <c r="B6" s="154" t="s">
        <v>338</v>
      </c>
      <c r="C6" s="195">
        <v>2009</v>
      </c>
      <c r="D6" s="196">
        <v>2010</v>
      </c>
      <c r="E6" s="194">
        <v>2011</v>
      </c>
      <c r="F6" s="195">
        <v>2012</v>
      </c>
      <c r="G6" s="197">
        <v>2013</v>
      </c>
      <c r="H6" s="197">
        <v>2014</v>
      </c>
      <c r="I6" s="192" t="s">
        <v>315</v>
      </c>
      <c r="J6" s="193" t="s">
        <v>324</v>
      </c>
    </row>
    <row r="7" spans="1:10" ht="20.25" customHeight="1" x14ac:dyDescent="0.2">
      <c r="A7" s="889" t="s">
        <v>334</v>
      </c>
      <c r="B7" s="226" t="s">
        <v>577</v>
      </c>
      <c r="C7" s="166">
        <v>782323</v>
      </c>
      <c r="D7" s="167">
        <v>846630</v>
      </c>
      <c r="E7" s="165">
        <v>628235</v>
      </c>
      <c r="F7" s="166">
        <v>44151</v>
      </c>
      <c r="G7" s="167" t="s">
        <v>78</v>
      </c>
      <c r="H7" s="167" t="s">
        <v>78</v>
      </c>
      <c r="I7" s="217" t="s">
        <v>582</v>
      </c>
      <c r="J7" s="888" t="s">
        <v>316</v>
      </c>
    </row>
    <row r="8" spans="1:10" ht="20.25" customHeight="1" x14ac:dyDescent="0.2">
      <c r="A8" s="890"/>
      <c r="B8" s="227" t="s">
        <v>21</v>
      </c>
      <c r="C8" s="169" t="s">
        <v>78</v>
      </c>
      <c r="D8" s="170" t="s">
        <v>78</v>
      </c>
      <c r="E8" s="168" t="s">
        <v>78</v>
      </c>
      <c r="F8" s="169">
        <v>258991</v>
      </c>
      <c r="G8" s="170">
        <v>326960</v>
      </c>
      <c r="H8" s="170">
        <v>408526</v>
      </c>
      <c r="I8" s="218" t="s">
        <v>55</v>
      </c>
      <c r="J8" s="887"/>
    </row>
    <row r="9" spans="1:10" ht="20.25" customHeight="1" x14ac:dyDescent="0.2">
      <c r="A9" s="890"/>
      <c r="B9" s="228" t="s">
        <v>327</v>
      </c>
      <c r="C9" s="172" t="s">
        <v>78</v>
      </c>
      <c r="D9" s="173" t="s">
        <v>78</v>
      </c>
      <c r="E9" s="171">
        <v>187067</v>
      </c>
      <c r="F9" s="172">
        <v>568466</v>
      </c>
      <c r="G9" s="173">
        <v>603702.81999999995</v>
      </c>
      <c r="H9" s="173">
        <v>639522</v>
      </c>
      <c r="I9" s="219" t="s">
        <v>317</v>
      </c>
      <c r="J9" s="887"/>
    </row>
    <row r="10" spans="1:10" ht="20.25" customHeight="1" x14ac:dyDescent="0.2">
      <c r="A10" s="890"/>
      <c r="B10" s="229" t="s">
        <v>328</v>
      </c>
      <c r="C10" s="175">
        <v>782323</v>
      </c>
      <c r="D10" s="176">
        <v>846630</v>
      </c>
      <c r="E10" s="174">
        <v>815302.28</v>
      </c>
      <c r="F10" s="175">
        <v>871608.28</v>
      </c>
      <c r="G10" s="176">
        <f>SUM(G7:G9)</f>
        <v>930662.82</v>
      </c>
      <c r="H10" s="176">
        <f>SUM(H7:H9)</f>
        <v>1048048</v>
      </c>
      <c r="I10" s="220" t="s">
        <v>318</v>
      </c>
      <c r="J10" s="887"/>
    </row>
    <row r="11" spans="1:10" ht="20.25" customHeight="1" x14ac:dyDescent="0.2">
      <c r="A11" s="891" t="s">
        <v>336</v>
      </c>
      <c r="B11" s="230" t="s">
        <v>329</v>
      </c>
      <c r="C11" s="178">
        <v>7715625</v>
      </c>
      <c r="D11" s="179">
        <v>8864475</v>
      </c>
      <c r="E11" s="177">
        <v>9099486</v>
      </c>
      <c r="F11" s="178">
        <v>9228296</v>
      </c>
      <c r="G11" s="179">
        <v>8893750</v>
      </c>
      <c r="H11" s="179">
        <v>6433372</v>
      </c>
      <c r="I11" s="221" t="s">
        <v>319</v>
      </c>
      <c r="J11" s="886" t="s">
        <v>325</v>
      </c>
    </row>
    <row r="12" spans="1:10" ht="20.25" customHeight="1" x14ac:dyDescent="0.2">
      <c r="A12" s="891"/>
      <c r="B12" s="231" t="s">
        <v>574</v>
      </c>
      <c r="C12" s="181">
        <v>283231</v>
      </c>
      <c r="D12" s="182">
        <v>338987</v>
      </c>
      <c r="E12" s="180">
        <v>470298</v>
      </c>
      <c r="F12" s="181">
        <v>59086</v>
      </c>
      <c r="G12" s="182" t="s">
        <v>78</v>
      </c>
      <c r="H12" s="182" t="s">
        <v>78</v>
      </c>
      <c r="I12" s="222" t="s">
        <v>578</v>
      </c>
      <c r="J12" s="886"/>
    </row>
    <row r="13" spans="1:10" ht="20.25" customHeight="1" x14ac:dyDescent="0.2">
      <c r="A13" s="891"/>
      <c r="B13" s="232" t="s">
        <v>21</v>
      </c>
      <c r="C13" s="184" t="s">
        <v>78</v>
      </c>
      <c r="D13" s="185" t="s">
        <v>78</v>
      </c>
      <c r="E13" s="183" t="s">
        <v>78</v>
      </c>
      <c r="F13" s="184">
        <v>419503</v>
      </c>
      <c r="G13" s="185">
        <v>460737</v>
      </c>
      <c r="H13" s="185">
        <v>622978</v>
      </c>
      <c r="I13" s="223" t="s">
        <v>55</v>
      </c>
      <c r="J13" s="886"/>
    </row>
    <row r="14" spans="1:10" ht="20.25" customHeight="1" x14ac:dyDescent="0.2">
      <c r="A14" s="891"/>
      <c r="B14" s="233" t="s">
        <v>330</v>
      </c>
      <c r="C14" s="189">
        <f t="shared" ref="C14:H14" si="0">SUM(C11:C13)</f>
        <v>7998856</v>
      </c>
      <c r="D14" s="190">
        <f t="shared" si="0"/>
        <v>9203462</v>
      </c>
      <c r="E14" s="191">
        <f t="shared" si="0"/>
        <v>9569784</v>
      </c>
      <c r="F14" s="189">
        <f t="shared" si="0"/>
        <v>9706885</v>
      </c>
      <c r="G14" s="190">
        <f t="shared" si="0"/>
        <v>9354487</v>
      </c>
      <c r="H14" s="190">
        <f t="shared" si="0"/>
        <v>7056350</v>
      </c>
      <c r="I14" s="224" t="s">
        <v>320</v>
      </c>
      <c r="J14" s="886"/>
    </row>
    <row r="15" spans="1:10" ht="20.25" customHeight="1" x14ac:dyDescent="0.2">
      <c r="A15" s="890" t="s">
        <v>575</v>
      </c>
      <c r="B15" s="226" t="s">
        <v>574</v>
      </c>
      <c r="C15" s="166">
        <v>1934543</v>
      </c>
      <c r="D15" s="167">
        <v>1748989</v>
      </c>
      <c r="E15" s="165">
        <v>1751101</v>
      </c>
      <c r="F15" s="166">
        <v>304259</v>
      </c>
      <c r="G15" s="167" t="s">
        <v>78</v>
      </c>
      <c r="H15" s="167" t="s">
        <v>78</v>
      </c>
      <c r="I15" s="217" t="s">
        <v>579</v>
      </c>
      <c r="J15" s="887" t="s">
        <v>580</v>
      </c>
    </row>
    <row r="16" spans="1:10" ht="20.25" customHeight="1" x14ac:dyDescent="0.2">
      <c r="A16" s="890"/>
      <c r="B16" s="228" t="s">
        <v>21</v>
      </c>
      <c r="C16" s="172" t="s">
        <v>78</v>
      </c>
      <c r="D16" s="173" t="s">
        <v>78</v>
      </c>
      <c r="E16" s="171" t="s">
        <v>78</v>
      </c>
      <c r="F16" s="172">
        <v>1340776</v>
      </c>
      <c r="G16" s="173">
        <v>1796396</v>
      </c>
      <c r="H16" s="173">
        <v>1747678</v>
      </c>
      <c r="I16" s="219" t="s">
        <v>55</v>
      </c>
      <c r="J16" s="887"/>
    </row>
    <row r="17" spans="1:11" s="17" customFormat="1" ht="20.25" customHeight="1" x14ac:dyDescent="0.2">
      <c r="A17" s="890"/>
      <c r="B17" s="229" t="s">
        <v>331</v>
      </c>
      <c r="C17" s="175">
        <v>1934543</v>
      </c>
      <c r="D17" s="176">
        <v>1748989</v>
      </c>
      <c r="E17" s="174">
        <v>1751101</v>
      </c>
      <c r="F17" s="175">
        <v>1645035</v>
      </c>
      <c r="G17" s="176">
        <f>SUM(G15:G16)</f>
        <v>1796396</v>
      </c>
      <c r="H17" s="176">
        <f>SUM(H15:H16)</f>
        <v>1747678</v>
      </c>
      <c r="I17" s="220" t="s">
        <v>321</v>
      </c>
      <c r="J17" s="887"/>
    </row>
    <row r="18" spans="1:11" ht="20.25" customHeight="1" x14ac:dyDescent="0.2">
      <c r="A18" s="891" t="s">
        <v>337</v>
      </c>
      <c r="B18" s="230" t="s">
        <v>576</v>
      </c>
      <c r="C18" s="178" t="s">
        <v>78</v>
      </c>
      <c r="D18" s="179" t="s">
        <v>78</v>
      </c>
      <c r="E18" s="177">
        <v>21353</v>
      </c>
      <c r="F18" s="178">
        <v>2726</v>
      </c>
      <c r="G18" s="179">
        <f>534552*30.77/1000</f>
        <v>16448.16504</v>
      </c>
      <c r="H18" s="179">
        <v>31605</v>
      </c>
      <c r="I18" s="221" t="s">
        <v>581</v>
      </c>
      <c r="J18" s="886" t="s">
        <v>326</v>
      </c>
    </row>
    <row r="19" spans="1:11" ht="20.25" customHeight="1" x14ac:dyDescent="0.2">
      <c r="A19" s="891"/>
      <c r="B19" s="231" t="s">
        <v>574</v>
      </c>
      <c r="C19" s="181">
        <v>16244</v>
      </c>
      <c r="D19" s="182">
        <v>18519</v>
      </c>
      <c r="E19" s="180" t="s">
        <v>78</v>
      </c>
      <c r="F19" s="181" t="s">
        <v>78</v>
      </c>
      <c r="G19" s="182" t="s">
        <v>78</v>
      </c>
      <c r="H19" s="182" t="s">
        <v>78</v>
      </c>
      <c r="I19" s="222" t="s">
        <v>583</v>
      </c>
      <c r="J19" s="886"/>
    </row>
    <row r="20" spans="1:11" ht="20.25" customHeight="1" x14ac:dyDescent="0.2">
      <c r="A20" s="891"/>
      <c r="B20" s="232" t="s">
        <v>327</v>
      </c>
      <c r="C20" s="184" t="s">
        <v>78</v>
      </c>
      <c r="D20" s="185" t="s">
        <v>78</v>
      </c>
      <c r="E20" s="183" t="s">
        <v>78</v>
      </c>
      <c r="F20" s="184">
        <v>21885</v>
      </c>
      <c r="G20" s="185">
        <f>290632*30.77/1000</f>
        <v>8942.7466400000012</v>
      </c>
      <c r="H20" s="185" t="s">
        <v>78</v>
      </c>
      <c r="I20" s="223" t="s">
        <v>317</v>
      </c>
      <c r="J20" s="886"/>
    </row>
    <row r="21" spans="1:11" ht="20.25" customHeight="1" x14ac:dyDescent="0.2">
      <c r="A21" s="891"/>
      <c r="B21" s="233" t="s">
        <v>332</v>
      </c>
      <c r="C21" s="187">
        <v>16244</v>
      </c>
      <c r="D21" s="188">
        <v>18519</v>
      </c>
      <c r="E21" s="186">
        <v>21353</v>
      </c>
      <c r="F21" s="187">
        <v>24611</v>
      </c>
      <c r="G21" s="188">
        <f>SUM(G18:G20)</f>
        <v>25390.911680000001</v>
      </c>
      <c r="H21" s="188">
        <f>SUM(H18:H20)</f>
        <v>31605</v>
      </c>
      <c r="I21" s="225" t="s">
        <v>322</v>
      </c>
      <c r="J21" s="886"/>
      <c r="K21" s="15"/>
    </row>
    <row r="22" spans="1:11" ht="20.25" customHeight="1" x14ac:dyDescent="0.2">
      <c r="A22" s="890" t="s">
        <v>335</v>
      </c>
      <c r="B22" s="226" t="s">
        <v>574</v>
      </c>
      <c r="C22" s="166">
        <v>6649</v>
      </c>
      <c r="D22" s="167">
        <v>5030</v>
      </c>
      <c r="E22" s="165">
        <v>5931</v>
      </c>
      <c r="F22" s="166">
        <v>558</v>
      </c>
      <c r="G22" s="167" t="s">
        <v>78</v>
      </c>
      <c r="H22" s="167" t="s">
        <v>78</v>
      </c>
      <c r="I22" s="217" t="s">
        <v>583</v>
      </c>
      <c r="J22" s="887" t="s">
        <v>323</v>
      </c>
    </row>
    <row r="23" spans="1:11" ht="20.25" customHeight="1" x14ac:dyDescent="0.2">
      <c r="A23" s="890"/>
      <c r="B23" s="228" t="s">
        <v>21</v>
      </c>
      <c r="C23" s="172" t="s">
        <v>78</v>
      </c>
      <c r="D23" s="173" t="s">
        <v>78</v>
      </c>
      <c r="E23" s="171" t="s">
        <v>78</v>
      </c>
      <c r="F23" s="172">
        <v>4797</v>
      </c>
      <c r="G23" s="173">
        <v>10064</v>
      </c>
      <c r="H23" s="173">
        <v>12540</v>
      </c>
      <c r="I23" s="219" t="s">
        <v>55</v>
      </c>
      <c r="J23" s="887"/>
    </row>
    <row r="24" spans="1:11" ht="20.25" customHeight="1" x14ac:dyDescent="0.2">
      <c r="A24" s="892"/>
      <c r="B24" s="229" t="s">
        <v>333</v>
      </c>
      <c r="C24" s="175">
        <v>6649</v>
      </c>
      <c r="D24" s="176">
        <v>5030</v>
      </c>
      <c r="E24" s="174">
        <v>5931</v>
      </c>
      <c r="F24" s="175">
        <v>5355</v>
      </c>
      <c r="G24" s="176">
        <f>SUM(G22:G23)</f>
        <v>10064</v>
      </c>
      <c r="H24" s="176">
        <f>SUM(H22:H23)</f>
        <v>12540</v>
      </c>
      <c r="I24" s="220" t="s">
        <v>341</v>
      </c>
      <c r="J24" s="893"/>
    </row>
    <row r="25" spans="1:11" ht="23.25" customHeight="1" x14ac:dyDescent="0.2">
      <c r="A25" s="884" t="s">
        <v>340</v>
      </c>
      <c r="B25" s="885"/>
      <c r="C25" s="190">
        <f t="shared" ref="C25:H25" si="1">C24+C21+C17+C14+C10</f>
        <v>10738615</v>
      </c>
      <c r="D25" s="191">
        <f t="shared" si="1"/>
        <v>11822630</v>
      </c>
      <c r="E25" s="189">
        <f t="shared" si="1"/>
        <v>12163471.279999999</v>
      </c>
      <c r="F25" s="190">
        <f t="shared" si="1"/>
        <v>12253494.279999999</v>
      </c>
      <c r="G25" s="191">
        <f t="shared" si="1"/>
        <v>12117000.73168</v>
      </c>
      <c r="H25" s="191">
        <f t="shared" si="1"/>
        <v>9896221</v>
      </c>
      <c r="I25" s="882" t="s">
        <v>4</v>
      </c>
      <c r="J25" s="883"/>
    </row>
    <row r="26" spans="1:11" s="426" customFormat="1" x14ac:dyDescent="0.2">
      <c r="A26" s="619" t="s">
        <v>598</v>
      </c>
      <c r="J26" s="426" t="s">
        <v>585</v>
      </c>
    </row>
    <row r="27" spans="1:11" s="426" customFormat="1" x14ac:dyDescent="0.2">
      <c r="A27" s="433" t="s">
        <v>599</v>
      </c>
      <c r="J27" s="426" t="s">
        <v>586</v>
      </c>
    </row>
    <row r="28" spans="1:11" s="426" customFormat="1" x14ac:dyDescent="0.2">
      <c r="A28" s="433" t="s">
        <v>584</v>
      </c>
      <c r="J28" s="426" t="s">
        <v>587</v>
      </c>
    </row>
    <row r="29" spans="1:11" s="426" customFormat="1" x14ac:dyDescent="0.2">
      <c r="A29" s="432" t="s">
        <v>482</v>
      </c>
      <c r="J29" s="430" t="s">
        <v>483</v>
      </c>
    </row>
  </sheetData>
  <mergeCells count="16">
    <mergeCell ref="A1:J1"/>
    <mergeCell ref="A2:J2"/>
    <mergeCell ref="A3:J3"/>
    <mergeCell ref="A4:J4"/>
    <mergeCell ref="I25:J25"/>
    <mergeCell ref="A25:B25"/>
    <mergeCell ref="J11:J14"/>
    <mergeCell ref="J15:J17"/>
    <mergeCell ref="J18:J21"/>
    <mergeCell ref="J7:J10"/>
    <mergeCell ref="A7:A10"/>
    <mergeCell ref="A11:A14"/>
    <mergeCell ref="A15:A17"/>
    <mergeCell ref="A18:A21"/>
    <mergeCell ref="A22:A24"/>
    <mergeCell ref="J22:J24"/>
  </mergeCells>
  <printOptions horizontalCentered="1" verticalCentered="1"/>
  <pageMargins left="0" right="0" top="0" bottom="0" header="0" footer="0"/>
  <pageSetup paperSize="9" scale="8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L24"/>
  <sheetViews>
    <sheetView rightToLeft="1" view="pageBreakPreview" zoomScaleNormal="100" zoomScaleSheetLayoutView="100" workbookViewId="0">
      <selection activeCell="A6" sqref="A6"/>
    </sheetView>
  </sheetViews>
  <sheetFormatPr defaultColWidth="8.85546875" defaultRowHeight="12.75" x14ac:dyDescent="0.2"/>
  <cols>
    <col min="1" max="1" width="36" style="1" customWidth="1"/>
    <col min="2" max="3" width="9.85546875" style="1" hidden="1" customWidth="1"/>
    <col min="4" max="11" width="10.7109375" style="1" customWidth="1"/>
    <col min="12" max="12" width="36" style="1" customWidth="1"/>
    <col min="13" max="16384" width="8.85546875" style="1"/>
  </cols>
  <sheetData>
    <row r="1" spans="1:12" s="21" customFormat="1" ht="20.25" x14ac:dyDescent="0.3">
      <c r="A1" s="894" t="s">
        <v>383</v>
      </c>
      <c r="B1" s="894"/>
      <c r="C1" s="894"/>
      <c r="D1" s="894"/>
      <c r="E1" s="894"/>
      <c r="F1" s="894"/>
      <c r="G1" s="894"/>
      <c r="H1" s="894"/>
      <c r="I1" s="894"/>
      <c r="J1" s="894"/>
      <c r="K1" s="894"/>
      <c r="L1" s="894"/>
    </row>
    <row r="2" spans="1:12" s="21" customFormat="1" ht="20.25" x14ac:dyDescent="0.3">
      <c r="A2" s="894" t="s">
        <v>412</v>
      </c>
      <c r="B2" s="894"/>
      <c r="C2" s="894"/>
      <c r="D2" s="894"/>
      <c r="E2" s="894"/>
      <c r="F2" s="894"/>
      <c r="G2" s="894"/>
      <c r="H2" s="894"/>
      <c r="I2" s="894"/>
      <c r="J2" s="894"/>
      <c r="K2" s="894"/>
      <c r="L2" s="894"/>
    </row>
    <row r="3" spans="1:12" s="18" customFormat="1" ht="15.75" x14ac:dyDescent="0.25">
      <c r="A3" s="812" t="s">
        <v>355</v>
      </c>
      <c r="B3" s="812"/>
      <c r="C3" s="812"/>
      <c r="D3" s="812"/>
      <c r="E3" s="812"/>
      <c r="F3" s="812"/>
      <c r="G3" s="812"/>
      <c r="H3" s="812"/>
      <c r="I3" s="812"/>
      <c r="J3" s="812"/>
      <c r="K3" s="812"/>
      <c r="L3" s="812"/>
    </row>
    <row r="4" spans="1:12" s="18" customFormat="1" ht="15.75" x14ac:dyDescent="0.25">
      <c r="A4" s="814" t="s">
        <v>412</v>
      </c>
      <c r="B4" s="814"/>
      <c r="C4" s="814"/>
      <c r="D4" s="814"/>
      <c r="E4" s="814"/>
      <c r="F4" s="814"/>
      <c r="G4" s="814"/>
      <c r="H4" s="814"/>
      <c r="I4" s="814"/>
      <c r="J4" s="814"/>
      <c r="K4" s="814"/>
      <c r="L4" s="814"/>
    </row>
    <row r="5" spans="1:12" s="11" customFormat="1" ht="25.15" customHeight="1" x14ac:dyDescent="0.2">
      <c r="A5" s="100" t="s">
        <v>718</v>
      </c>
      <c r="B5" s="113"/>
      <c r="C5" s="113"/>
      <c r="D5" s="113"/>
      <c r="E5" s="113"/>
      <c r="F5" s="113"/>
      <c r="G5" s="113"/>
      <c r="H5" s="113"/>
      <c r="I5" s="113"/>
      <c r="J5" s="113"/>
      <c r="K5" s="113"/>
      <c r="L5" s="114" t="s">
        <v>717</v>
      </c>
    </row>
    <row r="6" spans="1:12" ht="46.5" customHeight="1" x14ac:dyDescent="0.2">
      <c r="A6" s="163" t="s">
        <v>518</v>
      </c>
      <c r="B6" s="112">
        <v>2004</v>
      </c>
      <c r="C6" s="112">
        <v>2005</v>
      </c>
      <c r="D6" s="112">
        <v>2007</v>
      </c>
      <c r="E6" s="112">
        <v>2008</v>
      </c>
      <c r="F6" s="112">
        <v>2009</v>
      </c>
      <c r="G6" s="112">
        <v>2010</v>
      </c>
      <c r="H6" s="112">
        <v>2011</v>
      </c>
      <c r="I6" s="112">
        <v>2012</v>
      </c>
      <c r="J6" s="112">
        <v>2013</v>
      </c>
      <c r="K6" s="112">
        <v>2014</v>
      </c>
      <c r="L6" s="56" t="s">
        <v>519</v>
      </c>
    </row>
    <row r="7" spans="1:12" ht="30" customHeight="1" thickBot="1" x14ac:dyDescent="0.25">
      <c r="A7" s="162" t="s">
        <v>536</v>
      </c>
      <c r="B7" s="234" t="s">
        <v>275</v>
      </c>
      <c r="C7" s="234" t="s">
        <v>275</v>
      </c>
      <c r="D7" s="234" t="s">
        <v>275</v>
      </c>
      <c r="E7" s="234" t="s">
        <v>275</v>
      </c>
      <c r="F7" s="234" t="s">
        <v>275</v>
      </c>
      <c r="G7" s="239">
        <v>20.074999999999999</v>
      </c>
      <c r="H7" s="239">
        <v>16.425000000000001</v>
      </c>
      <c r="I7" s="239">
        <v>21.9</v>
      </c>
      <c r="J7" s="239">
        <v>18.037935000000001</v>
      </c>
      <c r="K7" s="239">
        <v>11.3</v>
      </c>
      <c r="L7" s="133" t="s">
        <v>356</v>
      </c>
    </row>
    <row r="8" spans="1:12" ht="30" customHeight="1" thickBot="1" x14ac:dyDescent="0.25">
      <c r="A8" s="48" t="s">
        <v>384</v>
      </c>
      <c r="B8" s="235">
        <v>24.541</v>
      </c>
      <c r="C8" s="235">
        <v>55.267505000000007</v>
      </c>
      <c r="D8" s="240">
        <v>69.638369999999995</v>
      </c>
      <c r="E8" s="240">
        <v>87.204880000000003</v>
      </c>
      <c r="F8" s="240">
        <v>91.350094999999982</v>
      </c>
      <c r="G8" s="240">
        <v>101.65288599999997</v>
      </c>
      <c r="H8" s="240">
        <v>123.88652</v>
      </c>
      <c r="I8" s="240">
        <v>142.33888759999999</v>
      </c>
      <c r="J8" s="240">
        <v>158.792</v>
      </c>
      <c r="K8" s="240">
        <v>173.93</v>
      </c>
      <c r="L8" s="58" t="s">
        <v>357</v>
      </c>
    </row>
    <row r="9" spans="1:12" ht="30" customHeight="1" thickBot="1" x14ac:dyDescent="0.25">
      <c r="A9" s="155" t="s">
        <v>392</v>
      </c>
      <c r="B9" s="236" t="s">
        <v>78</v>
      </c>
      <c r="C9" s="236" t="s">
        <v>78</v>
      </c>
      <c r="D9" s="241" t="s">
        <v>78</v>
      </c>
      <c r="E9" s="241" t="s">
        <v>78</v>
      </c>
      <c r="F9" s="241">
        <v>1.6199999999999999E-2</v>
      </c>
      <c r="G9" s="241">
        <v>0.20111799999999999</v>
      </c>
      <c r="H9" s="241">
        <v>0.19783600000000001</v>
      </c>
      <c r="I9" s="241">
        <v>0.25228100000000003</v>
      </c>
      <c r="J9" s="241">
        <v>0.27002999999999999</v>
      </c>
      <c r="K9" s="241">
        <f>301.06/1000</f>
        <v>0.30105999999999999</v>
      </c>
      <c r="L9" s="156" t="s">
        <v>358</v>
      </c>
    </row>
    <row r="10" spans="1:12" ht="30" customHeight="1" x14ac:dyDescent="0.2">
      <c r="A10" s="159" t="s">
        <v>391</v>
      </c>
      <c r="B10" s="237">
        <v>24.541</v>
      </c>
      <c r="C10" s="237">
        <v>55.267505000000007</v>
      </c>
      <c r="D10" s="242">
        <v>69.638369999999995</v>
      </c>
      <c r="E10" s="242">
        <v>87.204880000000003</v>
      </c>
      <c r="F10" s="242">
        <v>91.333894999999998</v>
      </c>
      <c r="G10" s="242">
        <v>101.451768</v>
      </c>
      <c r="H10" s="242">
        <v>123.68868399999999</v>
      </c>
      <c r="I10" s="242">
        <v>142.08660660000001</v>
      </c>
      <c r="J10" s="242">
        <v>157.88690400000002</v>
      </c>
      <c r="K10" s="242">
        <v>173.63</v>
      </c>
      <c r="L10" s="160" t="s">
        <v>359</v>
      </c>
    </row>
    <row r="11" spans="1:12" ht="30" customHeight="1" thickBot="1" x14ac:dyDescent="0.25">
      <c r="A11" s="162" t="s">
        <v>537</v>
      </c>
      <c r="B11" s="234">
        <v>24.542000000000002</v>
      </c>
      <c r="C11" s="234">
        <v>54.462999999999994</v>
      </c>
      <c r="D11" s="239">
        <v>70.522999999999996</v>
      </c>
      <c r="E11" s="239">
        <v>87.701999999999998</v>
      </c>
      <c r="F11" s="239">
        <v>82.058999999999997</v>
      </c>
      <c r="G11" s="239">
        <v>101.16362000000001</v>
      </c>
      <c r="H11" s="239">
        <v>108.79777999999999</v>
      </c>
      <c r="I11" s="239">
        <v>128.77100799999999</v>
      </c>
      <c r="J11" s="239">
        <v>151.21770000000001</v>
      </c>
      <c r="K11" s="239">
        <v>168.95</v>
      </c>
      <c r="L11" s="133" t="s">
        <v>360</v>
      </c>
    </row>
    <row r="12" spans="1:12" ht="30" customHeight="1" thickBot="1" x14ac:dyDescent="0.25">
      <c r="A12" s="157" t="s">
        <v>532</v>
      </c>
      <c r="B12" s="238">
        <v>14.769</v>
      </c>
      <c r="C12" s="238">
        <v>34.034999999999997</v>
      </c>
      <c r="D12" s="240">
        <v>29.053000000000001</v>
      </c>
      <c r="E12" s="240">
        <v>22.146000000000001</v>
      </c>
      <c r="F12" s="240">
        <v>21.094000000000001</v>
      </c>
      <c r="G12" s="240">
        <v>32.274999999999999</v>
      </c>
      <c r="H12" s="240">
        <v>41.978999999999999</v>
      </c>
      <c r="I12" s="240">
        <v>58.707000000000001</v>
      </c>
      <c r="J12" s="240">
        <v>55.232999999999997</v>
      </c>
      <c r="K12" s="240">
        <v>64.92</v>
      </c>
      <c r="L12" s="158" t="s">
        <v>361</v>
      </c>
    </row>
    <row r="13" spans="1:12" ht="30" customHeight="1" thickBot="1" x14ac:dyDescent="0.25">
      <c r="A13" s="155" t="s">
        <v>385</v>
      </c>
      <c r="B13" s="236">
        <v>7.8449999999999998</v>
      </c>
      <c r="C13" s="236">
        <v>9.2219999999999995</v>
      </c>
      <c r="D13" s="241">
        <v>12.526</v>
      </c>
      <c r="E13" s="241">
        <v>18.167999999999999</v>
      </c>
      <c r="F13" s="241">
        <v>20.573</v>
      </c>
      <c r="G13" s="241">
        <v>18.63</v>
      </c>
      <c r="H13" s="241">
        <v>21.577000000000002</v>
      </c>
      <c r="I13" s="241">
        <v>19.901</v>
      </c>
      <c r="J13" s="241">
        <v>24.67</v>
      </c>
      <c r="K13" s="241">
        <v>29.1</v>
      </c>
      <c r="L13" s="156" t="s">
        <v>362</v>
      </c>
    </row>
    <row r="14" spans="1:12" ht="30" customHeight="1" thickBot="1" x14ac:dyDescent="0.25">
      <c r="A14" s="157" t="s">
        <v>386</v>
      </c>
      <c r="B14" s="238">
        <v>0</v>
      </c>
      <c r="C14" s="238">
        <v>0</v>
      </c>
      <c r="D14" s="240">
        <v>0</v>
      </c>
      <c r="E14" s="240">
        <v>6.7720000000000002</v>
      </c>
      <c r="F14" s="240">
        <v>24.481999999999999</v>
      </c>
      <c r="G14" s="240">
        <v>26.085999999999999</v>
      </c>
      <c r="H14" s="240">
        <v>26.085999999999999</v>
      </c>
      <c r="I14" s="240">
        <v>30.661999999999999</v>
      </c>
      <c r="J14" s="240">
        <v>35.462000000000003</v>
      </c>
      <c r="K14" s="240">
        <v>43.47</v>
      </c>
      <c r="L14" s="158" t="s">
        <v>363</v>
      </c>
    </row>
    <row r="15" spans="1:12" ht="30" customHeight="1" thickBot="1" x14ac:dyDescent="0.25">
      <c r="A15" s="155" t="s">
        <v>387</v>
      </c>
      <c r="B15" s="236">
        <v>1.9279999999999999</v>
      </c>
      <c r="C15" s="236">
        <v>11.206</v>
      </c>
      <c r="D15" s="241">
        <v>28.943999999999999</v>
      </c>
      <c r="E15" s="241">
        <v>40.616</v>
      </c>
      <c r="F15" s="241">
        <v>15.91</v>
      </c>
      <c r="G15" s="241">
        <v>23.878</v>
      </c>
      <c r="H15" s="241">
        <v>18.760999999999999</v>
      </c>
      <c r="I15" s="241">
        <v>19.015999999999998</v>
      </c>
      <c r="J15" s="241">
        <v>35.390999999999998</v>
      </c>
      <c r="K15" s="241">
        <v>31.11</v>
      </c>
      <c r="L15" s="156" t="s">
        <v>364</v>
      </c>
    </row>
    <row r="16" spans="1:12" ht="30" customHeight="1" thickBot="1" x14ac:dyDescent="0.25">
      <c r="A16" s="157" t="s">
        <v>388</v>
      </c>
      <c r="B16" s="238" t="s">
        <v>78</v>
      </c>
      <c r="C16" s="238" t="s">
        <v>78</v>
      </c>
      <c r="D16" s="235" t="s">
        <v>78</v>
      </c>
      <c r="E16" s="235" t="s">
        <v>78</v>
      </c>
      <c r="F16" s="235" t="s">
        <v>78</v>
      </c>
      <c r="G16" s="235" t="s">
        <v>78</v>
      </c>
      <c r="H16" s="240">
        <v>0.15180000000000002</v>
      </c>
      <c r="I16" s="240">
        <v>0.21209999999999998</v>
      </c>
      <c r="J16" s="240">
        <v>0.23419999999999999</v>
      </c>
      <c r="K16" s="240">
        <v>0.36</v>
      </c>
      <c r="L16" s="158" t="s">
        <v>365</v>
      </c>
    </row>
    <row r="17" spans="1:12" ht="30" customHeight="1" x14ac:dyDescent="0.2">
      <c r="A17" s="278" t="s">
        <v>538</v>
      </c>
      <c r="B17" s="279" t="s">
        <v>78</v>
      </c>
      <c r="C17" s="279" t="s">
        <v>78</v>
      </c>
      <c r="D17" s="623" t="s">
        <v>78</v>
      </c>
      <c r="E17" s="623" t="s">
        <v>78</v>
      </c>
      <c r="F17" s="623" t="s">
        <v>78</v>
      </c>
      <c r="G17" s="280">
        <v>0.15402000000000002</v>
      </c>
      <c r="H17" s="280">
        <v>0.1263</v>
      </c>
      <c r="I17" s="280">
        <v>0.1918</v>
      </c>
      <c r="J17" s="280">
        <v>0.13719999999999999</v>
      </c>
      <c r="K17" s="280">
        <v>0</v>
      </c>
      <c r="L17" s="281" t="s">
        <v>366</v>
      </c>
    </row>
    <row r="18" spans="1:12" ht="30" customHeight="1" x14ac:dyDescent="0.2">
      <c r="A18" s="282" t="s">
        <v>389</v>
      </c>
      <c r="B18" s="283" t="s">
        <v>78</v>
      </c>
      <c r="C18" s="283" t="s">
        <v>78</v>
      </c>
      <c r="D18" s="624" t="s">
        <v>78</v>
      </c>
      <c r="E18" s="624" t="s">
        <v>78</v>
      </c>
      <c r="F18" s="624" t="s">
        <v>78</v>
      </c>
      <c r="G18" s="284">
        <v>0.1406</v>
      </c>
      <c r="H18" s="284">
        <v>0.11668000000000001</v>
      </c>
      <c r="I18" s="284">
        <v>8.1108E-2</v>
      </c>
      <c r="J18" s="284">
        <v>9.0299999999999991E-2</v>
      </c>
      <c r="K18" s="284">
        <v>0.06</v>
      </c>
      <c r="L18" s="285" t="s">
        <v>403</v>
      </c>
    </row>
    <row r="19" spans="1:12" ht="30" customHeight="1" x14ac:dyDescent="0.2">
      <c r="A19" s="286" t="s">
        <v>401</v>
      </c>
      <c r="B19" s="287" t="s">
        <v>275</v>
      </c>
      <c r="C19" s="287" t="s">
        <v>275</v>
      </c>
      <c r="D19" s="622" t="s">
        <v>553</v>
      </c>
      <c r="E19" s="622" t="s">
        <v>553</v>
      </c>
      <c r="F19" s="622" t="s">
        <v>553</v>
      </c>
      <c r="G19" s="622" t="s">
        <v>553</v>
      </c>
      <c r="H19" s="288">
        <v>76.337155499999994</v>
      </c>
      <c r="I19" s="288">
        <v>68.685456300000013</v>
      </c>
      <c r="J19" s="288">
        <v>64.367442799999992</v>
      </c>
      <c r="K19" s="288">
        <v>63.02</v>
      </c>
      <c r="L19" s="289" t="s">
        <v>367</v>
      </c>
    </row>
    <row r="20" spans="1:12" x14ac:dyDescent="0.2">
      <c r="A20" s="482" t="s">
        <v>390</v>
      </c>
      <c r="L20" s="1" t="s">
        <v>368</v>
      </c>
    </row>
    <row r="22" spans="1:12" x14ac:dyDescent="0.2">
      <c r="J22" s="399">
        <f>SUM(J16,J15,J14,J13,J12)</f>
        <v>150.99019999999999</v>
      </c>
      <c r="K22" s="399">
        <f>SUM(K12:K16)</f>
        <v>168.96000000000004</v>
      </c>
    </row>
    <row r="24" spans="1:12" x14ac:dyDescent="0.2">
      <c r="J24" s="399">
        <f>SUM(J9:J10)</f>
        <v>158.15693400000001</v>
      </c>
      <c r="K24" s="399">
        <f>SUM(K9:K10)</f>
        <v>173.93106</v>
      </c>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rightToLeft="1" view="pageBreakPreview" zoomScaleNormal="100" zoomScaleSheetLayoutView="100" workbookViewId="0">
      <selection activeCell="A6" sqref="A6"/>
    </sheetView>
  </sheetViews>
  <sheetFormatPr defaultColWidth="8.85546875" defaultRowHeight="12.75" x14ac:dyDescent="0.2"/>
  <cols>
    <col min="1" max="1" width="36" style="1" customWidth="1"/>
    <col min="2" max="7" width="11.85546875" style="1" customWidth="1"/>
    <col min="8" max="8" width="49.7109375" style="1" customWidth="1"/>
    <col min="9" max="16384" width="8.85546875" style="1"/>
  </cols>
  <sheetData>
    <row r="1" spans="1:8" s="18" customFormat="1" ht="20.25" x14ac:dyDescent="0.3">
      <c r="A1" s="894" t="s">
        <v>402</v>
      </c>
      <c r="B1" s="894"/>
      <c r="C1" s="894"/>
      <c r="D1" s="894"/>
      <c r="E1" s="894"/>
      <c r="F1" s="894"/>
      <c r="G1" s="894"/>
      <c r="H1" s="894"/>
    </row>
    <row r="2" spans="1:8" s="18" customFormat="1" ht="18" x14ac:dyDescent="0.25">
      <c r="A2" s="813" t="s">
        <v>415</v>
      </c>
      <c r="B2" s="813"/>
      <c r="C2" s="813"/>
      <c r="D2" s="813"/>
      <c r="E2" s="813"/>
      <c r="F2" s="813"/>
      <c r="G2" s="813"/>
      <c r="H2" s="813"/>
    </row>
    <row r="3" spans="1:8" s="18" customFormat="1" ht="15.75" x14ac:dyDescent="0.25">
      <c r="A3" s="812" t="s">
        <v>342</v>
      </c>
      <c r="B3" s="812"/>
      <c r="C3" s="812"/>
      <c r="D3" s="812"/>
      <c r="E3" s="812"/>
      <c r="F3" s="812"/>
      <c r="G3" s="812"/>
      <c r="H3" s="812"/>
    </row>
    <row r="4" spans="1:8" s="18" customFormat="1" ht="15.75" x14ac:dyDescent="0.25">
      <c r="A4" s="814" t="s">
        <v>413</v>
      </c>
      <c r="B4" s="814"/>
      <c r="C4" s="814"/>
      <c r="D4" s="814"/>
      <c r="E4" s="814"/>
      <c r="F4" s="814"/>
      <c r="G4" s="814"/>
      <c r="H4" s="814"/>
    </row>
    <row r="5" spans="1:8" s="11" customFormat="1" ht="25.15" customHeight="1" x14ac:dyDescent="0.2">
      <c r="A5" s="100" t="s">
        <v>720</v>
      </c>
      <c r="B5" s="113"/>
      <c r="C5" s="113"/>
      <c r="D5" s="113"/>
      <c r="E5" s="113"/>
      <c r="F5" s="113"/>
      <c r="G5" s="113"/>
      <c r="H5" s="114" t="s">
        <v>719</v>
      </c>
    </row>
    <row r="6" spans="1:8" ht="30" customHeight="1" x14ac:dyDescent="0.2">
      <c r="A6" s="163" t="s">
        <v>518</v>
      </c>
      <c r="B6" s="243">
        <v>2009</v>
      </c>
      <c r="C6" s="243">
        <v>2010</v>
      </c>
      <c r="D6" s="243">
        <v>2011</v>
      </c>
      <c r="E6" s="243">
        <v>2012</v>
      </c>
      <c r="F6" s="243">
        <v>2013</v>
      </c>
      <c r="G6" s="243">
        <v>2014</v>
      </c>
      <c r="H6" s="164" t="s">
        <v>519</v>
      </c>
    </row>
    <row r="7" spans="1:8" ht="33" customHeight="1" thickBot="1" x14ac:dyDescent="0.25">
      <c r="A7" s="246" t="s">
        <v>409</v>
      </c>
      <c r="B7" s="252">
        <v>332.81785561722489</v>
      </c>
      <c r="C7" s="252">
        <v>362.13181453070177</v>
      </c>
      <c r="D7" s="252">
        <v>390.93484966106382</v>
      </c>
      <c r="E7" s="252">
        <v>425.90184199999999</v>
      </c>
      <c r="F7" s="252">
        <v>453.21450800000002</v>
      </c>
      <c r="G7" s="252">
        <v>482.2</v>
      </c>
      <c r="H7" s="153" t="s">
        <v>343</v>
      </c>
    </row>
    <row r="8" spans="1:8" s="502" customFormat="1" ht="33" customHeight="1" x14ac:dyDescent="0.2">
      <c r="A8" s="499" t="s">
        <v>503</v>
      </c>
      <c r="B8" s="500">
        <v>39.799999999999997</v>
      </c>
      <c r="C8" s="500">
        <v>33.299999999999997</v>
      </c>
      <c r="D8" s="500">
        <v>32.1</v>
      </c>
      <c r="E8" s="500">
        <v>29.1</v>
      </c>
      <c r="F8" s="500">
        <v>27.6</v>
      </c>
      <c r="G8" s="500">
        <v>30.4</v>
      </c>
      <c r="H8" s="501" t="s">
        <v>533</v>
      </c>
    </row>
    <row r="9" spans="1:8" ht="33" customHeight="1" x14ac:dyDescent="0.2">
      <c r="A9" s="480" t="s">
        <v>410</v>
      </c>
      <c r="B9" s="476">
        <f t="shared" ref="B9:G9" si="0">+B7-B8</f>
        <v>293.01785561722488</v>
      </c>
      <c r="C9" s="476">
        <f t="shared" si="0"/>
        <v>328.83181453070176</v>
      </c>
      <c r="D9" s="476">
        <f t="shared" si="0"/>
        <v>358.8348496610638</v>
      </c>
      <c r="E9" s="476">
        <f t="shared" si="0"/>
        <v>396.80184199999997</v>
      </c>
      <c r="F9" s="476">
        <f t="shared" si="0"/>
        <v>425.614508</v>
      </c>
      <c r="G9" s="476">
        <f t="shared" si="0"/>
        <v>451.8</v>
      </c>
      <c r="H9" s="481" t="s">
        <v>344</v>
      </c>
    </row>
    <row r="10" spans="1:8" s="502" customFormat="1" ht="33" customHeight="1" x14ac:dyDescent="0.2">
      <c r="A10" s="477" t="s">
        <v>411</v>
      </c>
      <c r="B10" s="478">
        <v>246.89000000000001</v>
      </c>
      <c r="C10" s="478">
        <v>248.22</v>
      </c>
      <c r="D10" s="478">
        <v>249.53</v>
      </c>
      <c r="E10" s="478">
        <v>250.21</v>
      </c>
      <c r="F10" s="503">
        <f>SUM(F11:F14)</f>
        <v>250.07999999999998</v>
      </c>
      <c r="G10" s="503">
        <f>SUM(G11:G14)</f>
        <v>250.28</v>
      </c>
      <c r="H10" s="479" t="s">
        <v>345</v>
      </c>
    </row>
    <row r="11" spans="1:8" ht="33" customHeight="1" x14ac:dyDescent="0.2">
      <c r="A11" s="247" t="s">
        <v>393</v>
      </c>
      <c r="B11" s="253">
        <v>227.8</v>
      </c>
      <c r="C11" s="253">
        <v>228.88</v>
      </c>
      <c r="D11" s="253">
        <v>229.47</v>
      </c>
      <c r="E11" s="253">
        <v>230.05</v>
      </c>
      <c r="F11" s="255">
        <v>230</v>
      </c>
      <c r="G11" s="255">
        <v>230</v>
      </c>
      <c r="H11" s="244" t="s">
        <v>347</v>
      </c>
    </row>
    <row r="12" spans="1:8" s="502" customFormat="1" ht="33" customHeight="1" x14ac:dyDescent="0.2">
      <c r="A12" s="248" t="s">
        <v>394</v>
      </c>
      <c r="B12" s="254">
        <v>9.34</v>
      </c>
      <c r="C12" s="254">
        <v>9.34</v>
      </c>
      <c r="D12" s="254">
        <v>10.19</v>
      </c>
      <c r="E12" s="254">
        <v>10.38</v>
      </c>
      <c r="F12" s="256">
        <v>10.199999999999999</v>
      </c>
      <c r="G12" s="256">
        <v>10.4</v>
      </c>
      <c r="H12" s="245" t="s">
        <v>348</v>
      </c>
    </row>
    <row r="13" spans="1:8" ht="33" customHeight="1" x14ac:dyDescent="0.2">
      <c r="A13" s="247" t="s">
        <v>395</v>
      </c>
      <c r="B13" s="253">
        <v>9.57</v>
      </c>
      <c r="C13" s="253">
        <v>9.82</v>
      </c>
      <c r="D13" s="253">
        <v>9.69</v>
      </c>
      <c r="E13" s="253">
        <v>9.6</v>
      </c>
      <c r="F13" s="255">
        <v>9.6999999999999993</v>
      </c>
      <c r="G13" s="255">
        <v>9.6999999999999993</v>
      </c>
      <c r="H13" s="244" t="s">
        <v>349</v>
      </c>
    </row>
    <row r="14" spans="1:8" s="502" customFormat="1" ht="33" customHeight="1" x14ac:dyDescent="0.2">
      <c r="A14" s="504" t="s">
        <v>396</v>
      </c>
      <c r="B14" s="505">
        <v>0.18</v>
      </c>
      <c r="C14" s="505">
        <v>0.18</v>
      </c>
      <c r="D14" s="505">
        <v>0.18</v>
      </c>
      <c r="E14" s="505">
        <v>0.18</v>
      </c>
      <c r="F14" s="506">
        <v>0.18</v>
      </c>
      <c r="G14" s="506">
        <v>0.18</v>
      </c>
      <c r="H14" s="507" t="s">
        <v>350</v>
      </c>
    </row>
    <row r="15" spans="1:8" ht="33" customHeight="1" x14ac:dyDescent="0.2">
      <c r="A15" s="495" t="s">
        <v>397</v>
      </c>
      <c r="B15" s="496">
        <v>41.667000000000002</v>
      </c>
      <c r="C15" s="496">
        <v>51.059020000000004</v>
      </c>
      <c r="D15" s="496">
        <v>63.682299999999998</v>
      </c>
      <c r="E15" s="496">
        <v>78.799800000000005</v>
      </c>
      <c r="F15" s="496">
        <v>80.040199999999999</v>
      </c>
      <c r="G15" s="496">
        <f>SUM(G16:G18)</f>
        <v>94.01</v>
      </c>
      <c r="H15" s="497" t="s">
        <v>346</v>
      </c>
    </row>
    <row r="16" spans="1:8" s="502" customFormat="1" ht="33" customHeight="1" x14ac:dyDescent="0.2">
      <c r="A16" s="248" t="s">
        <v>398</v>
      </c>
      <c r="B16" s="254">
        <v>21.094000000000001</v>
      </c>
      <c r="C16" s="254">
        <v>32.274999999999999</v>
      </c>
      <c r="D16" s="254">
        <v>41.978999999999999</v>
      </c>
      <c r="E16" s="254">
        <v>58.707000000000001</v>
      </c>
      <c r="F16" s="254">
        <v>55.232999999999997</v>
      </c>
      <c r="G16" s="254">
        <v>64.92</v>
      </c>
      <c r="H16" s="245" t="s">
        <v>351</v>
      </c>
    </row>
    <row r="17" spans="1:8" ht="33" customHeight="1" x14ac:dyDescent="0.2">
      <c r="A17" s="247" t="s">
        <v>534</v>
      </c>
      <c r="B17" s="253">
        <v>20.573</v>
      </c>
      <c r="C17" s="253">
        <v>18.63</v>
      </c>
      <c r="D17" s="253">
        <v>21.577000000000002</v>
      </c>
      <c r="E17" s="253">
        <v>19.901</v>
      </c>
      <c r="F17" s="253">
        <v>24.67</v>
      </c>
      <c r="G17" s="253">
        <v>29.09</v>
      </c>
      <c r="H17" s="244" t="s">
        <v>352</v>
      </c>
    </row>
    <row r="18" spans="1:8" s="502" customFormat="1" ht="33" customHeight="1" x14ac:dyDescent="0.2">
      <c r="A18" s="248" t="s">
        <v>399</v>
      </c>
      <c r="B18" s="254">
        <v>0</v>
      </c>
      <c r="C18" s="254">
        <v>0.15402000000000002</v>
      </c>
      <c r="D18" s="254">
        <v>0.1263</v>
      </c>
      <c r="E18" s="254">
        <v>0.1918</v>
      </c>
      <c r="F18" s="254">
        <v>0.13719999999999999</v>
      </c>
      <c r="G18" s="254">
        <v>0</v>
      </c>
      <c r="H18" s="245" t="s">
        <v>353</v>
      </c>
    </row>
    <row r="19" spans="1:8" ht="33" customHeight="1" x14ac:dyDescent="0.2">
      <c r="A19" s="495" t="s">
        <v>400</v>
      </c>
      <c r="B19" s="496">
        <v>520.07556095904874</v>
      </c>
      <c r="C19" s="496">
        <v>567.94475657934436</v>
      </c>
      <c r="D19" s="496">
        <v>623.86196256468827</v>
      </c>
      <c r="E19" s="496">
        <v>671.68903299999999</v>
      </c>
      <c r="F19" s="498">
        <f>F9+F10+F15</f>
        <v>755.73470800000007</v>
      </c>
      <c r="G19" s="498">
        <f>G9+G10+G15</f>
        <v>796.09</v>
      </c>
      <c r="H19" s="497" t="s">
        <v>354</v>
      </c>
    </row>
    <row r="20" spans="1:8" s="426" customFormat="1" x14ac:dyDescent="0.2">
      <c r="A20" s="482" t="s">
        <v>485</v>
      </c>
      <c r="H20" s="426" t="s">
        <v>484</v>
      </c>
    </row>
  </sheetData>
  <mergeCells count="4">
    <mergeCell ref="A1:H1"/>
    <mergeCell ref="A2:H2"/>
    <mergeCell ref="A3:H3"/>
    <mergeCell ref="A4:H4"/>
  </mergeCells>
  <printOptions horizontalCentered="1" verticalCentered="1"/>
  <pageMargins left="0" right="0" top="0" bottom="0" header="0" footer="0"/>
  <pageSetup paperSize="9" scale="93"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22"/>
  <sheetViews>
    <sheetView rightToLeft="1" view="pageBreakPreview" zoomScaleNormal="100" zoomScaleSheetLayoutView="100" workbookViewId="0">
      <selection activeCell="C15" sqref="C15"/>
    </sheetView>
  </sheetViews>
  <sheetFormatPr defaultColWidth="8.85546875" defaultRowHeight="12.75" x14ac:dyDescent="0.2"/>
  <cols>
    <col min="1" max="1" width="21" style="12" customWidth="1"/>
    <col min="2" max="2" width="11.28515625" style="12" bestFit="1" customWidth="1"/>
    <col min="3" max="3" width="9.85546875" style="12" bestFit="1" customWidth="1"/>
    <col min="4" max="4" width="11.42578125" style="12" bestFit="1" customWidth="1"/>
    <col min="5" max="5" width="14.28515625" style="12" customWidth="1"/>
    <col min="6" max="6" width="24.28515625" style="12" customWidth="1"/>
    <col min="7" max="16384" width="8.85546875" style="12"/>
  </cols>
  <sheetData>
    <row r="1" spans="1:6" s="32" customFormat="1" ht="18" x14ac:dyDescent="0.25">
      <c r="A1" s="901" t="s">
        <v>93</v>
      </c>
      <c r="B1" s="901"/>
      <c r="C1" s="901"/>
      <c r="D1" s="901"/>
      <c r="E1" s="901"/>
      <c r="F1" s="901"/>
    </row>
    <row r="2" spans="1:6" s="32" customFormat="1" ht="18" x14ac:dyDescent="0.25">
      <c r="A2" s="901">
        <v>2014</v>
      </c>
      <c r="B2" s="901"/>
      <c r="C2" s="901"/>
      <c r="D2" s="901"/>
      <c r="E2" s="901"/>
      <c r="F2" s="901"/>
    </row>
    <row r="3" spans="1:6" s="32" customFormat="1" ht="29.45" customHeight="1" x14ac:dyDescent="0.25">
      <c r="A3" s="902" t="s">
        <v>260</v>
      </c>
      <c r="B3" s="814"/>
      <c r="C3" s="814"/>
      <c r="D3" s="814"/>
      <c r="E3" s="814"/>
      <c r="F3" s="814"/>
    </row>
    <row r="4" spans="1:6" s="32" customFormat="1" ht="15.75" x14ac:dyDescent="0.25">
      <c r="A4" s="903" t="s">
        <v>416</v>
      </c>
      <c r="B4" s="903"/>
      <c r="C4" s="903"/>
      <c r="D4" s="903"/>
      <c r="E4" s="903"/>
      <c r="F4" s="903"/>
    </row>
    <row r="5" spans="1:6" s="33" customFormat="1" ht="15.75" x14ac:dyDescent="0.2">
      <c r="A5" s="483" t="s">
        <v>722</v>
      </c>
      <c r="B5" s="510"/>
      <c r="C5" s="511"/>
      <c r="D5" s="124"/>
      <c r="E5" s="125"/>
      <c r="F5" s="126" t="s">
        <v>721</v>
      </c>
    </row>
    <row r="6" spans="1:6" ht="33.75" customHeight="1" thickBot="1" x14ac:dyDescent="0.25">
      <c r="A6" s="897" t="s">
        <v>94</v>
      </c>
      <c r="B6" s="895" t="s">
        <v>256</v>
      </c>
      <c r="C6" s="896"/>
      <c r="D6" s="249" t="s">
        <v>257</v>
      </c>
      <c r="E6" s="250" t="s">
        <v>258</v>
      </c>
      <c r="F6" s="899" t="s">
        <v>216</v>
      </c>
    </row>
    <row r="7" spans="1:6" ht="17.25" customHeight="1" x14ac:dyDescent="0.2">
      <c r="A7" s="898"/>
      <c r="B7" s="251" t="s">
        <v>218</v>
      </c>
      <c r="C7" s="251" t="s">
        <v>171</v>
      </c>
      <c r="D7" s="251" t="s">
        <v>218</v>
      </c>
      <c r="E7" s="251" t="s">
        <v>218</v>
      </c>
      <c r="F7" s="900"/>
    </row>
    <row r="8" spans="1:6" ht="34.5" customHeight="1" x14ac:dyDescent="0.2">
      <c r="A8" s="149" t="s">
        <v>167</v>
      </c>
      <c r="B8" s="150">
        <v>11627.04</v>
      </c>
      <c r="C8" s="616" t="s">
        <v>78</v>
      </c>
      <c r="D8" s="616" t="s">
        <v>78</v>
      </c>
      <c r="E8" s="617" t="s">
        <v>78</v>
      </c>
      <c r="F8" s="151" t="s">
        <v>219</v>
      </c>
    </row>
    <row r="9" spans="1:6" ht="24" customHeight="1" thickBot="1" x14ac:dyDescent="0.25">
      <c r="A9" s="145" t="s">
        <v>192</v>
      </c>
      <c r="B9" s="146">
        <v>54.76</v>
      </c>
      <c r="C9" s="612">
        <f t="shared" ref="C9:C21" si="0">B9/$B$8</f>
        <v>4.7097111560637957E-3</v>
      </c>
      <c r="D9" s="147">
        <v>0</v>
      </c>
      <c r="E9" s="146">
        <f>SUM(B9,D9)</f>
        <v>54.76</v>
      </c>
      <c r="F9" s="148" t="s">
        <v>220</v>
      </c>
    </row>
    <row r="10" spans="1:6" ht="24" customHeight="1" thickBot="1" x14ac:dyDescent="0.25">
      <c r="A10" s="132" t="s">
        <v>226</v>
      </c>
      <c r="B10" s="127">
        <v>113.1</v>
      </c>
      <c r="C10" s="613">
        <f t="shared" si="0"/>
        <v>9.7273252693720839E-3</v>
      </c>
      <c r="D10" s="130">
        <v>180.52</v>
      </c>
      <c r="E10" s="127">
        <f t="shared" ref="E10:E20" si="1">SUM(B10,D10)</f>
        <v>293.62</v>
      </c>
      <c r="F10" s="54" t="s">
        <v>221</v>
      </c>
    </row>
    <row r="11" spans="1:6" ht="24" customHeight="1" thickBot="1" x14ac:dyDescent="0.25">
      <c r="A11" s="131" t="s">
        <v>227</v>
      </c>
      <c r="B11" s="128">
        <v>1293.1600000000001</v>
      </c>
      <c r="C11" s="612">
        <f t="shared" si="0"/>
        <v>0.11122005256711941</v>
      </c>
      <c r="D11" s="129">
        <v>539.80999999999995</v>
      </c>
      <c r="E11" s="146">
        <f t="shared" si="1"/>
        <v>1832.97</v>
      </c>
      <c r="F11" s="53" t="s">
        <v>99</v>
      </c>
    </row>
    <row r="12" spans="1:6" ht="24" customHeight="1" thickBot="1" x14ac:dyDescent="0.25">
      <c r="A12" s="132" t="s">
        <v>193</v>
      </c>
      <c r="B12" s="127">
        <v>53.33</v>
      </c>
      <c r="C12" s="613">
        <f t="shared" si="0"/>
        <v>4.5867219859912749E-3</v>
      </c>
      <c r="D12" s="130">
        <v>0</v>
      </c>
      <c r="E12" s="127">
        <f t="shared" si="1"/>
        <v>53.33</v>
      </c>
      <c r="F12" s="54" t="s">
        <v>194</v>
      </c>
    </row>
    <row r="13" spans="1:6" ht="24" customHeight="1" thickBot="1" x14ac:dyDescent="0.25">
      <c r="A13" s="131" t="s">
        <v>195</v>
      </c>
      <c r="B13" s="128">
        <v>5.72</v>
      </c>
      <c r="C13" s="612">
        <f t="shared" si="0"/>
        <v>4.919566802900824E-4</v>
      </c>
      <c r="D13" s="129">
        <v>0</v>
      </c>
      <c r="E13" s="146">
        <f t="shared" si="1"/>
        <v>5.72</v>
      </c>
      <c r="F13" s="53" t="s">
        <v>196</v>
      </c>
    </row>
    <row r="14" spans="1:6" ht="24" customHeight="1" thickBot="1" x14ac:dyDescent="0.25">
      <c r="A14" s="132" t="s">
        <v>197</v>
      </c>
      <c r="B14" s="127">
        <v>24.71</v>
      </c>
      <c r="C14" s="613">
        <f t="shared" si="0"/>
        <v>2.125218456288101E-3</v>
      </c>
      <c r="D14" s="130">
        <v>0</v>
      </c>
      <c r="E14" s="127">
        <f t="shared" si="1"/>
        <v>24.71</v>
      </c>
      <c r="F14" s="54" t="s">
        <v>198</v>
      </c>
    </row>
    <row r="15" spans="1:6" ht="24" customHeight="1" thickBot="1" x14ac:dyDescent="0.25">
      <c r="A15" s="131" t="s">
        <v>199</v>
      </c>
      <c r="B15" s="128">
        <v>3.92</v>
      </c>
      <c r="C15" s="612">
        <f t="shared" si="0"/>
        <v>3.3714513754145507E-4</v>
      </c>
      <c r="D15" s="129">
        <v>0</v>
      </c>
      <c r="E15" s="146">
        <f t="shared" si="1"/>
        <v>3.92</v>
      </c>
      <c r="F15" s="53" t="s">
        <v>200</v>
      </c>
    </row>
    <row r="16" spans="1:6" ht="24" customHeight="1" thickBot="1" x14ac:dyDescent="0.25">
      <c r="A16" s="132" t="s">
        <v>166</v>
      </c>
      <c r="B16" s="127">
        <v>1154.0999999999999</v>
      </c>
      <c r="C16" s="613">
        <f t="shared" si="0"/>
        <v>9.926000082566154E-2</v>
      </c>
      <c r="D16" s="130">
        <v>0</v>
      </c>
      <c r="E16" s="127">
        <f t="shared" si="1"/>
        <v>1154.0999999999999</v>
      </c>
      <c r="F16" s="54" t="s">
        <v>222</v>
      </c>
    </row>
    <row r="17" spans="1:6" ht="24" customHeight="1" thickBot="1" x14ac:dyDescent="0.25">
      <c r="A17" s="131" t="s">
        <v>165</v>
      </c>
      <c r="B17" s="128">
        <v>0.79</v>
      </c>
      <c r="C17" s="612">
        <f t="shared" si="0"/>
        <v>6.794506598411978E-5</v>
      </c>
      <c r="D17" s="129">
        <v>0</v>
      </c>
      <c r="E17" s="146">
        <f t="shared" si="1"/>
        <v>0.79</v>
      </c>
      <c r="F17" s="53" t="s">
        <v>223</v>
      </c>
    </row>
    <row r="18" spans="1:6" ht="24" customHeight="1" thickBot="1" x14ac:dyDescent="0.25">
      <c r="A18" s="132" t="s">
        <v>34</v>
      </c>
      <c r="B18" s="127">
        <v>4.76</v>
      </c>
      <c r="C18" s="613">
        <f t="shared" si="0"/>
        <v>4.0939052415748113E-4</v>
      </c>
      <c r="D18" s="130">
        <v>0</v>
      </c>
      <c r="E18" s="127">
        <f t="shared" si="1"/>
        <v>4.76</v>
      </c>
      <c r="F18" s="54" t="s">
        <v>224</v>
      </c>
    </row>
    <row r="19" spans="1:6" ht="24" customHeight="1" thickBot="1" x14ac:dyDescent="0.25">
      <c r="A19" s="293" t="s">
        <v>164</v>
      </c>
      <c r="B19" s="294">
        <v>34.729999999999997</v>
      </c>
      <c r="C19" s="612">
        <f t="shared" si="0"/>
        <v>2.9870027109221257E-3</v>
      </c>
      <c r="D19" s="295">
        <v>0</v>
      </c>
      <c r="E19" s="152">
        <f t="shared" si="1"/>
        <v>34.729999999999997</v>
      </c>
      <c r="F19" s="296" t="s">
        <v>225</v>
      </c>
    </row>
    <row r="20" spans="1:6" ht="24" customHeight="1" x14ac:dyDescent="0.2">
      <c r="A20" s="566" t="s">
        <v>428</v>
      </c>
      <c r="B20" s="567">
        <v>1.33</v>
      </c>
      <c r="C20" s="614">
        <f t="shared" si="0"/>
        <v>1.1438852880870798E-4</v>
      </c>
      <c r="D20" s="568">
        <v>0</v>
      </c>
      <c r="E20" s="567">
        <f t="shared" si="1"/>
        <v>1.33</v>
      </c>
      <c r="F20" s="569" t="s">
        <v>429</v>
      </c>
    </row>
    <row r="21" spans="1:6" ht="24" customHeight="1" x14ac:dyDescent="0.2">
      <c r="A21" s="570" t="s">
        <v>102</v>
      </c>
      <c r="B21" s="571">
        <f>SUM(B9:B20)</f>
        <v>2744.4100000000003</v>
      </c>
      <c r="C21" s="615">
        <f t="shared" si="0"/>
        <v>0.2360368589082002</v>
      </c>
      <c r="D21" s="571">
        <f>SUM(D9:D20)</f>
        <v>720.32999999999993</v>
      </c>
      <c r="E21" s="571">
        <f>SUM(E9:E20)</f>
        <v>3464.74</v>
      </c>
      <c r="F21" s="572" t="s">
        <v>228</v>
      </c>
    </row>
    <row r="22" spans="1:6" s="432" customFormat="1" ht="18" customHeight="1" x14ac:dyDescent="0.2">
      <c r="A22" s="124" t="s">
        <v>520</v>
      </c>
      <c r="B22" s="124"/>
      <c r="C22" s="124"/>
      <c r="D22" s="124"/>
      <c r="E22" s="124"/>
      <c r="F22" s="124" t="s">
        <v>521</v>
      </c>
    </row>
  </sheetData>
  <mergeCells count="7">
    <mergeCell ref="B6:C6"/>
    <mergeCell ref="A6:A7"/>
    <mergeCell ref="F6:F7"/>
    <mergeCell ref="A1:F1"/>
    <mergeCell ref="A3:F3"/>
    <mergeCell ref="A4:F4"/>
    <mergeCell ref="A2:F2"/>
  </mergeCells>
  <phoneticPr fontId="27"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18"/>
  <sheetViews>
    <sheetView rightToLeft="1" view="pageBreakPreview" zoomScaleNormal="100" workbookViewId="0">
      <selection activeCell="I6" sqref="I6:I9"/>
    </sheetView>
  </sheetViews>
  <sheetFormatPr defaultColWidth="8.85546875" defaultRowHeight="12.75" x14ac:dyDescent="0.2"/>
  <cols>
    <col min="1" max="1" width="19.28515625" style="42" customWidth="1"/>
    <col min="2" max="2" width="16.5703125" style="42" customWidth="1"/>
    <col min="3" max="8" width="11.85546875" style="42" customWidth="1"/>
    <col min="9" max="9" width="21.7109375" style="42" customWidth="1"/>
    <col min="10" max="16384" width="8.85546875" style="42"/>
  </cols>
  <sheetData>
    <row r="1" spans="1:9" s="26" customFormat="1" ht="20.25" x14ac:dyDescent="0.2">
      <c r="A1" s="701" t="s">
        <v>41</v>
      </c>
      <c r="B1" s="701"/>
      <c r="C1" s="701"/>
      <c r="D1" s="701"/>
      <c r="E1" s="701"/>
      <c r="F1" s="701"/>
      <c r="G1" s="701"/>
      <c r="H1" s="701"/>
      <c r="I1" s="701"/>
    </row>
    <row r="2" spans="1:9" s="26" customFormat="1" ht="18" x14ac:dyDescent="0.2">
      <c r="A2" s="704" t="s">
        <v>249</v>
      </c>
      <c r="B2" s="704"/>
      <c r="C2" s="704"/>
      <c r="D2" s="704"/>
      <c r="E2" s="704"/>
      <c r="F2" s="704"/>
      <c r="G2" s="704"/>
      <c r="H2" s="704"/>
      <c r="I2" s="704"/>
    </row>
    <row r="3" spans="1:9" s="26" customFormat="1" ht="34.5" customHeight="1" x14ac:dyDescent="0.2">
      <c r="A3" s="702" t="s">
        <v>250</v>
      </c>
      <c r="B3" s="703"/>
      <c r="C3" s="703"/>
      <c r="D3" s="703"/>
      <c r="E3" s="703"/>
      <c r="F3" s="703"/>
      <c r="G3" s="703"/>
      <c r="H3" s="703"/>
      <c r="I3" s="703"/>
    </row>
    <row r="4" spans="1:9" s="26" customFormat="1" ht="17.45" customHeight="1" x14ac:dyDescent="0.2">
      <c r="A4" s="703" t="s">
        <v>542</v>
      </c>
      <c r="B4" s="703"/>
      <c r="C4" s="703"/>
      <c r="D4" s="703"/>
      <c r="E4" s="703"/>
      <c r="F4" s="703"/>
      <c r="G4" s="703"/>
      <c r="H4" s="703"/>
      <c r="I4" s="703"/>
    </row>
    <row r="5" spans="1:9" s="427" customFormat="1" ht="16.899999999999999" customHeight="1" x14ac:dyDescent="0.2">
      <c r="A5" s="489" t="s">
        <v>727</v>
      </c>
      <c r="B5" s="489"/>
      <c r="C5" s="705"/>
      <c r="D5" s="705"/>
      <c r="E5" s="705"/>
      <c r="F5" s="705"/>
      <c r="G5" s="705"/>
      <c r="H5" s="705"/>
      <c r="I5" s="490" t="s">
        <v>728</v>
      </c>
    </row>
    <row r="6" spans="1:9" ht="15.95" customHeight="1" x14ac:dyDescent="0.2">
      <c r="A6" s="699" t="s">
        <v>1</v>
      </c>
      <c r="B6" s="708" t="s">
        <v>186</v>
      </c>
      <c r="C6" s="700" t="s">
        <v>5</v>
      </c>
      <c r="D6" s="700"/>
      <c r="E6" s="706" t="s">
        <v>7</v>
      </c>
      <c r="F6" s="706"/>
      <c r="G6" s="706" t="s">
        <v>9</v>
      </c>
      <c r="H6" s="706"/>
      <c r="I6" s="707" t="s">
        <v>2</v>
      </c>
    </row>
    <row r="7" spans="1:9" ht="15.95" customHeight="1" x14ac:dyDescent="0.2">
      <c r="A7" s="699"/>
      <c r="B7" s="709"/>
      <c r="C7" s="712" t="s">
        <v>6</v>
      </c>
      <c r="D7" s="712"/>
      <c r="E7" s="712" t="s">
        <v>8</v>
      </c>
      <c r="F7" s="712"/>
      <c r="G7" s="712" t="s">
        <v>10</v>
      </c>
      <c r="H7" s="712"/>
      <c r="I7" s="707"/>
    </row>
    <row r="8" spans="1:9" ht="15.95" customHeight="1" x14ac:dyDescent="0.2">
      <c r="A8" s="699"/>
      <c r="B8" s="710" t="s">
        <v>187</v>
      </c>
      <c r="C8" s="41" t="s">
        <v>11</v>
      </c>
      <c r="D8" s="41" t="s">
        <v>12</v>
      </c>
      <c r="E8" s="41" t="s">
        <v>11</v>
      </c>
      <c r="F8" s="41" t="s">
        <v>12</v>
      </c>
      <c r="G8" s="41" t="s">
        <v>11</v>
      </c>
      <c r="H8" s="41" t="s">
        <v>12</v>
      </c>
      <c r="I8" s="707"/>
    </row>
    <row r="9" spans="1:9" ht="15.95" customHeight="1" x14ac:dyDescent="0.2">
      <c r="A9" s="699"/>
      <c r="B9" s="711"/>
      <c r="C9" s="43" t="s">
        <v>43</v>
      </c>
      <c r="D9" s="43" t="s">
        <v>13</v>
      </c>
      <c r="E9" s="43" t="s">
        <v>43</v>
      </c>
      <c r="F9" s="43" t="s">
        <v>14</v>
      </c>
      <c r="G9" s="43" t="s">
        <v>43</v>
      </c>
      <c r="H9" s="43" t="s">
        <v>14</v>
      </c>
      <c r="I9" s="707"/>
    </row>
    <row r="10" spans="1:9" ht="25.15" customHeight="1" thickBot="1" x14ac:dyDescent="0.25">
      <c r="A10" s="40" t="s">
        <v>15</v>
      </c>
      <c r="B10" s="73">
        <v>51413</v>
      </c>
      <c r="C10" s="73">
        <v>50699</v>
      </c>
      <c r="D10" s="73">
        <v>714</v>
      </c>
      <c r="E10" s="73">
        <v>51111</v>
      </c>
      <c r="F10" s="73">
        <v>302</v>
      </c>
      <c r="G10" s="73">
        <v>48369</v>
      </c>
      <c r="H10" s="73">
        <v>3044</v>
      </c>
      <c r="I10" s="57" t="s">
        <v>108</v>
      </c>
    </row>
    <row r="11" spans="1:9" ht="25.15" customHeight="1" thickBot="1" x14ac:dyDescent="0.25">
      <c r="A11" s="39" t="s">
        <v>16</v>
      </c>
      <c r="B11" s="76">
        <v>50198</v>
      </c>
      <c r="C11" s="76">
        <v>46443</v>
      </c>
      <c r="D11" s="76">
        <v>3755</v>
      </c>
      <c r="E11" s="76">
        <v>48864</v>
      </c>
      <c r="F11" s="76">
        <v>1334</v>
      </c>
      <c r="G11" s="76">
        <v>39693</v>
      </c>
      <c r="H11" s="76">
        <v>10505</v>
      </c>
      <c r="I11" s="58" t="s">
        <v>263</v>
      </c>
    </row>
    <row r="12" spans="1:9" ht="25.15" customHeight="1" thickBot="1" x14ac:dyDescent="0.25">
      <c r="A12" s="38" t="s">
        <v>17</v>
      </c>
      <c r="B12" s="79">
        <v>9680</v>
      </c>
      <c r="C12" s="79">
        <v>8547</v>
      </c>
      <c r="D12" s="79">
        <v>1133</v>
      </c>
      <c r="E12" s="79">
        <v>9075</v>
      </c>
      <c r="F12" s="79">
        <v>605</v>
      </c>
      <c r="G12" s="79">
        <v>7066</v>
      </c>
      <c r="H12" s="79">
        <v>2614</v>
      </c>
      <c r="I12" s="59" t="s">
        <v>264</v>
      </c>
    </row>
    <row r="13" spans="1:9" ht="25.15" customHeight="1" thickBot="1" x14ac:dyDescent="0.25">
      <c r="A13" s="39" t="s">
        <v>18</v>
      </c>
      <c r="B13" s="76">
        <v>5810</v>
      </c>
      <c r="C13" s="76">
        <v>5411</v>
      </c>
      <c r="D13" s="76">
        <v>399</v>
      </c>
      <c r="E13" s="76">
        <v>5514</v>
      </c>
      <c r="F13" s="76">
        <v>296</v>
      </c>
      <c r="G13" s="76">
        <v>41</v>
      </c>
      <c r="H13" s="76">
        <v>5769</v>
      </c>
      <c r="I13" s="58" t="s">
        <v>265</v>
      </c>
    </row>
    <row r="14" spans="1:9" ht="25.15" customHeight="1" thickBot="1" x14ac:dyDescent="0.25">
      <c r="A14" s="38" t="s">
        <v>19</v>
      </c>
      <c r="B14" s="79">
        <v>6465</v>
      </c>
      <c r="C14" s="79">
        <v>4752</v>
      </c>
      <c r="D14" s="79">
        <v>1713</v>
      </c>
      <c r="E14" s="79">
        <v>5866</v>
      </c>
      <c r="F14" s="79">
        <v>599</v>
      </c>
      <c r="G14" s="79">
        <v>3346</v>
      </c>
      <c r="H14" s="79">
        <v>3119</v>
      </c>
      <c r="I14" s="59" t="s">
        <v>267</v>
      </c>
    </row>
    <row r="15" spans="1:9" ht="25.15" customHeight="1" thickBot="1" x14ac:dyDescent="0.25">
      <c r="A15" s="39" t="s">
        <v>20</v>
      </c>
      <c r="B15" s="76">
        <v>1357</v>
      </c>
      <c r="C15" s="76">
        <v>1065</v>
      </c>
      <c r="D15" s="76">
        <v>292</v>
      </c>
      <c r="E15" s="76">
        <v>1186</v>
      </c>
      <c r="F15" s="76">
        <v>171</v>
      </c>
      <c r="G15" s="76">
        <v>0</v>
      </c>
      <c r="H15" s="76">
        <v>1357</v>
      </c>
      <c r="I15" s="58" t="s">
        <v>266</v>
      </c>
    </row>
    <row r="16" spans="1:9" ht="25.15" customHeight="1" x14ac:dyDescent="0.2">
      <c r="A16" s="81" t="s">
        <v>185</v>
      </c>
      <c r="B16" s="121">
        <v>3151</v>
      </c>
      <c r="C16" s="121">
        <v>2440</v>
      </c>
      <c r="D16" s="121">
        <v>711</v>
      </c>
      <c r="E16" s="121">
        <v>3049</v>
      </c>
      <c r="F16" s="121">
        <v>102</v>
      </c>
      <c r="G16" s="121">
        <v>0</v>
      </c>
      <c r="H16" s="121">
        <v>3151</v>
      </c>
      <c r="I16" s="134" t="s">
        <v>176</v>
      </c>
    </row>
    <row r="17" spans="1:9" ht="28.9" customHeight="1" x14ac:dyDescent="0.2">
      <c r="A17" s="82" t="s">
        <v>3</v>
      </c>
      <c r="B17" s="84">
        <f>SUM(B10:B16)</f>
        <v>128074</v>
      </c>
      <c r="C17" s="84">
        <f t="shared" ref="C17:H17" si="0">SUM(C10:C16)</f>
        <v>119357</v>
      </c>
      <c r="D17" s="84">
        <f t="shared" si="0"/>
        <v>8717</v>
      </c>
      <c r="E17" s="84">
        <f t="shared" si="0"/>
        <v>124665</v>
      </c>
      <c r="F17" s="84">
        <f t="shared" si="0"/>
        <v>3409</v>
      </c>
      <c r="G17" s="84">
        <f t="shared" si="0"/>
        <v>98515</v>
      </c>
      <c r="H17" s="84">
        <f t="shared" si="0"/>
        <v>29559</v>
      </c>
      <c r="I17" s="83" t="s">
        <v>4</v>
      </c>
    </row>
    <row r="18" spans="1:9" s="427" customFormat="1" x14ac:dyDescent="0.2">
      <c r="A18" s="427" t="s">
        <v>597</v>
      </c>
      <c r="I18" s="426" t="s">
        <v>507</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49:L64"/>
  <sheetViews>
    <sheetView rightToLeft="1" view="pageBreakPreview" zoomScale="70" zoomScaleNormal="100" zoomScaleSheetLayoutView="70" workbookViewId="0">
      <selection activeCell="X19" sqref="X19"/>
    </sheetView>
  </sheetViews>
  <sheetFormatPr defaultRowHeight="12.75" x14ac:dyDescent="0.2"/>
  <cols>
    <col min="9" max="9" width="3.5703125" customWidth="1"/>
  </cols>
  <sheetData>
    <row r="49" spans="1:12" x14ac:dyDescent="0.2">
      <c r="A49" s="860" t="s">
        <v>405</v>
      </c>
      <c r="B49" s="860"/>
      <c r="C49" s="860"/>
      <c r="D49" s="860"/>
      <c r="E49" s="860"/>
      <c r="F49" s="860"/>
      <c r="G49" s="860"/>
      <c r="H49" s="860"/>
      <c r="I49" s="860"/>
    </row>
    <row r="59" spans="1:12" x14ac:dyDescent="0.2">
      <c r="F59" s="70"/>
    </row>
    <row r="64" spans="1:12" ht="15.75" x14ac:dyDescent="0.25">
      <c r="A64" s="753" t="s">
        <v>725</v>
      </c>
      <c r="B64" s="753"/>
      <c r="C64" s="753"/>
      <c r="D64" s="753"/>
      <c r="E64" s="753"/>
      <c r="F64" s="753"/>
      <c r="G64" s="753"/>
      <c r="H64" s="753"/>
      <c r="I64" s="753"/>
      <c r="J64" s="753"/>
      <c r="K64" s="753"/>
      <c r="L64" s="753"/>
    </row>
  </sheetData>
  <mergeCells count="2">
    <mergeCell ref="A49:I49"/>
    <mergeCell ref="A64:L64"/>
  </mergeCells>
  <phoneticPr fontId="27" type="noConversion"/>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6"/>
  <sheetViews>
    <sheetView rightToLeft="1" view="pageBreakPreview" zoomScaleNormal="100" zoomScaleSheetLayoutView="100" workbookViewId="0">
      <selection activeCell="R6" sqref="R6:R8"/>
    </sheetView>
  </sheetViews>
  <sheetFormatPr defaultColWidth="8.85546875" defaultRowHeight="12.75" x14ac:dyDescent="0.2"/>
  <cols>
    <col min="1" max="1" width="21.85546875" style="5" customWidth="1"/>
    <col min="2" max="3" width="7.140625" style="5" bestFit="1" customWidth="1"/>
    <col min="4" max="9" width="8.7109375" style="5" bestFit="1" customWidth="1"/>
    <col min="10" max="17" width="6" style="5" bestFit="1" customWidth="1"/>
    <col min="18" max="18" width="16.28515625" style="5" customWidth="1"/>
    <col min="19" max="27" width="8.85546875" style="5"/>
    <col min="28" max="28" width="14.5703125" style="5" bestFit="1" customWidth="1"/>
    <col min="29" max="16384" width="8.85546875" style="5"/>
  </cols>
  <sheetData>
    <row r="1" spans="1:18" s="20" customFormat="1" ht="18" x14ac:dyDescent="0.2">
      <c r="A1" s="713" t="s">
        <v>49</v>
      </c>
      <c r="B1" s="713"/>
      <c r="C1" s="713"/>
      <c r="D1" s="713"/>
      <c r="E1" s="713"/>
      <c r="F1" s="713"/>
      <c r="G1" s="713"/>
      <c r="H1" s="713"/>
      <c r="I1" s="713"/>
      <c r="J1" s="713"/>
      <c r="K1" s="713"/>
      <c r="L1" s="713"/>
      <c r="M1" s="713"/>
      <c r="N1" s="713"/>
      <c r="O1" s="713"/>
      <c r="P1" s="713"/>
      <c r="Q1" s="713"/>
      <c r="R1" s="713"/>
    </row>
    <row r="2" spans="1:18" s="20" customFormat="1" ht="18" x14ac:dyDescent="0.2">
      <c r="A2" s="715" t="s">
        <v>412</v>
      </c>
      <c r="B2" s="715"/>
      <c r="C2" s="715"/>
      <c r="D2" s="715"/>
      <c r="E2" s="715"/>
      <c r="F2" s="715"/>
      <c r="G2" s="715"/>
      <c r="H2" s="715"/>
      <c r="I2" s="715"/>
      <c r="J2" s="715"/>
      <c r="K2" s="715"/>
      <c r="L2" s="715"/>
      <c r="M2" s="715"/>
      <c r="N2" s="715"/>
      <c r="O2" s="715"/>
      <c r="P2" s="715"/>
      <c r="Q2" s="715"/>
      <c r="R2" s="715"/>
    </row>
    <row r="3" spans="1:18" s="20" customFormat="1" ht="15.75" x14ac:dyDescent="0.2">
      <c r="A3" s="714" t="s">
        <v>50</v>
      </c>
      <c r="B3" s="714"/>
      <c r="C3" s="714"/>
      <c r="D3" s="714"/>
      <c r="E3" s="714"/>
      <c r="F3" s="714"/>
      <c r="G3" s="714"/>
      <c r="H3" s="714"/>
      <c r="I3" s="714"/>
      <c r="J3" s="714"/>
      <c r="K3" s="714"/>
      <c r="L3" s="714"/>
      <c r="M3" s="714"/>
      <c r="N3" s="714"/>
      <c r="O3" s="714"/>
      <c r="P3" s="714"/>
      <c r="Q3" s="714"/>
      <c r="R3" s="714"/>
    </row>
    <row r="4" spans="1:18" s="20" customFormat="1" ht="15.75" x14ac:dyDescent="0.2">
      <c r="A4" s="714" t="s">
        <v>412</v>
      </c>
      <c r="B4" s="714"/>
      <c r="C4" s="714"/>
      <c r="D4" s="714"/>
      <c r="E4" s="714"/>
      <c r="F4" s="714"/>
      <c r="G4" s="714"/>
      <c r="H4" s="714"/>
      <c r="I4" s="714"/>
      <c r="J4" s="714"/>
      <c r="K4" s="714"/>
      <c r="L4" s="714"/>
      <c r="M4" s="714"/>
      <c r="N4" s="714"/>
      <c r="O4" s="714"/>
      <c r="P4" s="714"/>
      <c r="Q4" s="714"/>
      <c r="R4" s="714"/>
    </row>
    <row r="5" spans="1:18" ht="26.25" customHeight="1" x14ac:dyDescent="0.25">
      <c r="A5" s="199" t="s">
        <v>729</v>
      </c>
      <c r="B5" s="200"/>
      <c r="C5" s="200"/>
      <c r="D5" s="200"/>
      <c r="E5" s="200"/>
      <c r="F5" s="200"/>
      <c r="G5" s="201"/>
      <c r="H5" s="201"/>
      <c r="I5" s="201"/>
      <c r="J5" s="201"/>
      <c r="K5" s="201"/>
      <c r="L5" s="201"/>
      <c r="M5" s="201"/>
      <c r="N5" s="201"/>
      <c r="O5" s="201"/>
      <c r="P5" s="201"/>
      <c r="Q5" s="201"/>
      <c r="R5" s="202" t="s">
        <v>730</v>
      </c>
    </row>
    <row r="6" spans="1:18" ht="33.75" customHeight="1" thickBot="1" x14ac:dyDescent="0.25">
      <c r="A6" s="723" t="s">
        <v>213</v>
      </c>
      <c r="B6" s="719" t="s">
        <v>530</v>
      </c>
      <c r="C6" s="720"/>
      <c r="D6" s="720"/>
      <c r="E6" s="720"/>
      <c r="F6" s="720"/>
      <c r="G6" s="720"/>
      <c r="H6" s="720"/>
      <c r="I6" s="721"/>
      <c r="J6" s="719" t="s">
        <v>531</v>
      </c>
      <c r="K6" s="720"/>
      <c r="L6" s="720"/>
      <c r="M6" s="720"/>
      <c r="N6" s="720"/>
      <c r="O6" s="720"/>
      <c r="P6" s="720"/>
      <c r="Q6" s="721"/>
      <c r="R6" s="716" t="s">
        <v>211</v>
      </c>
    </row>
    <row r="7" spans="1:18" ht="33.75" customHeight="1" thickBot="1" x14ac:dyDescent="0.25">
      <c r="A7" s="724"/>
      <c r="B7" s="728" t="s">
        <v>271</v>
      </c>
      <c r="C7" s="728"/>
      <c r="D7" s="728"/>
      <c r="E7" s="728"/>
      <c r="F7" s="728"/>
      <c r="G7" s="728"/>
      <c r="H7" s="728"/>
      <c r="I7" s="728"/>
      <c r="J7" s="729" t="s">
        <v>270</v>
      </c>
      <c r="K7" s="729"/>
      <c r="L7" s="729"/>
      <c r="M7" s="729"/>
      <c r="N7" s="729"/>
      <c r="O7" s="729"/>
      <c r="P7" s="729"/>
      <c r="Q7" s="730"/>
      <c r="R7" s="717"/>
    </row>
    <row r="8" spans="1:18" ht="34.9" customHeight="1" x14ac:dyDescent="0.2">
      <c r="A8" s="725"/>
      <c r="B8" s="198">
        <v>2007</v>
      </c>
      <c r="C8" s="198">
        <v>2008</v>
      </c>
      <c r="D8" s="198">
        <v>2009</v>
      </c>
      <c r="E8" s="198">
        <v>2010</v>
      </c>
      <c r="F8" s="198">
        <v>2011</v>
      </c>
      <c r="G8" s="198">
        <v>2012</v>
      </c>
      <c r="H8" s="198">
        <v>2013</v>
      </c>
      <c r="I8" s="198">
        <v>2014</v>
      </c>
      <c r="J8" s="198">
        <v>2007</v>
      </c>
      <c r="K8" s="198">
        <v>2008</v>
      </c>
      <c r="L8" s="198">
        <v>2009</v>
      </c>
      <c r="M8" s="198">
        <v>2010</v>
      </c>
      <c r="N8" s="198">
        <v>2011</v>
      </c>
      <c r="O8" s="198">
        <v>2012</v>
      </c>
      <c r="P8" s="198">
        <v>2013</v>
      </c>
      <c r="Q8" s="198">
        <v>2014</v>
      </c>
      <c r="R8" s="718"/>
    </row>
    <row r="9" spans="1:18" ht="34.9" customHeight="1" thickBot="1" x14ac:dyDescent="0.25">
      <c r="A9" s="105" t="s">
        <v>545</v>
      </c>
      <c r="B9" s="87">
        <v>3.032</v>
      </c>
      <c r="C9" s="87">
        <v>1.78</v>
      </c>
      <c r="D9" s="87">
        <v>0</v>
      </c>
      <c r="E9" s="87">
        <v>0</v>
      </c>
      <c r="F9" s="88">
        <v>0</v>
      </c>
      <c r="G9" s="88">
        <v>0</v>
      </c>
      <c r="H9" s="135">
        <v>0</v>
      </c>
      <c r="I9" s="135">
        <v>0</v>
      </c>
      <c r="J9" s="88">
        <v>3.032</v>
      </c>
      <c r="K9" s="88">
        <v>1.78</v>
      </c>
      <c r="L9" s="88">
        <v>0</v>
      </c>
      <c r="M9" s="88">
        <v>0</v>
      </c>
      <c r="N9" s="88">
        <v>0</v>
      </c>
      <c r="O9" s="88">
        <v>0</v>
      </c>
      <c r="P9" s="135">
        <v>0</v>
      </c>
      <c r="Q9" s="135">
        <v>0</v>
      </c>
      <c r="R9" s="92" t="s">
        <v>547</v>
      </c>
    </row>
    <row r="10" spans="1:18" ht="34.9" customHeight="1" thickBot="1" x14ac:dyDescent="0.25">
      <c r="A10" s="106" t="s">
        <v>546</v>
      </c>
      <c r="B10" s="94">
        <v>10</v>
      </c>
      <c r="C10" s="94">
        <v>3.27</v>
      </c>
      <c r="D10" s="94">
        <v>0</v>
      </c>
      <c r="E10" s="94">
        <v>0</v>
      </c>
      <c r="F10" s="95">
        <v>0</v>
      </c>
      <c r="G10" s="95">
        <v>0</v>
      </c>
      <c r="H10" s="136">
        <v>0</v>
      </c>
      <c r="I10" s="136">
        <v>0</v>
      </c>
      <c r="J10" s="95">
        <v>10</v>
      </c>
      <c r="K10" s="95">
        <v>3.27</v>
      </c>
      <c r="L10" s="95">
        <v>0</v>
      </c>
      <c r="M10" s="95">
        <v>0</v>
      </c>
      <c r="N10" s="95">
        <v>0</v>
      </c>
      <c r="O10" s="95">
        <v>0</v>
      </c>
      <c r="P10" s="136">
        <v>0</v>
      </c>
      <c r="Q10" s="136">
        <v>0</v>
      </c>
      <c r="R10" s="96" t="s">
        <v>548</v>
      </c>
    </row>
    <row r="11" spans="1:18" ht="34.9" customHeight="1" thickBot="1" x14ac:dyDescent="0.25">
      <c r="A11" s="107" t="s">
        <v>48</v>
      </c>
      <c r="B11" s="85">
        <v>427.78</v>
      </c>
      <c r="C11" s="85">
        <v>604</v>
      </c>
      <c r="D11" s="85">
        <v>1225</v>
      </c>
      <c r="E11" s="85">
        <v>1446</v>
      </c>
      <c r="F11" s="86">
        <v>1483.1</v>
      </c>
      <c r="G11" s="86">
        <v>1497.4</v>
      </c>
      <c r="H11" s="137">
        <v>1579</v>
      </c>
      <c r="I11" s="137">
        <v>1019.44</v>
      </c>
      <c r="J11" s="86">
        <v>23.527899999999999</v>
      </c>
      <c r="K11" s="86">
        <v>33.22</v>
      </c>
      <c r="L11" s="86">
        <v>67.375</v>
      </c>
      <c r="M11" s="86">
        <v>79.53</v>
      </c>
      <c r="N11" s="86">
        <v>81.570499999999996</v>
      </c>
      <c r="O11" s="86">
        <v>82.356999999999999</v>
      </c>
      <c r="P11" s="137">
        <v>86.84</v>
      </c>
      <c r="Q11" s="137">
        <v>56.06</v>
      </c>
      <c r="R11" s="93" t="s">
        <v>103</v>
      </c>
    </row>
    <row r="12" spans="1:18" ht="42" customHeight="1" x14ac:dyDescent="0.2">
      <c r="A12" s="108" t="s">
        <v>251</v>
      </c>
      <c r="B12" s="97">
        <v>35.44</v>
      </c>
      <c r="C12" s="97">
        <v>148.5</v>
      </c>
      <c r="D12" s="97">
        <v>192.3</v>
      </c>
      <c r="E12" s="97">
        <v>580.79999999999995</v>
      </c>
      <c r="F12" s="98">
        <v>581</v>
      </c>
      <c r="G12" s="98">
        <v>717.7</v>
      </c>
      <c r="H12" s="161">
        <v>809.03</v>
      </c>
      <c r="I12" s="161">
        <v>319.22000000000003</v>
      </c>
      <c r="J12" s="98">
        <v>0</v>
      </c>
      <c r="K12" s="98">
        <v>0</v>
      </c>
      <c r="L12" s="98">
        <v>0</v>
      </c>
      <c r="M12" s="98">
        <v>0</v>
      </c>
      <c r="N12" s="98">
        <v>0</v>
      </c>
      <c r="O12" s="98">
        <v>0</v>
      </c>
      <c r="P12" s="138">
        <v>0</v>
      </c>
      <c r="Q12" s="138">
        <v>0</v>
      </c>
      <c r="R12" s="99" t="s">
        <v>212</v>
      </c>
    </row>
    <row r="13" spans="1:18" ht="31.5" customHeight="1" x14ac:dyDescent="0.2">
      <c r="A13" s="104" t="s">
        <v>3</v>
      </c>
      <c r="B13" s="89">
        <f t="shared" ref="B13:I13" si="0">SUM(B9:B12)</f>
        <v>476.25199999999995</v>
      </c>
      <c r="C13" s="89">
        <f t="shared" si="0"/>
        <v>757.55</v>
      </c>
      <c r="D13" s="89">
        <f t="shared" si="0"/>
        <v>1417.3</v>
      </c>
      <c r="E13" s="89">
        <f t="shared" si="0"/>
        <v>2026.8</v>
      </c>
      <c r="F13" s="89">
        <f t="shared" si="0"/>
        <v>2064.1</v>
      </c>
      <c r="G13" s="89">
        <f t="shared" si="0"/>
        <v>2215.1000000000004</v>
      </c>
      <c r="H13" s="89">
        <f t="shared" si="0"/>
        <v>2388.0299999999997</v>
      </c>
      <c r="I13" s="89">
        <f t="shared" si="0"/>
        <v>1338.66</v>
      </c>
      <c r="J13" s="90">
        <f t="shared" ref="J13:Q13" si="1">SUM(J9:J12)</f>
        <v>36.559899999999999</v>
      </c>
      <c r="K13" s="90">
        <f t="shared" si="1"/>
        <v>38.269999999999996</v>
      </c>
      <c r="L13" s="90">
        <f t="shared" si="1"/>
        <v>67.375</v>
      </c>
      <c r="M13" s="90">
        <f t="shared" si="1"/>
        <v>79.53</v>
      </c>
      <c r="N13" s="90">
        <f t="shared" si="1"/>
        <v>81.570499999999996</v>
      </c>
      <c r="O13" s="90">
        <f t="shared" si="1"/>
        <v>82.356999999999999</v>
      </c>
      <c r="P13" s="90">
        <f t="shared" si="1"/>
        <v>86.84</v>
      </c>
      <c r="Q13" s="90">
        <f t="shared" si="1"/>
        <v>56.06</v>
      </c>
      <c r="R13" s="91" t="s">
        <v>4</v>
      </c>
    </row>
    <row r="14" spans="1:18" s="44" customFormat="1" ht="44.45" customHeight="1" x14ac:dyDescent="0.25">
      <c r="A14" s="726" t="s">
        <v>544</v>
      </c>
      <c r="B14" s="727"/>
      <c r="C14" s="727"/>
      <c r="D14" s="727"/>
      <c r="E14" s="727"/>
      <c r="F14" s="727"/>
      <c r="G14" s="727"/>
      <c r="H14" s="585"/>
      <c r="I14" s="585"/>
      <c r="J14" s="722" t="s">
        <v>543</v>
      </c>
      <c r="K14" s="722"/>
      <c r="L14" s="722"/>
      <c r="M14" s="722"/>
      <c r="N14" s="722"/>
      <c r="O14" s="722"/>
      <c r="P14" s="722"/>
      <c r="Q14" s="722"/>
      <c r="R14" s="722"/>
    </row>
    <row r="15" spans="1:18" ht="18" customHeight="1" x14ac:dyDescent="0.2">
      <c r="A15" s="426" t="s">
        <v>482</v>
      </c>
      <c r="B15" s="426"/>
      <c r="C15" s="426"/>
      <c r="D15" s="426"/>
      <c r="E15" s="426"/>
      <c r="F15" s="426"/>
      <c r="G15" s="426"/>
      <c r="H15" s="426"/>
      <c r="I15" s="426"/>
      <c r="J15" s="426"/>
      <c r="K15" s="426"/>
      <c r="L15" s="426"/>
      <c r="M15" s="426"/>
      <c r="N15" s="426"/>
      <c r="O15" s="426"/>
      <c r="P15" s="426"/>
      <c r="Q15" s="426"/>
      <c r="R15" s="426" t="s">
        <v>483</v>
      </c>
    </row>
    <row r="16" spans="1:18" x14ac:dyDescent="0.2">
      <c r="I16" s="9"/>
    </row>
  </sheetData>
  <mergeCells count="12">
    <mergeCell ref="J14:R14"/>
    <mergeCell ref="J6:Q6"/>
    <mergeCell ref="A6:A8"/>
    <mergeCell ref="A14:G14"/>
    <mergeCell ref="B7:I7"/>
    <mergeCell ref="J7:Q7"/>
    <mergeCell ref="A1:R1"/>
    <mergeCell ref="A3:R3"/>
    <mergeCell ref="A4:R4"/>
    <mergeCell ref="A2:R2"/>
    <mergeCell ref="R6:R8"/>
    <mergeCell ref="B6:I6"/>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5"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
  <sheetViews>
    <sheetView rightToLeft="1" view="pageBreakPreview" zoomScaleNormal="100" zoomScaleSheetLayoutView="100" workbookViewId="0">
      <selection sqref="A1:J1"/>
    </sheetView>
  </sheetViews>
  <sheetFormatPr defaultColWidth="8.85546875" defaultRowHeight="12.75" x14ac:dyDescent="0.2"/>
  <cols>
    <col min="1" max="1" width="35.7109375" style="298" customWidth="1"/>
    <col min="2" max="2" width="6.5703125" style="298" bestFit="1" customWidth="1"/>
    <col min="3" max="3" width="8.5703125" style="298" bestFit="1" customWidth="1"/>
    <col min="4" max="4" width="6.5703125" style="298" bestFit="1" customWidth="1"/>
    <col min="5" max="5" width="8.5703125" style="298" bestFit="1" customWidth="1"/>
    <col min="6" max="6" width="7.5703125" style="298" customWidth="1"/>
    <col min="7" max="7" width="8.5703125" style="298" bestFit="1" customWidth="1"/>
    <col min="8" max="8" width="9.140625" style="298" customWidth="1"/>
    <col min="9" max="9" width="8.5703125" style="298" bestFit="1" customWidth="1"/>
    <col min="10" max="10" width="40" style="298" bestFit="1" customWidth="1"/>
    <col min="11" max="11" width="1.28515625" style="298" hidden="1" customWidth="1"/>
    <col min="12" max="16384" width="8.85546875" style="298"/>
  </cols>
  <sheetData>
    <row r="1" spans="1:13" s="697" customFormat="1" ht="18" x14ac:dyDescent="0.25">
      <c r="A1" s="731" t="s">
        <v>673</v>
      </c>
      <c r="B1" s="731"/>
      <c r="C1" s="731"/>
      <c r="D1" s="731"/>
      <c r="E1" s="731"/>
      <c r="F1" s="731"/>
      <c r="G1" s="731"/>
      <c r="H1" s="731"/>
      <c r="I1" s="731"/>
      <c r="J1" s="731"/>
      <c r="K1" s="698"/>
      <c r="L1" s="698"/>
      <c r="M1" s="698"/>
    </row>
    <row r="2" spans="1:13" s="697" customFormat="1" ht="18" x14ac:dyDescent="0.25">
      <c r="A2" s="732">
        <v>2014</v>
      </c>
      <c r="B2" s="732"/>
      <c r="C2" s="732"/>
      <c r="D2" s="732"/>
      <c r="E2" s="732"/>
      <c r="F2" s="732"/>
      <c r="G2" s="732"/>
      <c r="H2" s="732"/>
      <c r="I2" s="732"/>
      <c r="J2" s="732"/>
      <c r="K2" s="698"/>
      <c r="L2" s="698"/>
      <c r="M2" s="698"/>
    </row>
    <row r="3" spans="1:13" s="697" customFormat="1" ht="15.75" x14ac:dyDescent="0.2">
      <c r="A3" s="733" t="s">
        <v>672</v>
      </c>
      <c r="B3" s="733"/>
      <c r="C3" s="733"/>
      <c r="D3" s="733"/>
      <c r="E3" s="733"/>
      <c r="F3" s="733"/>
      <c r="G3" s="733"/>
      <c r="H3" s="733"/>
      <c r="I3" s="733"/>
      <c r="J3" s="733"/>
    </row>
    <row r="4" spans="1:13" s="697" customFormat="1" ht="15.75" x14ac:dyDescent="0.2">
      <c r="A4" s="733">
        <v>2014</v>
      </c>
      <c r="B4" s="733"/>
      <c r="C4" s="733"/>
      <c r="D4" s="733"/>
      <c r="E4" s="733"/>
      <c r="F4" s="733"/>
      <c r="G4" s="733"/>
      <c r="H4" s="733"/>
      <c r="I4" s="733"/>
      <c r="J4" s="733"/>
    </row>
    <row r="5" spans="1:13" ht="27.6" customHeight="1" x14ac:dyDescent="0.25">
      <c r="A5" s="696" t="s">
        <v>677</v>
      </c>
      <c r="B5" s="695"/>
      <c r="C5" s="694"/>
      <c r="D5" s="694"/>
      <c r="E5" s="694"/>
      <c r="F5" s="694"/>
      <c r="G5" s="694"/>
      <c r="H5" s="694"/>
      <c r="I5" s="693"/>
      <c r="J5" s="692" t="s">
        <v>678</v>
      </c>
      <c r="K5" s="297"/>
      <c r="L5" s="297"/>
    </row>
    <row r="6" spans="1:13" ht="57.6" customHeight="1" x14ac:dyDescent="0.2">
      <c r="A6" s="691" t="s">
        <v>671</v>
      </c>
      <c r="B6" s="734" t="s">
        <v>670</v>
      </c>
      <c r="C6" s="735"/>
      <c r="D6" s="734" t="s">
        <v>669</v>
      </c>
      <c r="E6" s="735"/>
      <c r="F6" s="734" t="s">
        <v>668</v>
      </c>
      <c r="G6" s="735"/>
      <c r="H6" s="734" t="s">
        <v>667</v>
      </c>
      <c r="I6" s="735"/>
      <c r="J6" s="690" t="s">
        <v>666</v>
      </c>
    </row>
    <row r="7" spans="1:13" ht="34.9" customHeight="1" thickBot="1" x14ac:dyDescent="0.25">
      <c r="A7" s="689" t="s">
        <v>665</v>
      </c>
      <c r="B7" s="299" t="s">
        <v>478</v>
      </c>
      <c r="C7" s="688" t="s">
        <v>479</v>
      </c>
      <c r="D7" s="299" t="s">
        <v>478</v>
      </c>
      <c r="E7" s="688" t="s">
        <v>479</v>
      </c>
      <c r="F7" s="299" t="s">
        <v>478</v>
      </c>
      <c r="G7" s="688" t="s">
        <v>479</v>
      </c>
      <c r="H7" s="299" t="s">
        <v>480</v>
      </c>
      <c r="I7" s="687" t="s">
        <v>481</v>
      </c>
      <c r="J7" s="300" t="s">
        <v>664</v>
      </c>
    </row>
    <row r="8" spans="1:13" ht="34.9" customHeight="1" thickBot="1" x14ac:dyDescent="0.25">
      <c r="A8" s="682" t="s">
        <v>663</v>
      </c>
      <c r="B8" s="301" t="s">
        <v>478</v>
      </c>
      <c r="C8" s="681" t="s">
        <v>479</v>
      </c>
      <c r="D8" s="301" t="s">
        <v>478</v>
      </c>
      <c r="E8" s="681" t="s">
        <v>479</v>
      </c>
      <c r="F8" s="301" t="s">
        <v>478</v>
      </c>
      <c r="G8" s="681" t="s">
        <v>479</v>
      </c>
      <c r="H8" s="301" t="s">
        <v>480</v>
      </c>
      <c r="I8" s="686" t="s">
        <v>481</v>
      </c>
      <c r="J8" s="302" t="s">
        <v>662</v>
      </c>
    </row>
    <row r="9" spans="1:13" ht="34.9" customHeight="1" thickBot="1" x14ac:dyDescent="0.25">
      <c r="A9" s="685" t="s">
        <v>661</v>
      </c>
      <c r="B9" s="303" t="s">
        <v>478</v>
      </c>
      <c r="C9" s="684" t="s">
        <v>479</v>
      </c>
      <c r="D9" s="303" t="s">
        <v>478</v>
      </c>
      <c r="E9" s="684" t="s">
        <v>479</v>
      </c>
      <c r="F9" s="303" t="s">
        <v>478</v>
      </c>
      <c r="G9" s="684" t="s">
        <v>479</v>
      </c>
      <c r="H9" s="303" t="s">
        <v>480</v>
      </c>
      <c r="I9" s="683" t="s">
        <v>481</v>
      </c>
      <c r="J9" s="304" t="s">
        <v>660</v>
      </c>
    </row>
    <row r="10" spans="1:13" ht="34.9" customHeight="1" thickBot="1" x14ac:dyDescent="0.3">
      <c r="A10" s="682" t="s">
        <v>659</v>
      </c>
      <c r="B10" s="301" t="s">
        <v>478</v>
      </c>
      <c r="C10" s="681" t="s">
        <v>479</v>
      </c>
      <c r="D10" s="301" t="s">
        <v>478</v>
      </c>
      <c r="E10" s="681" t="s">
        <v>479</v>
      </c>
      <c r="F10" s="301" t="s">
        <v>478</v>
      </c>
      <c r="G10" s="681" t="s">
        <v>479</v>
      </c>
      <c r="H10" s="301" t="s">
        <v>480</v>
      </c>
      <c r="I10" s="680" t="s">
        <v>481</v>
      </c>
      <c r="J10" s="302" t="s">
        <v>658</v>
      </c>
      <c r="K10" s="674"/>
    </row>
    <row r="11" spans="1:13" ht="34.9" customHeight="1" x14ac:dyDescent="0.25">
      <c r="A11" s="679" t="s">
        <v>657</v>
      </c>
      <c r="B11" s="677" t="s">
        <v>480</v>
      </c>
      <c r="C11" s="678" t="s">
        <v>481</v>
      </c>
      <c r="D11" s="677" t="s">
        <v>480</v>
      </c>
      <c r="E11" s="678" t="s">
        <v>481</v>
      </c>
      <c r="F11" s="677" t="s">
        <v>480</v>
      </c>
      <c r="G11" s="678" t="s">
        <v>481</v>
      </c>
      <c r="H11" s="677" t="s">
        <v>480</v>
      </c>
      <c r="I11" s="676" t="s">
        <v>481</v>
      </c>
      <c r="J11" s="675" t="s">
        <v>656</v>
      </c>
      <c r="K11" s="674"/>
    </row>
    <row r="12" spans="1:13" s="429" customFormat="1" x14ac:dyDescent="0.2">
      <c r="A12" s="428" t="s">
        <v>482</v>
      </c>
      <c r="J12" s="430" t="s">
        <v>483</v>
      </c>
    </row>
    <row r="13" spans="1:13" s="429" customFormat="1" x14ac:dyDescent="0.2">
      <c r="A13" s="431" t="s">
        <v>655</v>
      </c>
      <c r="J13" s="432" t="s">
        <v>654</v>
      </c>
    </row>
    <row r="14" spans="1:13" s="429" customFormat="1" x14ac:dyDescent="0.2">
      <c r="A14" s="431"/>
      <c r="J14" s="432"/>
    </row>
    <row r="15" spans="1:13" x14ac:dyDescent="0.2">
      <c r="A15" s="673"/>
      <c r="B15" s="442" t="s">
        <v>487</v>
      </c>
      <c r="C15" s="124"/>
      <c r="D15" s="124"/>
      <c r="E15" s="124"/>
      <c r="F15" s="124"/>
      <c r="G15" s="124"/>
      <c r="H15" s="586" t="s">
        <v>497</v>
      </c>
      <c r="I15" s="587"/>
      <c r="J15" s="673"/>
    </row>
    <row r="16" spans="1:13" x14ac:dyDescent="0.2">
      <c r="A16" s="512" t="s">
        <v>478</v>
      </c>
      <c r="B16" s="513" t="s">
        <v>488</v>
      </c>
      <c r="C16" s="432"/>
      <c r="D16" s="432"/>
      <c r="E16" s="432"/>
      <c r="F16" s="432"/>
      <c r="G16" s="432"/>
      <c r="H16" s="512" t="s">
        <v>488</v>
      </c>
      <c r="I16" s="513" t="s">
        <v>479</v>
      </c>
      <c r="J16" s="432"/>
    </row>
    <row r="17" spans="1:10" x14ac:dyDescent="0.2">
      <c r="A17" s="512" t="s">
        <v>480</v>
      </c>
      <c r="B17" s="513" t="s">
        <v>489</v>
      </c>
      <c r="C17" s="432"/>
      <c r="D17" s="432"/>
      <c r="E17" s="432"/>
      <c r="F17" s="432"/>
      <c r="G17" s="432"/>
      <c r="H17" s="512" t="s">
        <v>489</v>
      </c>
      <c r="I17" s="513" t="s">
        <v>481</v>
      </c>
      <c r="J17" s="432"/>
    </row>
    <row r="18" spans="1:10" x14ac:dyDescent="0.2">
      <c r="A18" s="512" t="s">
        <v>492</v>
      </c>
      <c r="B18" s="513" t="s">
        <v>498</v>
      </c>
      <c r="C18" s="432"/>
      <c r="D18" s="432"/>
      <c r="E18" s="432"/>
      <c r="F18" s="432"/>
      <c r="G18" s="432"/>
      <c r="H18" s="512" t="s">
        <v>498</v>
      </c>
      <c r="I18" s="513" t="s">
        <v>494</v>
      </c>
      <c r="J18" s="432"/>
    </row>
    <row r="19" spans="1:10" x14ac:dyDescent="0.2">
      <c r="A19" s="512" t="s">
        <v>500</v>
      </c>
      <c r="B19" s="513" t="s">
        <v>499</v>
      </c>
      <c r="C19" s="432"/>
      <c r="D19" s="432"/>
      <c r="E19" s="432"/>
      <c r="F19" s="432"/>
      <c r="G19" s="432"/>
      <c r="H19" s="512" t="s">
        <v>499</v>
      </c>
      <c r="I19" s="513" t="s">
        <v>501</v>
      </c>
      <c r="J19" s="432"/>
    </row>
    <row r="20" spans="1:10" x14ac:dyDescent="0.2">
      <c r="A20" s="512" t="s">
        <v>502</v>
      </c>
      <c r="B20" s="513" t="s">
        <v>490</v>
      </c>
      <c r="C20" s="432"/>
      <c r="D20" s="432"/>
      <c r="E20" s="432"/>
      <c r="F20" s="432"/>
      <c r="G20" s="432"/>
      <c r="H20" s="512" t="s">
        <v>490</v>
      </c>
      <c r="I20" s="513" t="s">
        <v>495</v>
      </c>
      <c r="J20" s="432"/>
    </row>
    <row r="21" spans="1:10" x14ac:dyDescent="0.2">
      <c r="A21" s="512" t="s">
        <v>493</v>
      </c>
      <c r="B21" s="513" t="s">
        <v>491</v>
      </c>
      <c r="C21" s="432"/>
      <c r="D21" s="432"/>
      <c r="E21" s="432"/>
      <c r="F21" s="432"/>
      <c r="G21" s="432"/>
      <c r="H21" s="512" t="s">
        <v>491</v>
      </c>
      <c r="I21" s="513" t="s">
        <v>496</v>
      </c>
      <c r="J21" s="432"/>
    </row>
  </sheetData>
  <mergeCells count="8">
    <mergeCell ref="A1:J1"/>
    <mergeCell ref="A2:J2"/>
    <mergeCell ref="A3:J3"/>
    <mergeCell ref="A4:J4"/>
    <mergeCell ref="B6:C6"/>
    <mergeCell ref="D6:E6"/>
    <mergeCell ref="F6:G6"/>
    <mergeCell ref="H6:I6"/>
  </mergeCells>
  <printOptions horizontalCentered="1" verticalCentered="1"/>
  <pageMargins left="0.15748031496063" right="0.15748031496063" top="0.27559055118110198" bottom="0.15748031496063" header="0.15748031496063" footer="0.15748031496063"/>
  <pageSetup paperSize="9" orientation="landscape" r:id="rId1"/>
  <headerFooter alignWithMargins="0"/>
  <rowBreaks count="1" manualBreakCount="1">
    <brk id="11"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A6" sqref="A6:L6"/>
    </sheetView>
  </sheetViews>
  <sheetFormatPr defaultRowHeight="12.75" x14ac:dyDescent="0.2"/>
  <cols>
    <col min="1" max="1" width="14" style="10" customWidth="1"/>
    <col min="2" max="2" width="6.28515625" style="10" bestFit="1" customWidth="1"/>
    <col min="3" max="3" width="8.140625" style="10" bestFit="1" customWidth="1"/>
    <col min="4" max="4" width="6.28515625" style="10" bestFit="1" customWidth="1"/>
    <col min="5" max="5" width="8.140625" style="10" bestFit="1" customWidth="1"/>
    <col min="6" max="6" width="6.28515625" style="10" bestFit="1" customWidth="1"/>
    <col min="7" max="7" width="8.140625" style="10" bestFit="1" customWidth="1"/>
    <col min="8" max="8" width="6.28515625" style="10" bestFit="1" customWidth="1"/>
    <col min="9" max="9" width="8.140625" style="10" bestFit="1" customWidth="1"/>
    <col min="10" max="10" width="6.85546875" style="10" bestFit="1" customWidth="1"/>
    <col min="11" max="11" width="9.28515625" style="10" bestFit="1" customWidth="1"/>
    <col min="12" max="12" width="15.42578125" style="10" customWidth="1"/>
    <col min="13" max="16384" width="9.140625" style="10"/>
  </cols>
  <sheetData>
    <row r="1" spans="1:12" ht="18" hidden="1" customHeight="1" x14ac:dyDescent="0.25">
      <c r="A1" s="745" t="s">
        <v>652</v>
      </c>
      <c r="B1" s="745"/>
      <c r="C1" s="746"/>
      <c r="D1" s="746"/>
      <c r="E1" s="746"/>
      <c r="F1" s="746"/>
      <c r="G1" s="746"/>
      <c r="H1" s="746"/>
      <c r="I1" s="746"/>
      <c r="J1" s="746"/>
      <c r="K1" s="746"/>
      <c r="L1" s="746"/>
    </row>
    <row r="2" spans="1:12" ht="18" customHeight="1" x14ac:dyDescent="0.25">
      <c r="A2" s="671"/>
      <c r="B2" s="745" t="s">
        <v>651</v>
      </c>
      <c r="C2" s="745"/>
      <c r="D2" s="745"/>
      <c r="E2" s="745"/>
      <c r="F2" s="745"/>
      <c r="G2" s="745"/>
      <c r="H2" s="745"/>
      <c r="I2" s="745"/>
      <c r="J2" s="745"/>
      <c r="K2" s="745"/>
      <c r="L2" s="670"/>
    </row>
    <row r="3" spans="1:12" ht="18" x14ac:dyDescent="0.25">
      <c r="A3" s="745" t="s">
        <v>650</v>
      </c>
      <c r="B3" s="745"/>
      <c r="C3" s="745"/>
      <c r="D3" s="745"/>
      <c r="E3" s="745"/>
      <c r="F3" s="745"/>
      <c r="G3" s="745"/>
      <c r="H3" s="745"/>
      <c r="I3" s="745"/>
      <c r="J3" s="745"/>
      <c r="K3" s="745"/>
      <c r="L3" s="745"/>
    </row>
    <row r="4" spans="1:12" ht="18" x14ac:dyDescent="0.25">
      <c r="A4" s="747">
        <v>2014</v>
      </c>
      <c r="B4" s="747"/>
      <c r="C4" s="747"/>
      <c r="D4" s="747"/>
      <c r="E4" s="747"/>
      <c r="F4" s="747"/>
      <c r="G4" s="747"/>
      <c r="H4" s="747"/>
      <c r="I4" s="747"/>
      <c r="J4" s="747"/>
      <c r="K4" s="747"/>
      <c r="L4" s="747"/>
    </row>
    <row r="5" spans="1:12" ht="15.75" x14ac:dyDescent="0.25">
      <c r="A5" s="736" t="s">
        <v>649</v>
      </c>
      <c r="B5" s="736"/>
      <c r="C5" s="736"/>
      <c r="D5" s="736"/>
      <c r="E5" s="736"/>
      <c r="F5" s="736"/>
      <c r="G5" s="736"/>
      <c r="H5" s="736"/>
      <c r="I5" s="736"/>
      <c r="J5" s="736"/>
      <c r="K5" s="736"/>
      <c r="L5" s="736"/>
    </row>
    <row r="6" spans="1:12" ht="15.75" x14ac:dyDescent="0.25">
      <c r="A6" s="736" t="s">
        <v>648</v>
      </c>
      <c r="B6" s="736"/>
      <c r="C6" s="736"/>
      <c r="D6" s="736"/>
      <c r="E6" s="736"/>
      <c r="F6" s="736"/>
      <c r="G6" s="736"/>
      <c r="H6" s="736"/>
      <c r="I6" s="736"/>
      <c r="J6" s="736"/>
      <c r="K6" s="736"/>
      <c r="L6" s="736"/>
    </row>
    <row r="7" spans="1:12" ht="15.75" x14ac:dyDescent="0.25">
      <c r="A7" s="736">
        <v>2014</v>
      </c>
      <c r="B7" s="736"/>
      <c r="C7" s="736"/>
      <c r="D7" s="736"/>
      <c r="E7" s="736"/>
      <c r="F7" s="736"/>
      <c r="G7" s="736"/>
      <c r="H7" s="736"/>
      <c r="I7" s="736"/>
      <c r="J7" s="736"/>
      <c r="K7" s="736"/>
      <c r="L7" s="736"/>
    </row>
    <row r="8" spans="1:12" ht="15.75" x14ac:dyDescent="0.2">
      <c r="A8" s="669" t="s">
        <v>679</v>
      </c>
      <c r="B8" s="669"/>
      <c r="C8" s="668"/>
      <c r="D8" s="667"/>
      <c r="E8" s="667"/>
      <c r="F8" s="667"/>
      <c r="G8" s="667"/>
      <c r="H8" s="667"/>
      <c r="I8" s="666"/>
      <c r="J8" s="305"/>
      <c r="K8" s="264"/>
      <c r="L8" s="665" t="s">
        <v>680</v>
      </c>
    </row>
    <row r="9" spans="1:12" ht="56.25" customHeight="1" x14ac:dyDescent="0.2">
      <c r="A9" s="739" t="s">
        <v>647</v>
      </c>
      <c r="B9" s="741" t="s">
        <v>646</v>
      </c>
      <c r="C9" s="742"/>
      <c r="D9" s="741" t="s">
        <v>645</v>
      </c>
      <c r="E9" s="742"/>
      <c r="F9" s="741" t="s">
        <v>644</v>
      </c>
      <c r="G9" s="742"/>
      <c r="H9" s="741" t="s">
        <v>643</v>
      </c>
      <c r="I9" s="742"/>
      <c r="J9" s="741" t="s">
        <v>642</v>
      </c>
      <c r="K9" s="742"/>
      <c r="L9" s="743" t="s">
        <v>641</v>
      </c>
    </row>
    <row r="10" spans="1:12" ht="47.25" customHeight="1" x14ac:dyDescent="0.2">
      <c r="A10" s="740"/>
      <c r="B10" s="737" t="s">
        <v>640</v>
      </c>
      <c r="C10" s="738"/>
      <c r="D10" s="737" t="s">
        <v>639</v>
      </c>
      <c r="E10" s="738"/>
      <c r="F10" s="737" t="s">
        <v>638</v>
      </c>
      <c r="G10" s="738"/>
      <c r="H10" s="737" t="s">
        <v>637</v>
      </c>
      <c r="I10" s="738"/>
      <c r="J10" s="737" t="s">
        <v>636</v>
      </c>
      <c r="K10" s="738"/>
      <c r="L10" s="744"/>
    </row>
    <row r="11" spans="1:12" ht="24.95" customHeight="1" thickBot="1" x14ac:dyDescent="0.25">
      <c r="A11" s="664" t="s">
        <v>635</v>
      </c>
      <c r="B11" s="663" t="s">
        <v>478</v>
      </c>
      <c r="C11" s="663" t="s">
        <v>479</v>
      </c>
      <c r="D11" s="663" t="s">
        <v>478</v>
      </c>
      <c r="E11" s="663" t="s">
        <v>479</v>
      </c>
      <c r="F11" s="663" t="s">
        <v>478</v>
      </c>
      <c r="G11" s="663" t="s">
        <v>479</v>
      </c>
      <c r="H11" s="663" t="s">
        <v>478</v>
      </c>
      <c r="I11" s="663" t="s">
        <v>479</v>
      </c>
      <c r="J11" s="663" t="s">
        <v>480</v>
      </c>
      <c r="K11" s="663" t="s">
        <v>481</v>
      </c>
      <c r="L11" s="662" t="s">
        <v>634</v>
      </c>
    </row>
    <row r="12" spans="1:12" ht="24.95" customHeight="1" thickBot="1" x14ac:dyDescent="0.25">
      <c r="A12" s="661" t="s">
        <v>633</v>
      </c>
      <c r="B12" s="660" t="s">
        <v>478</v>
      </c>
      <c r="C12" s="660" t="s">
        <v>479</v>
      </c>
      <c r="D12" s="660" t="s">
        <v>478</v>
      </c>
      <c r="E12" s="660" t="s">
        <v>479</v>
      </c>
      <c r="F12" s="660" t="s">
        <v>478</v>
      </c>
      <c r="G12" s="660" t="s">
        <v>479</v>
      </c>
      <c r="H12" s="660" t="s">
        <v>478</v>
      </c>
      <c r="I12" s="660" t="s">
        <v>479</v>
      </c>
      <c r="J12" s="660" t="s">
        <v>480</v>
      </c>
      <c r="K12" s="660" t="s">
        <v>481</v>
      </c>
      <c r="L12" s="659" t="s">
        <v>632</v>
      </c>
    </row>
    <row r="13" spans="1:12" ht="24.95" customHeight="1" thickBot="1" x14ac:dyDescent="0.25">
      <c r="A13" s="658" t="s">
        <v>631</v>
      </c>
      <c r="B13" s="657" t="s">
        <v>478</v>
      </c>
      <c r="C13" s="657" t="s">
        <v>479</v>
      </c>
      <c r="D13" s="657" t="s">
        <v>478</v>
      </c>
      <c r="E13" s="657" t="s">
        <v>479</v>
      </c>
      <c r="F13" s="657" t="s">
        <v>478</v>
      </c>
      <c r="G13" s="657" t="s">
        <v>479</v>
      </c>
      <c r="H13" s="657" t="s">
        <v>478</v>
      </c>
      <c r="I13" s="657" t="s">
        <v>479</v>
      </c>
      <c r="J13" s="657" t="s">
        <v>480</v>
      </c>
      <c r="K13" s="657" t="s">
        <v>481</v>
      </c>
      <c r="L13" s="656" t="s">
        <v>630</v>
      </c>
    </row>
    <row r="14" spans="1:12" ht="24.95" customHeight="1" thickBot="1" x14ac:dyDescent="0.25">
      <c r="A14" s="661" t="s">
        <v>629</v>
      </c>
      <c r="B14" s="660" t="s">
        <v>478</v>
      </c>
      <c r="C14" s="660" t="s">
        <v>479</v>
      </c>
      <c r="D14" s="660" t="s">
        <v>478</v>
      </c>
      <c r="E14" s="660" t="s">
        <v>479</v>
      </c>
      <c r="F14" s="660" t="s">
        <v>478</v>
      </c>
      <c r="G14" s="660" t="s">
        <v>479</v>
      </c>
      <c r="H14" s="660" t="s">
        <v>478</v>
      </c>
      <c r="I14" s="660" t="s">
        <v>479</v>
      </c>
      <c r="J14" s="660" t="s">
        <v>480</v>
      </c>
      <c r="K14" s="660" t="s">
        <v>481</v>
      </c>
      <c r="L14" s="659" t="s">
        <v>628</v>
      </c>
    </row>
    <row r="15" spans="1:12" ht="24.95" customHeight="1" thickBot="1" x14ac:dyDescent="0.25">
      <c r="A15" s="658" t="s">
        <v>627</v>
      </c>
      <c r="B15" s="657" t="s">
        <v>478</v>
      </c>
      <c r="C15" s="657" t="s">
        <v>479</v>
      </c>
      <c r="D15" s="657" t="s">
        <v>478</v>
      </c>
      <c r="E15" s="657" t="s">
        <v>479</v>
      </c>
      <c r="F15" s="657" t="s">
        <v>478</v>
      </c>
      <c r="G15" s="657" t="s">
        <v>479</v>
      </c>
      <c r="H15" s="657" t="s">
        <v>478</v>
      </c>
      <c r="I15" s="657" t="s">
        <v>479</v>
      </c>
      <c r="J15" s="657" t="s">
        <v>480</v>
      </c>
      <c r="K15" s="657" t="s">
        <v>481</v>
      </c>
      <c r="L15" s="656" t="s">
        <v>626</v>
      </c>
    </row>
    <row r="16" spans="1:12" ht="24.95" customHeight="1" thickBot="1" x14ac:dyDescent="0.25">
      <c r="A16" s="661" t="s">
        <v>625</v>
      </c>
      <c r="B16" s="660" t="s">
        <v>478</v>
      </c>
      <c r="C16" s="660" t="s">
        <v>479</v>
      </c>
      <c r="D16" s="660" t="s">
        <v>478</v>
      </c>
      <c r="E16" s="660" t="s">
        <v>479</v>
      </c>
      <c r="F16" s="660" t="s">
        <v>478</v>
      </c>
      <c r="G16" s="660" t="s">
        <v>479</v>
      </c>
      <c r="H16" s="660" t="s">
        <v>478</v>
      </c>
      <c r="I16" s="660" t="s">
        <v>479</v>
      </c>
      <c r="J16" s="660" t="s">
        <v>480</v>
      </c>
      <c r="K16" s="660" t="s">
        <v>481</v>
      </c>
      <c r="L16" s="659" t="s">
        <v>624</v>
      </c>
    </row>
    <row r="17" spans="1:12" ht="24.95" customHeight="1" thickBot="1" x14ac:dyDescent="0.25">
      <c r="A17" s="658" t="s">
        <v>623</v>
      </c>
      <c r="B17" s="657" t="s">
        <v>478</v>
      </c>
      <c r="C17" s="657" t="s">
        <v>479</v>
      </c>
      <c r="D17" s="657" t="s">
        <v>478</v>
      </c>
      <c r="E17" s="657" t="s">
        <v>479</v>
      </c>
      <c r="F17" s="657" t="s">
        <v>478</v>
      </c>
      <c r="G17" s="657" t="s">
        <v>479</v>
      </c>
      <c r="H17" s="657" t="s">
        <v>478</v>
      </c>
      <c r="I17" s="657" t="s">
        <v>479</v>
      </c>
      <c r="J17" s="657" t="s">
        <v>480</v>
      </c>
      <c r="K17" s="657" t="s">
        <v>481</v>
      </c>
      <c r="L17" s="656" t="s">
        <v>622</v>
      </c>
    </row>
    <row r="18" spans="1:12" ht="24.95" customHeight="1" thickBot="1" x14ac:dyDescent="0.25">
      <c r="A18" s="661" t="s">
        <v>621</v>
      </c>
      <c r="B18" s="660" t="s">
        <v>478</v>
      </c>
      <c r="C18" s="660" t="s">
        <v>479</v>
      </c>
      <c r="D18" s="660" t="s">
        <v>478</v>
      </c>
      <c r="E18" s="660" t="s">
        <v>479</v>
      </c>
      <c r="F18" s="660" t="s">
        <v>478</v>
      </c>
      <c r="G18" s="660" t="s">
        <v>479</v>
      </c>
      <c r="H18" s="660" t="s">
        <v>478</v>
      </c>
      <c r="I18" s="660" t="s">
        <v>479</v>
      </c>
      <c r="J18" s="660" t="s">
        <v>480</v>
      </c>
      <c r="K18" s="660" t="s">
        <v>481</v>
      </c>
      <c r="L18" s="659" t="s">
        <v>620</v>
      </c>
    </row>
    <row r="19" spans="1:12" ht="24.95" customHeight="1" thickBot="1" x14ac:dyDescent="0.25">
      <c r="A19" s="658" t="s">
        <v>619</v>
      </c>
      <c r="B19" s="657" t="s">
        <v>478</v>
      </c>
      <c r="C19" s="657" t="s">
        <v>479</v>
      </c>
      <c r="D19" s="657" t="s">
        <v>478</v>
      </c>
      <c r="E19" s="657" t="s">
        <v>479</v>
      </c>
      <c r="F19" s="657" t="s">
        <v>478</v>
      </c>
      <c r="G19" s="657" t="s">
        <v>479</v>
      </c>
      <c r="H19" s="657" t="s">
        <v>478</v>
      </c>
      <c r="I19" s="657" t="s">
        <v>479</v>
      </c>
      <c r="J19" s="657" t="s">
        <v>480</v>
      </c>
      <c r="K19" s="657" t="s">
        <v>481</v>
      </c>
      <c r="L19" s="656" t="s">
        <v>618</v>
      </c>
    </row>
    <row r="20" spans="1:12" ht="24.95" customHeight="1" thickBot="1" x14ac:dyDescent="0.25">
      <c r="A20" s="661" t="s">
        <v>617</v>
      </c>
      <c r="B20" s="660" t="s">
        <v>478</v>
      </c>
      <c r="C20" s="660" t="s">
        <v>479</v>
      </c>
      <c r="D20" s="660" t="s">
        <v>478</v>
      </c>
      <c r="E20" s="660" t="s">
        <v>479</v>
      </c>
      <c r="F20" s="660" t="s">
        <v>478</v>
      </c>
      <c r="G20" s="660" t="s">
        <v>479</v>
      </c>
      <c r="H20" s="660" t="s">
        <v>478</v>
      </c>
      <c r="I20" s="660" t="s">
        <v>479</v>
      </c>
      <c r="J20" s="660" t="s">
        <v>480</v>
      </c>
      <c r="K20" s="660" t="s">
        <v>481</v>
      </c>
      <c r="L20" s="659" t="s">
        <v>616</v>
      </c>
    </row>
    <row r="21" spans="1:12" ht="24.95" customHeight="1" thickBot="1" x14ac:dyDescent="0.25">
      <c r="A21" s="658" t="s">
        <v>615</v>
      </c>
      <c r="B21" s="657" t="s">
        <v>478</v>
      </c>
      <c r="C21" s="657" t="s">
        <v>479</v>
      </c>
      <c r="D21" s="657" t="s">
        <v>478</v>
      </c>
      <c r="E21" s="657" t="s">
        <v>479</v>
      </c>
      <c r="F21" s="657" t="s">
        <v>478</v>
      </c>
      <c r="G21" s="657" t="s">
        <v>479</v>
      </c>
      <c r="H21" s="657" t="s">
        <v>478</v>
      </c>
      <c r="I21" s="657" t="s">
        <v>479</v>
      </c>
      <c r="J21" s="657" t="s">
        <v>480</v>
      </c>
      <c r="K21" s="657" t="s">
        <v>481</v>
      </c>
      <c r="L21" s="656" t="s">
        <v>614</v>
      </c>
    </row>
    <row r="22" spans="1:12" ht="24.95" customHeight="1" x14ac:dyDescent="0.2">
      <c r="A22" s="655" t="s">
        <v>613</v>
      </c>
      <c r="B22" s="654" t="s">
        <v>478</v>
      </c>
      <c r="C22" s="654" t="s">
        <v>479</v>
      </c>
      <c r="D22" s="654" t="s">
        <v>478</v>
      </c>
      <c r="E22" s="654" t="s">
        <v>479</v>
      </c>
      <c r="F22" s="654" t="s">
        <v>478</v>
      </c>
      <c r="G22" s="654" t="s">
        <v>479</v>
      </c>
      <c r="H22" s="654" t="s">
        <v>478</v>
      </c>
      <c r="I22" s="654" t="s">
        <v>479</v>
      </c>
      <c r="J22" s="654" t="s">
        <v>480</v>
      </c>
      <c r="K22" s="654" t="s">
        <v>481</v>
      </c>
      <c r="L22" s="653" t="s">
        <v>612</v>
      </c>
    </row>
    <row r="23" spans="1:12" s="432" customFormat="1" x14ac:dyDescent="0.2">
      <c r="A23" s="432" t="s">
        <v>482</v>
      </c>
      <c r="L23" s="430" t="s">
        <v>483</v>
      </c>
    </row>
    <row r="24" spans="1:12" s="432" customFormat="1" x14ac:dyDescent="0.2"/>
    <row r="25" spans="1:12" x14ac:dyDescent="0.2">
      <c r="A25" s="429"/>
      <c r="B25" s="652" t="s">
        <v>487</v>
      </c>
      <c r="C25" s="432"/>
      <c r="D25" s="432"/>
      <c r="E25" s="432"/>
      <c r="F25" s="432"/>
      <c r="G25" s="432"/>
      <c r="H25" s="432"/>
      <c r="I25" s="651" t="s">
        <v>497</v>
      </c>
      <c r="J25" s="429"/>
      <c r="K25" s="429"/>
      <c r="L25" s="432"/>
    </row>
    <row r="26" spans="1:12" x14ac:dyDescent="0.2">
      <c r="A26" s="512" t="s">
        <v>478</v>
      </c>
      <c r="B26" s="513" t="s">
        <v>488</v>
      </c>
      <c r="C26" s="432"/>
      <c r="D26" s="432"/>
      <c r="E26" s="432"/>
      <c r="F26" s="432"/>
      <c r="G26" s="432"/>
      <c r="H26" s="432"/>
      <c r="I26" s="512" t="s">
        <v>488</v>
      </c>
      <c r="J26" s="513" t="s">
        <v>479</v>
      </c>
      <c r="K26" s="432"/>
      <c r="L26" s="432"/>
    </row>
    <row r="27" spans="1:12" x14ac:dyDescent="0.2">
      <c r="A27" s="512" t="s">
        <v>480</v>
      </c>
      <c r="B27" s="513" t="s">
        <v>489</v>
      </c>
      <c r="C27" s="432"/>
      <c r="D27" s="432"/>
      <c r="E27" s="432"/>
      <c r="F27" s="432"/>
      <c r="G27" s="432"/>
      <c r="H27" s="432"/>
      <c r="I27" s="512" t="s">
        <v>489</v>
      </c>
      <c r="J27" s="513" t="s">
        <v>481</v>
      </c>
      <c r="K27" s="432"/>
      <c r="L27" s="432"/>
    </row>
    <row r="28" spans="1:12" x14ac:dyDescent="0.2">
      <c r="A28" s="512" t="s">
        <v>492</v>
      </c>
      <c r="B28" s="513" t="s">
        <v>498</v>
      </c>
      <c r="C28" s="432"/>
      <c r="D28" s="432"/>
      <c r="E28" s="432"/>
      <c r="F28" s="432"/>
      <c r="G28" s="432"/>
      <c r="H28" s="432"/>
      <c r="I28" s="512" t="s">
        <v>498</v>
      </c>
      <c r="J28" s="513" t="s">
        <v>494</v>
      </c>
      <c r="K28" s="432"/>
      <c r="L28" s="432"/>
    </row>
    <row r="29" spans="1:12" x14ac:dyDescent="0.2">
      <c r="A29" s="512" t="s">
        <v>500</v>
      </c>
      <c r="B29" s="513" t="s">
        <v>499</v>
      </c>
      <c r="C29" s="432"/>
      <c r="D29" s="432"/>
      <c r="E29" s="432"/>
      <c r="F29" s="432"/>
      <c r="G29" s="432"/>
      <c r="H29" s="432"/>
      <c r="I29" s="512" t="s">
        <v>499</v>
      </c>
      <c r="J29" s="513" t="s">
        <v>501</v>
      </c>
      <c r="K29" s="432"/>
      <c r="L29" s="432"/>
    </row>
    <row r="30" spans="1:12" x14ac:dyDescent="0.2">
      <c r="A30" s="512" t="s">
        <v>502</v>
      </c>
      <c r="B30" s="513" t="s">
        <v>490</v>
      </c>
      <c r="C30" s="432"/>
      <c r="D30" s="432"/>
      <c r="E30" s="432"/>
      <c r="F30" s="432"/>
      <c r="G30" s="432"/>
      <c r="H30" s="432"/>
      <c r="I30" s="512" t="s">
        <v>490</v>
      </c>
      <c r="J30" s="513" t="s">
        <v>495</v>
      </c>
      <c r="K30" s="432"/>
      <c r="L30" s="432"/>
    </row>
    <row r="31" spans="1:12" x14ac:dyDescent="0.2">
      <c r="A31" s="512" t="s">
        <v>493</v>
      </c>
      <c r="B31" s="513" t="s">
        <v>491</v>
      </c>
      <c r="C31" s="432"/>
      <c r="D31" s="432"/>
      <c r="E31" s="432"/>
      <c r="F31" s="432"/>
      <c r="G31" s="432"/>
      <c r="H31" s="432"/>
      <c r="I31" s="512" t="s">
        <v>491</v>
      </c>
      <c r="J31" s="513" t="s">
        <v>496</v>
      </c>
      <c r="K31" s="432"/>
      <c r="L31" s="432"/>
    </row>
  </sheetData>
  <mergeCells count="19">
    <mergeCell ref="A1:L1"/>
    <mergeCell ref="B2:K2"/>
    <mergeCell ref="A3:L3"/>
    <mergeCell ref="A4:L4"/>
    <mergeCell ref="A5:L5"/>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A6" sqref="A6:L6"/>
    </sheetView>
  </sheetViews>
  <sheetFormatPr defaultRowHeight="12.75" x14ac:dyDescent="0.2"/>
  <cols>
    <col min="1" max="1" width="14" style="10" customWidth="1"/>
    <col min="2" max="2" width="6.28515625" style="10" bestFit="1" customWidth="1"/>
    <col min="3" max="3" width="8.140625" style="10" bestFit="1" customWidth="1"/>
    <col min="4" max="4" width="6.85546875" style="10" bestFit="1" customWidth="1"/>
    <col min="5" max="5" width="8.140625" style="10" bestFit="1" customWidth="1"/>
    <col min="6" max="6" width="8" style="10" bestFit="1" customWidth="1"/>
    <col min="7" max="7" width="8.140625" style="10" bestFit="1" customWidth="1"/>
    <col min="8" max="8" width="10.7109375" style="10" customWidth="1"/>
    <col min="9" max="9" width="8.140625" style="10" bestFit="1" customWidth="1"/>
    <col min="10" max="10" width="6.85546875" style="10" bestFit="1" customWidth="1"/>
    <col min="11" max="11" width="9.28515625" style="10" bestFit="1" customWidth="1"/>
    <col min="12" max="12" width="15.42578125" style="10" customWidth="1"/>
    <col min="13" max="16384" width="9.140625" style="10"/>
  </cols>
  <sheetData>
    <row r="1" spans="1:12" ht="18" hidden="1" customHeight="1" x14ac:dyDescent="0.25">
      <c r="A1" s="745" t="s">
        <v>652</v>
      </c>
      <c r="B1" s="745"/>
      <c r="C1" s="746"/>
      <c r="D1" s="746"/>
      <c r="E1" s="746"/>
      <c r="F1" s="746"/>
      <c r="G1" s="746"/>
      <c r="H1" s="746"/>
      <c r="I1" s="746"/>
      <c r="J1" s="746"/>
      <c r="K1" s="746"/>
      <c r="L1" s="746"/>
    </row>
    <row r="2" spans="1:12" ht="18" customHeight="1" x14ac:dyDescent="0.25">
      <c r="A2" s="671"/>
      <c r="B2" s="671"/>
      <c r="C2" s="745" t="s">
        <v>651</v>
      </c>
      <c r="D2" s="745"/>
      <c r="E2" s="745"/>
      <c r="F2" s="745"/>
      <c r="G2" s="745"/>
      <c r="H2" s="745"/>
      <c r="I2" s="745"/>
      <c r="J2" s="745"/>
      <c r="K2" s="745"/>
      <c r="L2" s="672"/>
    </row>
    <row r="3" spans="1:12" ht="18" x14ac:dyDescent="0.25">
      <c r="A3" s="745" t="s">
        <v>606</v>
      </c>
      <c r="B3" s="745"/>
      <c r="C3" s="745"/>
      <c r="D3" s="745"/>
      <c r="E3" s="745"/>
      <c r="F3" s="745"/>
      <c r="G3" s="745"/>
      <c r="H3" s="745"/>
      <c r="I3" s="745"/>
      <c r="J3" s="745"/>
      <c r="K3" s="745"/>
      <c r="L3" s="745"/>
    </row>
    <row r="4" spans="1:12" ht="18" x14ac:dyDescent="0.25">
      <c r="A4" s="747">
        <v>2014</v>
      </c>
      <c r="B4" s="747"/>
      <c r="C4" s="747"/>
      <c r="D4" s="747"/>
      <c r="E4" s="747"/>
      <c r="F4" s="747"/>
      <c r="G4" s="747"/>
      <c r="H4" s="747"/>
      <c r="I4" s="747"/>
      <c r="J4" s="747"/>
      <c r="K4" s="747"/>
      <c r="L4" s="747"/>
    </row>
    <row r="5" spans="1:12" ht="15.75" x14ac:dyDescent="0.25">
      <c r="A5" s="736" t="s">
        <v>649</v>
      </c>
      <c r="B5" s="736"/>
      <c r="C5" s="736"/>
      <c r="D5" s="736"/>
      <c r="E5" s="736"/>
      <c r="F5" s="736"/>
      <c r="G5" s="736"/>
      <c r="H5" s="736"/>
      <c r="I5" s="736"/>
      <c r="J5" s="736"/>
      <c r="K5" s="736"/>
      <c r="L5" s="736"/>
    </row>
    <row r="6" spans="1:12" ht="15.75" x14ac:dyDescent="0.25">
      <c r="A6" s="736" t="s">
        <v>653</v>
      </c>
      <c r="B6" s="736"/>
      <c r="C6" s="736"/>
      <c r="D6" s="736"/>
      <c r="E6" s="736"/>
      <c r="F6" s="736"/>
      <c r="G6" s="736"/>
      <c r="H6" s="736"/>
      <c r="I6" s="736"/>
      <c r="J6" s="736"/>
      <c r="K6" s="736"/>
      <c r="L6" s="736"/>
    </row>
    <row r="7" spans="1:12" ht="15.75" x14ac:dyDescent="0.25">
      <c r="A7" s="736">
        <v>2014</v>
      </c>
      <c r="B7" s="736"/>
      <c r="C7" s="736"/>
      <c r="D7" s="736"/>
      <c r="E7" s="736"/>
      <c r="F7" s="736"/>
      <c r="G7" s="736"/>
      <c r="H7" s="736"/>
      <c r="I7" s="736"/>
      <c r="J7" s="736"/>
      <c r="K7" s="736"/>
      <c r="L7" s="736"/>
    </row>
    <row r="8" spans="1:12" ht="15.75" x14ac:dyDescent="0.2">
      <c r="A8" s="669" t="s">
        <v>682</v>
      </c>
      <c r="B8" s="669"/>
      <c r="C8" s="668"/>
      <c r="D8" s="667"/>
      <c r="E8" s="667"/>
      <c r="F8" s="667"/>
      <c r="G8" s="667"/>
      <c r="H8" s="667"/>
      <c r="I8" s="666"/>
      <c r="J8" s="305"/>
      <c r="K8" s="264"/>
      <c r="L8" s="665" t="s">
        <v>681</v>
      </c>
    </row>
    <row r="9" spans="1:12" ht="39.75" customHeight="1" x14ac:dyDescent="0.2">
      <c r="A9" s="739" t="s">
        <v>647</v>
      </c>
      <c r="B9" s="741" t="s">
        <v>646</v>
      </c>
      <c r="C9" s="742"/>
      <c r="D9" s="741" t="s">
        <v>645</v>
      </c>
      <c r="E9" s="742"/>
      <c r="F9" s="741" t="s">
        <v>644</v>
      </c>
      <c r="G9" s="742"/>
      <c r="H9" s="741" t="s">
        <v>643</v>
      </c>
      <c r="I9" s="742"/>
      <c r="J9" s="741" t="s">
        <v>642</v>
      </c>
      <c r="K9" s="742"/>
      <c r="L9" s="743" t="s">
        <v>641</v>
      </c>
    </row>
    <row r="10" spans="1:12" ht="47.25" customHeight="1" x14ac:dyDescent="0.2">
      <c r="A10" s="740"/>
      <c r="B10" s="737" t="s">
        <v>640</v>
      </c>
      <c r="C10" s="738"/>
      <c r="D10" s="737" t="s">
        <v>639</v>
      </c>
      <c r="E10" s="738"/>
      <c r="F10" s="737" t="s">
        <v>638</v>
      </c>
      <c r="G10" s="738"/>
      <c r="H10" s="737" t="s">
        <v>637</v>
      </c>
      <c r="I10" s="738"/>
      <c r="J10" s="737" t="s">
        <v>636</v>
      </c>
      <c r="K10" s="738"/>
      <c r="L10" s="744"/>
    </row>
    <row r="11" spans="1:12" ht="24.95" customHeight="1" thickBot="1" x14ac:dyDescent="0.25">
      <c r="A11" s="664" t="s">
        <v>635</v>
      </c>
      <c r="B11" s="663" t="s">
        <v>478</v>
      </c>
      <c r="C11" s="663" t="s">
        <v>479</v>
      </c>
      <c r="D11" s="663" t="s">
        <v>478</v>
      </c>
      <c r="E11" s="663" t="s">
        <v>479</v>
      </c>
      <c r="F11" s="663" t="s">
        <v>478</v>
      </c>
      <c r="G11" s="663" t="s">
        <v>479</v>
      </c>
      <c r="H11" s="663" t="s">
        <v>478</v>
      </c>
      <c r="I11" s="663" t="s">
        <v>479</v>
      </c>
      <c r="J11" s="663" t="s">
        <v>478</v>
      </c>
      <c r="K11" s="663" t="s">
        <v>479</v>
      </c>
      <c r="L11" s="662" t="s">
        <v>634</v>
      </c>
    </row>
    <row r="12" spans="1:12" ht="24.95" customHeight="1" thickBot="1" x14ac:dyDescent="0.25">
      <c r="A12" s="661" t="s">
        <v>633</v>
      </c>
      <c r="B12" s="660" t="s">
        <v>478</v>
      </c>
      <c r="C12" s="660" t="s">
        <v>479</v>
      </c>
      <c r="D12" s="660" t="s">
        <v>478</v>
      </c>
      <c r="E12" s="660" t="s">
        <v>479</v>
      </c>
      <c r="F12" s="660" t="s">
        <v>478</v>
      </c>
      <c r="G12" s="660" t="s">
        <v>479</v>
      </c>
      <c r="H12" s="660" t="s">
        <v>478</v>
      </c>
      <c r="I12" s="660" t="s">
        <v>479</v>
      </c>
      <c r="J12" s="660" t="s">
        <v>478</v>
      </c>
      <c r="K12" s="660" t="s">
        <v>479</v>
      </c>
      <c r="L12" s="659" t="s">
        <v>632</v>
      </c>
    </row>
    <row r="13" spans="1:12" ht="24.95" customHeight="1" thickBot="1" x14ac:dyDescent="0.25">
      <c r="A13" s="658" t="s">
        <v>631</v>
      </c>
      <c r="B13" s="657" t="s">
        <v>478</v>
      </c>
      <c r="C13" s="657" t="s">
        <v>479</v>
      </c>
      <c r="D13" s="657" t="s">
        <v>478</v>
      </c>
      <c r="E13" s="657" t="s">
        <v>479</v>
      </c>
      <c r="F13" s="657" t="s">
        <v>478</v>
      </c>
      <c r="G13" s="657" t="s">
        <v>479</v>
      </c>
      <c r="H13" s="657" t="s">
        <v>478</v>
      </c>
      <c r="I13" s="657" t="s">
        <v>479</v>
      </c>
      <c r="J13" s="657" t="s">
        <v>480</v>
      </c>
      <c r="K13" s="657" t="s">
        <v>481</v>
      </c>
      <c r="L13" s="656" t="s">
        <v>630</v>
      </c>
    </row>
    <row r="14" spans="1:12" ht="24.95" customHeight="1" thickBot="1" x14ac:dyDescent="0.25">
      <c r="A14" s="661" t="s">
        <v>629</v>
      </c>
      <c r="B14" s="660" t="s">
        <v>478</v>
      </c>
      <c r="C14" s="660" t="s">
        <v>479</v>
      </c>
      <c r="D14" s="660" t="s">
        <v>478</v>
      </c>
      <c r="E14" s="660" t="s">
        <v>479</v>
      </c>
      <c r="F14" s="660" t="s">
        <v>478</v>
      </c>
      <c r="G14" s="660" t="s">
        <v>479</v>
      </c>
      <c r="H14" s="660" t="s">
        <v>478</v>
      </c>
      <c r="I14" s="660" t="s">
        <v>479</v>
      </c>
      <c r="J14" s="660" t="s">
        <v>480</v>
      </c>
      <c r="K14" s="660" t="s">
        <v>481</v>
      </c>
      <c r="L14" s="659" t="s">
        <v>628</v>
      </c>
    </row>
    <row r="15" spans="1:12" ht="24.95" customHeight="1" thickBot="1" x14ac:dyDescent="0.25">
      <c r="A15" s="658" t="s">
        <v>627</v>
      </c>
      <c r="B15" s="657" t="s">
        <v>478</v>
      </c>
      <c r="C15" s="657" t="s">
        <v>479</v>
      </c>
      <c r="D15" s="657" t="s">
        <v>478</v>
      </c>
      <c r="E15" s="657" t="s">
        <v>479</v>
      </c>
      <c r="F15" s="657" t="s">
        <v>478</v>
      </c>
      <c r="G15" s="657" t="s">
        <v>479</v>
      </c>
      <c r="H15" s="657" t="s">
        <v>478</v>
      </c>
      <c r="I15" s="657" t="s">
        <v>479</v>
      </c>
      <c r="J15" s="657" t="s">
        <v>480</v>
      </c>
      <c r="K15" s="657" t="s">
        <v>481</v>
      </c>
      <c r="L15" s="656" t="s">
        <v>626</v>
      </c>
    </row>
    <row r="16" spans="1:12" ht="24.95" customHeight="1" thickBot="1" x14ac:dyDescent="0.25">
      <c r="A16" s="661" t="s">
        <v>625</v>
      </c>
      <c r="B16" s="660" t="s">
        <v>478</v>
      </c>
      <c r="C16" s="660" t="s">
        <v>479</v>
      </c>
      <c r="D16" s="660" t="s">
        <v>478</v>
      </c>
      <c r="E16" s="660" t="s">
        <v>479</v>
      </c>
      <c r="F16" s="660" t="s">
        <v>478</v>
      </c>
      <c r="G16" s="660" t="s">
        <v>479</v>
      </c>
      <c r="H16" s="660" t="s">
        <v>478</v>
      </c>
      <c r="I16" s="660" t="s">
        <v>479</v>
      </c>
      <c r="J16" s="660" t="s">
        <v>480</v>
      </c>
      <c r="K16" s="660" t="s">
        <v>481</v>
      </c>
      <c r="L16" s="659" t="s">
        <v>624</v>
      </c>
    </row>
    <row r="17" spans="1:12" ht="24.95" customHeight="1" thickBot="1" x14ac:dyDescent="0.25">
      <c r="A17" s="658" t="s">
        <v>623</v>
      </c>
      <c r="B17" s="657" t="s">
        <v>478</v>
      </c>
      <c r="C17" s="657" t="s">
        <v>479</v>
      </c>
      <c r="D17" s="657" t="s">
        <v>478</v>
      </c>
      <c r="E17" s="657" t="s">
        <v>479</v>
      </c>
      <c r="F17" s="657" t="s">
        <v>478</v>
      </c>
      <c r="G17" s="657" t="s">
        <v>479</v>
      </c>
      <c r="H17" s="657" t="s">
        <v>478</v>
      </c>
      <c r="I17" s="657" t="s">
        <v>479</v>
      </c>
      <c r="J17" s="657" t="s">
        <v>480</v>
      </c>
      <c r="K17" s="657" t="s">
        <v>481</v>
      </c>
      <c r="L17" s="656" t="s">
        <v>622</v>
      </c>
    </row>
    <row r="18" spans="1:12" ht="24.95" customHeight="1" thickBot="1" x14ac:dyDescent="0.25">
      <c r="A18" s="661" t="s">
        <v>621</v>
      </c>
      <c r="B18" s="660" t="s">
        <v>478</v>
      </c>
      <c r="C18" s="660" t="s">
        <v>479</v>
      </c>
      <c r="D18" s="660" t="s">
        <v>478</v>
      </c>
      <c r="E18" s="660" t="s">
        <v>479</v>
      </c>
      <c r="F18" s="660" t="s">
        <v>478</v>
      </c>
      <c r="G18" s="660" t="s">
        <v>479</v>
      </c>
      <c r="H18" s="660" t="s">
        <v>478</v>
      </c>
      <c r="I18" s="660" t="s">
        <v>479</v>
      </c>
      <c r="J18" s="660" t="s">
        <v>480</v>
      </c>
      <c r="K18" s="660" t="s">
        <v>481</v>
      </c>
      <c r="L18" s="659" t="s">
        <v>620</v>
      </c>
    </row>
    <row r="19" spans="1:12" ht="24.95" customHeight="1" thickBot="1" x14ac:dyDescent="0.25">
      <c r="A19" s="658" t="s">
        <v>619</v>
      </c>
      <c r="B19" s="657" t="s">
        <v>478</v>
      </c>
      <c r="C19" s="657" t="s">
        <v>479</v>
      </c>
      <c r="D19" s="657" t="s">
        <v>478</v>
      </c>
      <c r="E19" s="657" t="s">
        <v>479</v>
      </c>
      <c r="F19" s="657" t="s">
        <v>478</v>
      </c>
      <c r="G19" s="657" t="s">
        <v>479</v>
      </c>
      <c r="H19" s="657" t="s">
        <v>478</v>
      </c>
      <c r="I19" s="657" t="s">
        <v>479</v>
      </c>
      <c r="J19" s="657" t="s">
        <v>480</v>
      </c>
      <c r="K19" s="657" t="s">
        <v>481</v>
      </c>
      <c r="L19" s="656" t="s">
        <v>618</v>
      </c>
    </row>
    <row r="20" spans="1:12" ht="24.95" customHeight="1" thickBot="1" x14ac:dyDescent="0.25">
      <c r="A20" s="661" t="s">
        <v>617</v>
      </c>
      <c r="B20" s="660" t="s">
        <v>478</v>
      </c>
      <c r="C20" s="660" t="s">
        <v>479</v>
      </c>
      <c r="D20" s="660" t="s">
        <v>478</v>
      </c>
      <c r="E20" s="660" t="s">
        <v>479</v>
      </c>
      <c r="F20" s="660" t="s">
        <v>478</v>
      </c>
      <c r="G20" s="660" t="s">
        <v>479</v>
      </c>
      <c r="H20" s="660" t="s">
        <v>478</v>
      </c>
      <c r="I20" s="660" t="s">
        <v>479</v>
      </c>
      <c r="J20" s="660" t="s">
        <v>480</v>
      </c>
      <c r="K20" s="660" t="s">
        <v>481</v>
      </c>
      <c r="L20" s="659" t="s">
        <v>616</v>
      </c>
    </row>
    <row r="21" spans="1:12" ht="24.95" customHeight="1" thickBot="1" x14ac:dyDescent="0.25">
      <c r="A21" s="658" t="s">
        <v>615</v>
      </c>
      <c r="B21" s="657" t="s">
        <v>478</v>
      </c>
      <c r="C21" s="657" t="s">
        <v>479</v>
      </c>
      <c r="D21" s="657" t="s">
        <v>478</v>
      </c>
      <c r="E21" s="657" t="s">
        <v>479</v>
      </c>
      <c r="F21" s="657" t="s">
        <v>478</v>
      </c>
      <c r="G21" s="657" t="s">
        <v>479</v>
      </c>
      <c r="H21" s="657" t="s">
        <v>478</v>
      </c>
      <c r="I21" s="657" t="s">
        <v>479</v>
      </c>
      <c r="J21" s="657" t="s">
        <v>480</v>
      </c>
      <c r="K21" s="657" t="s">
        <v>481</v>
      </c>
      <c r="L21" s="656" t="s">
        <v>614</v>
      </c>
    </row>
    <row r="22" spans="1:12" ht="24.95" customHeight="1" x14ac:dyDescent="0.2">
      <c r="A22" s="655" t="s">
        <v>613</v>
      </c>
      <c r="B22" s="654" t="s">
        <v>478</v>
      </c>
      <c r="C22" s="654" t="s">
        <v>479</v>
      </c>
      <c r="D22" s="654" t="s">
        <v>478</v>
      </c>
      <c r="E22" s="654" t="s">
        <v>479</v>
      </c>
      <c r="F22" s="654" t="s">
        <v>478</v>
      </c>
      <c r="G22" s="654" t="s">
        <v>479</v>
      </c>
      <c r="H22" s="654" t="s">
        <v>478</v>
      </c>
      <c r="I22" s="654" t="s">
        <v>479</v>
      </c>
      <c r="J22" s="654" t="s">
        <v>480</v>
      </c>
      <c r="K22" s="654" t="s">
        <v>481</v>
      </c>
      <c r="L22" s="653" t="s">
        <v>612</v>
      </c>
    </row>
    <row r="23" spans="1:12" s="432" customFormat="1" x14ac:dyDescent="0.2">
      <c r="A23" s="432" t="s">
        <v>482</v>
      </c>
      <c r="L23" s="430" t="s">
        <v>483</v>
      </c>
    </row>
    <row r="24" spans="1:12" s="432" customFormat="1" x14ac:dyDescent="0.2"/>
    <row r="25" spans="1:12" x14ac:dyDescent="0.2">
      <c r="A25" s="429"/>
      <c r="B25" s="652" t="s">
        <v>487</v>
      </c>
      <c r="C25" s="432"/>
      <c r="D25" s="432"/>
      <c r="E25" s="432"/>
      <c r="F25" s="432"/>
      <c r="G25" s="432"/>
      <c r="H25" s="432"/>
      <c r="I25" s="651" t="s">
        <v>497</v>
      </c>
      <c r="J25" s="429"/>
      <c r="K25" s="429"/>
      <c r="L25" s="432"/>
    </row>
    <row r="26" spans="1:12" x14ac:dyDescent="0.2">
      <c r="A26" s="512" t="s">
        <v>478</v>
      </c>
      <c r="B26" s="513" t="s">
        <v>488</v>
      </c>
      <c r="C26" s="432"/>
      <c r="D26" s="432"/>
      <c r="E26" s="432"/>
      <c r="F26" s="432"/>
      <c r="G26" s="432"/>
      <c r="H26" s="432"/>
      <c r="I26" s="512" t="s">
        <v>488</v>
      </c>
      <c r="J26" s="513" t="s">
        <v>479</v>
      </c>
      <c r="K26" s="432"/>
      <c r="L26" s="432"/>
    </row>
    <row r="27" spans="1:12" x14ac:dyDescent="0.2">
      <c r="A27" s="512" t="s">
        <v>480</v>
      </c>
      <c r="B27" s="513" t="s">
        <v>489</v>
      </c>
      <c r="C27" s="432"/>
      <c r="D27" s="432"/>
      <c r="E27" s="432"/>
      <c r="F27" s="432"/>
      <c r="G27" s="432"/>
      <c r="H27" s="432"/>
      <c r="I27" s="512" t="s">
        <v>489</v>
      </c>
      <c r="J27" s="513" t="s">
        <v>481</v>
      </c>
      <c r="K27" s="432"/>
      <c r="L27" s="432"/>
    </row>
    <row r="28" spans="1:12" x14ac:dyDescent="0.2">
      <c r="A28" s="512" t="s">
        <v>492</v>
      </c>
      <c r="B28" s="513" t="s">
        <v>498</v>
      </c>
      <c r="C28" s="432"/>
      <c r="D28" s="432"/>
      <c r="E28" s="432"/>
      <c r="F28" s="432"/>
      <c r="G28" s="432"/>
      <c r="H28" s="432"/>
      <c r="I28" s="512" t="s">
        <v>498</v>
      </c>
      <c r="J28" s="513" t="s">
        <v>494</v>
      </c>
      <c r="K28" s="432"/>
      <c r="L28" s="432"/>
    </row>
    <row r="29" spans="1:12" x14ac:dyDescent="0.2">
      <c r="A29" s="512" t="s">
        <v>500</v>
      </c>
      <c r="B29" s="513" t="s">
        <v>499</v>
      </c>
      <c r="C29" s="432"/>
      <c r="D29" s="432"/>
      <c r="E29" s="432"/>
      <c r="F29" s="432"/>
      <c r="G29" s="432"/>
      <c r="H29" s="432"/>
      <c r="I29" s="512" t="s">
        <v>499</v>
      </c>
      <c r="J29" s="513" t="s">
        <v>501</v>
      </c>
      <c r="K29" s="432"/>
      <c r="L29" s="432"/>
    </row>
    <row r="30" spans="1:12" x14ac:dyDescent="0.2">
      <c r="A30" s="512" t="s">
        <v>502</v>
      </c>
      <c r="B30" s="513" t="s">
        <v>490</v>
      </c>
      <c r="C30" s="432"/>
      <c r="D30" s="432"/>
      <c r="E30" s="432"/>
      <c r="F30" s="432"/>
      <c r="G30" s="432"/>
      <c r="H30" s="432"/>
      <c r="I30" s="512" t="s">
        <v>490</v>
      </c>
      <c r="J30" s="513" t="s">
        <v>495</v>
      </c>
      <c r="K30" s="432"/>
      <c r="L30" s="432"/>
    </row>
    <row r="31" spans="1:12" x14ac:dyDescent="0.2">
      <c r="A31" s="512" t="s">
        <v>493</v>
      </c>
      <c r="B31" s="513" t="s">
        <v>491</v>
      </c>
      <c r="C31" s="432"/>
      <c r="D31" s="432"/>
      <c r="E31" s="432"/>
      <c r="F31" s="432"/>
      <c r="G31" s="432"/>
      <c r="H31" s="432"/>
      <c r="I31" s="512" t="s">
        <v>491</v>
      </c>
      <c r="J31" s="513" t="s">
        <v>496</v>
      </c>
      <c r="K31" s="432"/>
      <c r="L31" s="432"/>
    </row>
  </sheetData>
  <mergeCells count="19">
    <mergeCell ref="A1:L1"/>
    <mergeCell ref="C2:K2"/>
    <mergeCell ref="A3:L3"/>
    <mergeCell ref="A4:L4"/>
    <mergeCell ref="A5:L5"/>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A6" sqref="A6:L6"/>
    </sheetView>
  </sheetViews>
  <sheetFormatPr defaultRowHeight="12.75" x14ac:dyDescent="0.2"/>
  <cols>
    <col min="1" max="1" width="14" style="10" customWidth="1"/>
    <col min="2" max="2" width="6.28515625" style="10" bestFit="1" customWidth="1"/>
    <col min="3" max="3" width="8.140625" style="10" bestFit="1" customWidth="1"/>
    <col min="4" max="4" width="6.85546875" style="10" bestFit="1" customWidth="1"/>
    <col min="5" max="5" width="8.140625" style="10" bestFit="1" customWidth="1"/>
    <col min="6" max="6" width="8.42578125" style="10" customWidth="1"/>
    <col min="7" max="7" width="8.140625" style="10" bestFit="1" customWidth="1"/>
    <col min="8" max="8" width="9.28515625" style="10" customWidth="1"/>
    <col min="9" max="9" width="8.140625" style="10" bestFit="1" customWidth="1"/>
    <col min="10" max="10" width="6.85546875" style="10" bestFit="1" customWidth="1"/>
    <col min="11" max="11" width="9.28515625" style="10" bestFit="1" customWidth="1"/>
    <col min="12" max="12" width="15.42578125" style="10" customWidth="1"/>
    <col min="13" max="16384" width="9.140625" style="10"/>
  </cols>
  <sheetData>
    <row r="1" spans="1:12" ht="18" hidden="1" customHeight="1" x14ac:dyDescent="0.25">
      <c r="A1" s="745" t="s">
        <v>652</v>
      </c>
      <c r="B1" s="745"/>
      <c r="C1" s="746"/>
      <c r="D1" s="746"/>
      <c r="E1" s="746"/>
      <c r="F1" s="746"/>
      <c r="G1" s="746"/>
      <c r="H1" s="746"/>
      <c r="I1" s="746"/>
      <c r="J1" s="746"/>
      <c r="K1" s="746"/>
      <c r="L1" s="746"/>
    </row>
    <row r="2" spans="1:12" ht="18" customHeight="1" x14ac:dyDescent="0.25">
      <c r="A2" s="671"/>
      <c r="B2" s="671"/>
      <c r="C2" s="745" t="s">
        <v>651</v>
      </c>
      <c r="D2" s="745"/>
      <c r="E2" s="745"/>
      <c r="F2" s="745"/>
      <c r="G2" s="745"/>
      <c r="H2" s="745"/>
      <c r="I2" s="745"/>
      <c r="J2" s="745"/>
      <c r="K2" s="745"/>
      <c r="L2" s="672"/>
    </row>
    <row r="3" spans="1:12" ht="18" x14ac:dyDescent="0.25">
      <c r="A3" s="745" t="s">
        <v>607</v>
      </c>
      <c r="B3" s="745"/>
      <c r="C3" s="745"/>
      <c r="D3" s="745"/>
      <c r="E3" s="745"/>
      <c r="F3" s="745"/>
      <c r="G3" s="745"/>
      <c r="H3" s="745"/>
      <c r="I3" s="745"/>
      <c r="J3" s="745"/>
      <c r="K3" s="745"/>
      <c r="L3" s="745"/>
    </row>
    <row r="4" spans="1:12" ht="18" x14ac:dyDescent="0.25">
      <c r="A4" s="747">
        <v>2014</v>
      </c>
      <c r="B4" s="747"/>
      <c r="C4" s="747"/>
      <c r="D4" s="747"/>
      <c r="E4" s="747"/>
      <c r="F4" s="747"/>
      <c r="G4" s="747"/>
      <c r="H4" s="747"/>
      <c r="I4" s="747"/>
      <c r="J4" s="747"/>
      <c r="K4" s="747"/>
      <c r="L4" s="747"/>
    </row>
    <row r="5" spans="1:12" ht="15.75" x14ac:dyDescent="0.25">
      <c r="A5" s="736" t="s">
        <v>649</v>
      </c>
      <c r="B5" s="736"/>
      <c r="C5" s="736"/>
      <c r="D5" s="736"/>
      <c r="E5" s="736"/>
      <c r="F5" s="736"/>
      <c r="G5" s="736"/>
      <c r="H5" s="736"/>
      <c r="I5" s="736"/>
      <c r="J5" s="736"/>
      <c r="K5" s="736"/>
      <c r="L5" s="736"/>
    </row>
    <row r="6" spans="1:12" ht="15.75" x14ac:dyDescent="0.25">
      <c r="A6" s="736" t="s">
        <v>674</v>
      </c>
      <c r="B6" s="736"/>
      <c r="C6" s="736"/>
      <c r="D6" s="736"/>
      <c r="E6" s="736"/>
      <c r="F6" s="736"/>
      <c r="G6" s="736"/>
      <c r="H6" s="736"/>
      <c r="I6" s="736"/>
      <c r="J6" s="736"/>
      <c r="K6" s="736"/>
      <c r="L6" s="736"/>
    </row>
    <row r="7" spans="1:12" ht="15.75" x14ac:dyDescent="0.25">
      <c r="A7" s="736">
        <v>2014</v>
      </c>
      <c r="B7" s="736"/>
      <c r="C7" s="736"/>
      <c r="D7" s="736"/>
      <c r="E7" s="736"/>
      <c r="F7" s="736"/>
      <c r="G7" s="736"/>
      <c r="H7" s="736"/>
      <c r="I7" s="736"/>
      <c r="J7" s="736"/>
      <c r="K7" s="736"/>
      <c r="L7" s="736"/>
    </row>
    <row r="8" spans="1:12" ht="15.75" x14ac:dyDescent="0.2">
      <c r="A8" s="669" t="s">
        <v>683</v>
      </c>
      <c r="B8" s="669"/>
      <c r="C8" s="668"/>
      <c r="D8" s="667"/>
      <c r="E8" s="667"/>
      <c r="F8" s="667"/>
      <c r="G8" s="667"/>
      <c r="H8" s="667"/>
      <c r="I8" s="666"/>
      <c r="J8" s="305"/>
      <c r="K8" s="264"/>
      <c r="L8" s="665" t="s">
        <v>684</v>
      </c>
    </row>
    <row r="9" spans="1:12" ht="39.75" customHeight="1" x14ac:dyDescent="0.2">
      <c r="A9" s="739" t="s">
        <v>647</v>
      </c>
      <c r="B9" s="741" t="s">
        <v>646</v>
      </c>
      <c r="C9" s="742"/>
      <c r="D9" s="741" t="s">
        <v>645</v>
      </c>
      <c r="E9" s="742"/>
      <c r="F9" s="741" t="s">
        <v>644</v>
      </c>
      <c r="G9" s="742"/>
      <c r="H9" s="741" t="s">
        <v>643</v>
      </c>
      <c r="I9" s="742"/>
      <c r="J9" s="741" t="s">
        <v>642</v>
      </c>
      <c r="K9" s="742"/>
      <c r="L9" s="743" t="s">
        <v>641</v>
      </c>
    </row>
    <row r="10" spans="1:12" ht="47.25" customHeight="1" x14ac:dyDescent="0.2">
      <c r="A10" s="740"/>
      <c r="B10" s="737" t="s">
        <v>640</v>
      </c>
      <c r="C10" s="738"/>
      <c r="D10" s="737" t="s">
        <v>639</v>
      </c>
      <c r="E10" s="738"/>
      <c r="F10" s="737" t="s">
        <v>638</v>
      </c>
      <c r="G10" s="738"/>
      <c r="H10" s="737" t="s">
        <v>637</v>
      </c>
      <c r="I10" s="738"/>
      <c r="J10" s="737" t="s">
        <v>636</v>
      </c>
      <c r="K10" s="738"/>
      <c r="L10" s="744"/>
    </row>
    <row r="11" spans="1:12" ht="24.95" customHeight="1" thickBot="1" x14ac:dyDescent="0.25">
      <c r="A11" s="664" t="s">
        <v>635</v>
      </c>
      <c r="B11" s="663" t="s">
        <v>478</v>
      </c>
      <c r="C11" s="663" t="s">
        <v>479</v>
      </c>
      <c r="D11" s="663" t="s">
        <v>478</v>
      </c>
      <c r="E11" s="663" t="s">
        <v>479</v>
      </c>
      <c r="F11" s="663" t="s">
        <v>478</v>
      </c>
      <c r="G11" s="663" t="s">
        <v>479</v>
      </c>
      <c r="H11" s="663" t="s">
        <v>478</v>
      </c>
      <c r="I11" s="663" t="s">
        <v>479</v>
      </c>
      <c r="J11" s="663" t="s">
        <v>478</v>
      </c>
      <c r="K11" s="663" t="s">
        <v>479</v>
      </c>
      <c r="L11" s="662" t="s">
        <v>634</v>
      </c>
    </row>
    <row r="12" spans="1:12" ht="24.95" customHeight="1" thickBot="1" x14ac:dyDescent="0.25">
      <c r="A12" s="661" t="s">
        <v>633</v>
      </c>
      <c r="B12" s="660" t="s">
        <v>478</v>
      </c>
      <c r="C12" s="660" t="s">
        <v>479</v>
      </c>
      <c r="D12" s="660" t="s">
        <v>478</v>
      </c>
      <c r="E12" s="660" t="s">
        <v>479</v>
      </c>
      <c r="F12" s="660" t="s">
        <v>478</v>
      </c>
      <c r="G12" s="660" t="s">
        <v>479</v>
      </c>
      <c r="H12" s="660" t="s">
        <v>478</v>
      </c>
      <c r="I12" s="660" t="s">
        <v>479</v>
      </c>
      <c r="J12" s="660" t="s">
        <v>478</v>
      </c>
      <c r="K12" s="660" t="s">
        <v>479</v>
      </c>
      <c r="L12" s="659" t="s">
        <v>632</v>
      </c>
    </row>
    <row r="13" spans="1:12" ht="24.95" customHeight="1" thickBot="1" x14ac:dyDescent="0.25">
      <c r="A13" s="658" t="s">
        <v>631</v>
      </c>
      <c r="B13" s="657" t="s">
        <v>478</v>
      </c>
      <c r="C13" s="657" t="s">
        <v>479</v>
      </c>
      <c r="D13" s="657" t="s">
        <v>478</v>
      </c>
      <c r="E13" s="657" t="s">
        <v>479</v>
      </c>
      <c r="F13" s="657" t="s">
        <v>478</v>
      </c>
      <c r="G13" s="657" t="s">
        <v>479</v>
      </c>
      <c r="H13" s="657" t="s">
        <v>478</v>
      </c>
      <c r="I13" s="657" t="s">
        <v>479</v>
      </c>
      <c r="J13" s="657" t="s">
        <v>478</v>
      </c>
      <c r="K13" s="657" t="s">
        <v>479</v>
      </c>
      <c r="L13" s="656" t="s">
        <v>630</v>
      </c>
    </row>
    <row r="14" spans="1:12" ht="24.95" customHeight="1" thickBot="1" x14ac:dyDescent="0.25">
      <c r="A14" s="661" t="s">
        <v>629</v>
      </c>
      <c r="B14" s="660" t="s">
        <v>478</v>
      </c>
      <c r="C14" s="660" t="s">
        <v>479</v>
      </c>
      <c r="D14" s="660" t="s">
        <v>478</v>
      </c>
      <c r="E14" s="660" t="s">
        <v>479</v>
      </c>
      <c r="F14" s="660" t="s">
        <v>478</v>
      </c>
      <c r="G14" s="660" t="s">
        <v>479</v>
      </c>
      <c r="H14" s="660" t="s">
        <v>478</v>
      </c>
      <c r="I14" s="660" t="s">
        <v>479</v>
      </c>
      <c r="J14" s="660" t="s">
        <v>480</v>
      </c>
      <c r="K14" s="660" t="s">
        <v>481</v>
      </c>
      <c r="L14" s="659" t="s">
        <v>628</v>
      </c>
    </row>
    <row r="15" spans="1:12" ht="24.95" customHeight="1" thickBot="1" x14ac:dyDescent="0.25">
      <c r="A15" s="658" t="s">
        <v>627</v>
      </c>
      <c r="B15" s="657" t="s">
        <v>478</v>
      </c>
      <c r="C15" s="657" t="s">
        <v>479</v>
      </c>
      <c r="D15" s="657" t="s">
        <v>478</v>
      </c>
      <c r="E15" s="657" t="s">
        <v>479</v>
      </c>
      <c r="F15" s="657" t="s">
        <v>478</v>
      </c>
      <c r="G15" s="657" t="s">
        <v>479</v>
      </c>
      <c r="H15" s="657" t="s">
        <v>478</v>
      </c>
      <c r="I15" s="657" t="s">
        <v>479</v>
      </c>
      <c r="J15" s="657" t="s">
        <v>480</v>
      </c>
      <c r="K15" s="657" t="s">
        <v>481</v>
      </c>
      <c r="L15" s="656" t="s">
        <v>626</v>
      </c>
    </row>
    <row r="16" spans="1:12" ht="24.95" customHeight="1" thickBot="1" x14ac:dyDescent="0.25">
      <c r="A16" s="661" t="s">
        <v>625</v>
      </c>
      <c r="B16" s="660" t="s">
        <v>478</v>
      </c>
      <c r="C16" s="660" t="s">
        <v>479</v>
      </c>
      <c r="D16" s="660" t="s">
        <v>478</v>
      </c>
      <c r="E16" s="660" t="s">
        <v>479</v>
      </c>
      <c r="F16" s="660" t="s">
        <v>478</v>
      </c>
      <c r="G16" s="660" t="s">
        <v>479</v>
      </c>
      <c r="H16" s="660" t="s">
        <v>478</v>
      </c>
      <c r="I16" s="660" t="s">
        <v>479</v>
      </c>
      <c r="J16" s="660" t="s">
        <v>480</v>
      </c>
      <c r="K16" s="660" t="s">
        <v>481</v>
      </c>
      <c r="L16" s="659" t="s">
        <v>624</v>
      </c>
    </row>
    <row r="17" spans="1:12" ht="24.95" customHeight="1" thickBot="1" x14ac:dyDescent="0.25">
      <c r="A17" s="658" t="s">
        <v>623</v>
      </c>
      <c r="B17" s="657" t="s">
        <v>478</v>
      </c>
      <c r="C17" s="657" t="s">
        <v>479</v>
      </c>
      <c r="D17" s="657" t="s">
        <v>478</v>
      </c>
      <c r="E17" s="657" t="s">
        <v>479</v>
      </c>
      <c r="F17" s="657" t="s">
        <v>478</v>
      </c>
      <c r="G17" s="657" t="s">
        <v>479</v>
      </c>
      <c r="H17" s="657" t="s">
        <v>478</v>
      </c>
      <c r="I17" s="657" t="s">
        <v>479</v>
      </c>
      <c r="J17" s="657" t="s">
        <v>480</v>
      </c>
      <c r="K17" s="657" t="s">
        <v>481</v>
      </c>
      <c r="L17" s="656" t="s">
        <v>622</v>
      </c>
    </row>
    <row r="18" spans="1:12" ht="24.95" customHeight="1" thickBot="1" x14ac:dyDescent="0.25">
      <c r="A18" s="661" t="s">
        <v>621</v>
      </c>
      <c r="B18" s="660" t="s">
        <v>478</v>
      </c>
      <c r="C18" s="660" t="s">
        <v>479</v>
      </c>
      <c r="D18" s="660" t="s">
        <v>478</v>
      </c>
      <c r="E18" s="660" t="s">
        <v>479</v>
      </c>
      <c r="F18" s="660" t="s">
        <v>478</v>
      </c>
      <c r="G18" s="660" t="s">
        <v>479</v>
      </c>
      <c r="H18" s="660" t="s">
        <v>478</v>
      </c>
      <c r="I18" s="660" t="s">
        <v>479</v>
      </c>
      <c r="J18" s="660" t="s">
        <v>480</v>
      </c>
      <c r="K18" s="660" t="s">
        <v>481</v>
      </c>
      <c r="L18" s="659" t="s">
        <v>620</v>
      </c>
    </row>
    <row r="19" spans="1:12" ht="24.95" customHeight="1" thickBot="1" x14ac:dyDescent="0.25">
      <c r="A19" s="658" t="s">
        <v>619</v>
      </c>
      <c r="B19" s="657" t="s">
        <v>478</v>
      </c>
      <c r="C19" s="657" t="s">
        <v>479</v>
      </c>
      <c r="D19" s="657" t="s">
        <v>478</v>
      </c>
      <c r="E19" s="657" t="s">
        <v>479</v>
      </c>
      <c r="F19" s="657" t="s">
        <v>478</v>
      </c>
      <c r="G19" s="657" t="s">
        <v>479</v>
      </c>
      <c r="H19" s="657" t="s">
        <v>478</v>
      </c>
      <c r="I19" s="657" t="s">
        <v>479</v>
      </c>
      <c r="J19" s="657" t="s">
        <v>480</v>
      </c>
      <c r="K19" s="657" t="s">
        <v>481</v>
      </c>
      <c r="L19" s="656" t="s">
        <v>618</v>
      </c>
    </row>
    <row r="20" spans="1:12" ht="24.95" customHeight="1" thickBot="1" x14ac:dyDescent="0.25">
      <c r="A20" s="661" t="s">
        <v>617</v>
      </c>
      <c r="B20" s="660" t="s">
        <v>478</v>
      </c>
      <c r="C20" s="660" t="s">
        <v>479</v>
      </c>
      <c r="D20" s="660" t="s">
        <v>478</v>
      </c>
      <c r="E20" s="660" t="s">
        <v>479</v>
      </c>
      <c r="F20" s="660" t="s">
        <v>478</v>
      </c>
      <c r="G20" s="660" t="s">
        <v>479</v>
      </c>
      <c r="H20" s="660" t="s">
        <v>478</v>
      </c>
      <c r="I20" s="660" t="s">
        <v>479</v>
      </c>
      <c r="J20" s="660" t="s">
        <v>480</v>
      </c>
      <c r="K20" s="660" t="s">
        <v>481</v>
      </c>
      <c r="L20" s="659" t="s">
        <v>616</v>
      </c>
    </row>
    <row r="21" spans="1:12" ht="24.95" customHeight="1" thickBot="1" x14ac:dyDescent="0.25">
      <c r="A21" s="658" t="s">
        <v>615</v>
      </c>
      <c r="B21" s="657" t="s">
        <v>478</v>
      </c>
      <c r="C21" s="657" t="s">
        <v>479</v>
      </c>
      <c r="D21" s="657" t="s">
        <v>478</v>
      </c>
      <c r="E21" s="657" t="s">
        <v>479</v>
      </c>
      <c r="F21" s="657" t="s">
        <v>478</v>
      </c>
      <c r="G21" s="657" t="s">
        <v>479</v>
      </c>
      <c r="H21" s="657" t="s">
        <v>478</v>
      </c>
      <c r="I21" s="657" t="s">
        <v>479</v>
      </c>
      <c r="J21" s="657" t="s">
        <v>478</v>
      </c>
      <c r="K21" s="657" t="s">
        <v>479</v>
      </c>
      <c r="L21" s="656" t="s">
        <v>614</v>
      </c>
    </row>
    <row r="22" spans="1:12" ht="24.95" customHeight="1" x14ac:dyDescent="0.2">
      <c r="A22" s="655" t="s">
        <v>613</v>
      </c>
      <c r="B22" s="654" t="s">
        <v>478</v>
      </c>
      <c r="C22" s="654" t="s">
        <v>479</v>
      </c>
      <c r="D22" s="654" t="s">
        <v>478</v>
      </c>
      <c r="E22" s="654" t="s">
        <v>479</v>
      </c>
      <c r="F22" s="654" t="s">
        <v>478</v>
      </c>
      <c r="G22" s="654" t="s">
        <v>479</v>
      </c>
      <c r="H22" s="654" t="s">
        <v>478</v>
      </c>
      <c r="I22" s="654" t="s">
        <v>479</v>
      </c>
      <c r="J22" s="654" t="s">
        <v>478</v>
      </c>
      <c r="K22" s="654" t="s">
        <v>479</v>
      </c>
      <c r="L22" s="653" t="s">
        <v>612</v>
      </c>
    </row>
    <row r="23" spans="1:12" s="432" customFormat="1" x14ac:dyDescent="0.2">
      <c r="A23" s="432" t="s">
        <v>482</v>
      </c>
      <c r="L23" s="430" t="s">
        <v>483</v>
      </c>
    </row>
    <row r="24" spans="1:12" s="432" customFormat="1" x14ac:dyDescent="0.2"/>
    <row r="25" spans="1:12" x14ac:dyDescent="0.2">
      <c r="A25" s="429"/>
      <c r="B25" s="652" t="s">
        <v>487</v>
      </c>
      <c r="C25" s="432"/>
      <c r="D25" s="432"/>
      <c r="E25" s="432"/>
      <c r="F25" s="432"/>
      <c r="G25" s="432"/>
      <c r="H25" s="432"/>
      <c r="I25" s="651" t="s">
        <v>497</v>
      </c>
      <c r="J25" s="429"/>
      <c r="K25" s="429"/>
      <c r="L25" s="432"/>
    </row>
    <row r="26" spans="1:12" x14ac:dyDescent="0.2">
      <c r="A26" s="512" t="s">
        <v>478</v>
      </c>
      <c r="B26" s="513" t="s">
        <v>488</v>
      </c>
      <c r="C26" s="432"/>
      <c r="D26" s="432"/>
      <c r="E26" s="432"/>
      <c r="F26" s="432"/>
      <c r="G26" s="432"/>
      <c r="H26" s="432"/>
      <c r="I26" s="512" t="s">
        <v>488</v>
      </c>
      <c r="J26" s="513" t="s">
        <v>479</v>
      </c>
      <c r="K26" s="432"/>
      <c r="L26" s="432"/>
    </row>
    <row r="27" spans="1:12" x14ac:dyDescent="0.2">
      <c r="A27" s="512" t="s">
        <v>480</v>
      </c>
      <c r="B27" s="513" t="s">
        <v>489</v>
      </c>
      <c r="C27" s="432"/>
      <c r="D27" s="432"/>
      <c r="E27" s="432"/>
      <c r="F27" s="432"/>
      <c r="G27" s="432"/>
      <c r="H27" s="432"/>
      <c r="I27" s="512" t="s">
        <v>489</v>
      </c>
      <c r="J27" s="513" t="s">
        <v>481</v>
      </c>
      <c r="K27" s="432"/>
      <c r="L27" s="432"/>
    </row>
    <row r="28" spans="1:12" x14ac:dyDescent="0.2">
      <c r="A28" s="512" t="s">
        <v>492</v>
      </c>
      <c r="B28" s="513" t="s">
        <v>498</v>
      </c>
      <c r="C28" s="432"/>
      <c r="D28" s="432"/>
      <c r="E28" s="432"/>
      <c r="F28" s="432"/>
      <c r="G28" s="432"/>
      <c r="H28" s="432"/>
      <c r="I28" s="512" t="s">
        <v>498</v>
      </c>
      <c r="J28" s="513" t="s">
        <v>494</v>
      </c>
      <c r="K28" s="432"/>
      <c r="L28" s="432"/>
    </row>
    <row r="29" spans="1:12" x14ac:dyDescent="0.2">
      <c r="A29" s="512" t="s">
        <v>500</v>
      </c>
      <c r="B29" s="513" t="s">
        <v>499</v>
      </c>
      <c r="C29" s="432"/>
      <c r="D29" s="432"/>
      <c r="E29" s="432"/>
      <c r="F29" s="432"/>
      <c r="G29" s="432"/>
      <c r="H29" s="432"/>
      <c r="I29" s="512" t="s">
        <v>499</v>
      </c>
      <c r="J29" s="513" t="s">
        <v>501</v>
      </c>
      <c r="K29" s="432"/>
      <c r="L29" s="432"/>
    </row>
    <row r="30" spans="1:12" x14ac:dyDescent="0.2">
      <c r="A30" s="512" t="s">
        <v>502</v>
      </c>
      <c r="B30" s="513" t="s">
        <v>490</v>
      </c>
      <c r="C30" s="432"/>
      <c r="D30" s="432"/>
      <c r="E30" s="432"/>
      <c r="F30" s="432"/>
      <c r="G30" s="432"/>
      <c r="H30" s="432"/>
      <c r="I30" s="512" t="s">
        <v>490</v>
      </c>
      <c r="J30" s="513" t="s">
        <v>495</v>
      </c>
      <c r="K30" s="432"/>
      <c r="L30" s="432"/>
    </row>
    <row r="31" spans="1:12" x14ac:dyDescent="0.2">
      <c r="A31" s="512" t="s">
        <v>493</v>
      </c>
      <c r="B31" s="513" t="s">
        <v>491</v>
      </c>
      <c r="C31" s="432"/>
      <c r="D31" s="432"/>
      <c r="E31" s="432"/>
      <c r="F31" s="432"/>
      <c r="G31" s="432"/>
      <c r="H31" s="432"/>
      <c r="I31" s="512" t="s">
        <v>491</v>
      </c>
      <c r="J31" s="513" t="s">
        <v>496</v>
      </c>
      <c r="K31" s="432"/>
      <c r="L31" s="432"/>
    </row>
  </sheetData>
  <mergeCells count="19">
    <mergeCell ref="A1:L1"/>
    <mergeCell ref="C2:K2"/>
    <mergeCell ref="A3:L3"/>
    <mergeCell ref="A4:L4"/>
    <mergeCell ref="A5:L5"/>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19" zoomScaleNormal="100" zoomScaleSheetLayoutView="100" workbookViewId="0">
      <selection activeCell="A41" sqref="A41"/>
    </sheetView>
  </sheetViews>
  <sheetFormatPr defaultColWidth="5.28515625" defaultRowHeight="12.75" x14ac:dyDescent="0.2"/>
  <cols>
    <col min="1" max="5" width="5.28515625" style="298"/>
    <col min="6" max="6" width="9.140625" style="298" customWidth="1"/>
    <col min="7" max="16384" width="5.28515625" style="298"/>
  </cols>
  <sheetData>
    <row r="1" spans="1:24" ht="18" x14ac:dyDescent="0.25">
      <c r="A1" s="752" t="s">
        <v>588</v>
      </c>
      <c r="B1" s="752"/>
      <c r="C1" s="752"/>
      <c r="D1" s="752"/>
      <c r="E1" s="752"/>
      <c r="F1" s="752"/>
      <c r="G1" s="752"/>
      <c r="H1" s="752"/>
      <c r="I1" s="752"/>
      <c r="J1" s="752"/>
      <c r="K1" s="752"/>
      <c r="L1" s="752"/>
      <c r="M1" s="752"/>
      <c r="N1" s="752"/>
      <c r="O1" s="752"/>
      <c r="P1" s="752"/>
      <c r="Q1" s="752"/>
      <c r="R1" s="752"/>
      <c r="S1" s="752"/>
      <c r="T1" s="752"/>
      <c r="U1" s="752"/>
      <c r="V1" s="752"/>
      <c r="W1" s="752"/>
      <c r="X1" s="752"/>
    </row>
    <row r="2" spans="1:24" ht="15.75" x14ac:dyDescent="0.25">
      <c r="A2" s="753" t="s">
        <v>723</v>
      </c>
      <c r="B2" s="753"/>
      <c r="C2" s="753"/>
      <c r="D2" s="753"/>
      <c r="E2" s="753"/>
      <c r="F2" s="753"/>
      <c r="G2" s="753"/>
      <c r="H2" s="753"/>
      <c r="I2" s="753"/>
      <c r="J2" s="753"/>
      <c r="K2" s="753"/>
      <c r="L2" s="753"/>
      <c r="M2" s="753"/>
      <c r="N2" s="753"/>
      <c r="O2" s="753"/>
      <c r="P2" s="753"/>
      <c r="Q2" s="753"/>
      <c r="R2" s="753"/>
      <c r="S2" s="753"/>
      <c r="T2" s="753"/>
      <c r="U2" s="753"/>
      <c r="V2" s="753"/>
      <c r="W2" s="753"/>
      <c r="X2" s="753"/>
    </row>
    <row r="3" spans="1:24" ht="15.75" x14ac:dyDescent="0.25">
      <c r="A3" s="629"/>
      <c r="B3" s="629"/>
      <c r="C3" s="629"/>
      <c r="D3" s="629"/>
      <c r="E3" s="629"/>
      <c r="F3" s="629"/>
      <c r="G3" s="629"/>
      <c r="H3" s="629"/>
      <c r="I3" s="629"/>
      <c r="J3" s="629"/>
      <c r="K3" s="629"/>
      <c r="L3" s="629"/>
      <c r="M3" s="629"/>
      <c r="N3" s="629"/>
      <c r="O3" s="629"/>
      <c r="P3" s="629"/>
      <c r="Q3" s="629"/>
      <c r="R3" s="629"/>
      <c r="S3" s="629"/>
      <c r="T3" s="629"/>
      <c r="U3" s="629"/>
      <c r="V3" s="629"/>
      <c r="W3" s="629"/>
      <c r="X3" s="629"/>
    </row>
    <row r="4" spans="1:24" s="603" customFormat="1" ht="18" x14ac:dyDescent="0.25">
      <c r="A4" s="627"/>
      <c r="B4" s="627"/>
      <c r="C4" s="627"/>
      <c r="D4" s="627"/>
      <c r="E4" s="627"/>
      <c r="F4" s="627"/>
      <c r="G4" s="627"/>
      <c r="H4" s="627"/>
      <c r="I4" s="627"/>
      <c r="J4" s="627"/>
      <c r="K4" s="602"/>
      <c r="L4" s="602"/>
      <c r="M4" s="602"/>
    </row>
    <row r="5" spans="1:24" s="603" customFormat="1" ht="32.25" customHeight="1" x14ac:dyDescent="0.25">
      <c r="A5" s="625"/>
      <c r="B5" s="761" t="s">
        <v>487</v>
      </c>
      <c r="C5" s="762"/>
      <c r="D5" s="762"/>
      <c r="E5" s="762"/>
      <c r="F5" s="628"/>
      <c r="G5" s="754" t="s">
        <v>497</v>
      </c>
      <c r="H5" s="754"/>
      <c r="I5" s="754"/>
      <c r="J5" s="754"/>
      <c r="K5" s="755"/>
      <c r="L5" s="602"/>
      <c r="M5" s="602"/>
    </row>
    <row r="6" spans="1:24" s="603" customFormat="1" ht="18" customHeight="1" thickBot="1" x14ac:dyDescent="0.25">
      <c r="A6" s="626"/>
      <c r="B6" s="759" t="s">
        <v>478</v>
      </c>
      <c r="C6" s="760"/>
      <c r="D6" s="760"/>
      <c r="E6" s="760"/>
      <c r="F6" s="630" t="s">
        <v>488</v>
      </c>
      <c r="G6" s="756" t="s">
        <v>479</v>
      </c>
      <c r="H6" s="757"/>
      <c r="I6" s="757"/>
      <c r="J6" s="757"/>
      <c r="K6" s="758"/>
    </row>
    <row r="7" spans="1:24" s="603" customFormat="1" ht="18" customHeight="1" thickBot="1" x14ac:dyDescent="0.25">
      <c r="A7" s="626"/>
      <c r="B7" s="748" t="s">
        <v>480</v>
      </c>
      <c r="C7" s="749"/>
      <c r="D7" s="749"/>
      <c r="E7" s="749"/>
      <c r="F7" s="631" t="s">
        <v>489</v>
      </c>
      <c r="G7" s="750" t="s">
        <v>481</v>
      </c>
      <c r="H7" s="750"/>
      <c r="I7" s="750"/>
      <c r="J7" s="750"/>
      <c r="K7" s="751"/>
    </row>
    <row r="8" spans="1:24" s="429" customFormat="1" ht="18" customHeight="1" thickBot="1" x14ac:dyDescent="0.3">
      <c r="A8" s="595"/>
      <c r="B8" s="772" t="s">
        <v>492</v>
      </c>
      <c r="C8" s="773"/>
      <c r="D8" s="773"/>
      <c r="E8" s="773"/>
      <c r="F8" s="632" t="s">
        <v>498</v>
      </c>
      <c r="G8" s="763" t="s">
        <v>494</v>
      </c>
      <c r="H8" s="764"/>
      <c r="I8" s="764"/>
      <c r="J8" s="764"/>
      <c r="K8" s="765"/>
      <c r="L8" s="596"/>
    </row>
    <row r="9" spans="1:24" s="429" customFormat="1" ht="18" customHeight="1" thickBot="1" x14ac:dyDescent="0.25">
      <c r="A9" s="604"/>
      <c r="B9" s="748" t="s">
        <v>500</v>
      </c>
      <c r="C9" s="749"/>
      <c r="D9" s="749"/>
      <c r="E9" s="749"/>
      <c r="F9" s="631" t="s">
        <v>499</v>
      </c>
      <c r="G9" s="750" t="s">
        <v>501</v>
      </c>
      <c r="H9" s="766"/>
      <c r="I9" s="766"/>
      <c r="J9" s="766"/>
      <c r="K9" s="767"/>
    </row>
    <row r="10" spans="1:24" s="429" customFormat="1" ht="18" customHeight="1" thickBot="1" x14ac:dyDescent="0.25">
      <c r="A10" s="605"/>
      <c r="B10" s="772" t="s">
        <v>502</v>
      </c>
      <c r="C10" s="773"/>
      <c r="D10" s="773"/>
      <c r="E10" s="773"/>
      <c r="F10" s="632" t="s">
        <v>490</v>
      </c>
      <c r="G10" s="763" t="s">
        <v>495</v>
      </c>
      <c r="H10" s="764"/>
      <c r="I10" s="764"/>
      <c r="J10" s="764"/>
      <c r="K10" s="765"/>
    </row>
    <row r="11" spans="1:24" s="429" customFormat="1" ht="18" customHeight="1" x14ac:dyDescent="0.2">
      <c r="A11" s="597"/>
      <c r="B11" s="774" t="s">
        <v>493</v>
      </c>
      <c r="C11" s="775"/>
      <c r="D11" s="775"/>
      <c r="E11" s="775"/>
      <c r="F11" s="633" t="s">
        <v>491</v>
      </c>
      <c r="G11" s="769" t="s">
        <v>496</v>
      </c>
      <c r="H11" s="770"/>
      <c r="I11" s="770"/>
      <c r="J11" s="770"/>
      <c r="K11" s="771"/>
    </row>
    <row r="12" spans="1:24" s="429" customFormat="1" x14ac:dyDescent="0.2">
      <c r="A12" s="605"/>
      <c r="B12" s="606"/>
      <c r="C12" s="607"/>
      <c r="D12" s="606"/>
      <c r="E12" s="607"/>
      <c r="F12" s="606"/>
      <c r="G12" s="607"/>
      <c r="H12" s="606"/>
      <c r="I12" s="609"/>
      <c r="J12" s="608"/>
    </row>
    <row r="13" spans="1:24" s="429" customFormat="1" ht="18" x14ac:dyDescent="0.25">
      <c r="A13" s="597"/>
      <c r="B13" s="598"/>
      <c r="C13" s="599"/>
      <c r="D13" s="598"/>
      <c r="E13" s="599"/>
      <c r="F13" s="598"/>
      <c r="G13" s="599"/>
      <c r="H13" s="598"/>
      <c r="I13" s="600"/>
      <c r="J13" s="601"/>
      <c r="K13" s="610"/>
    </row>
    <row r="14" spans="1:24" s="429" customFormat="1" ht="18" x14ac:dyDescent="0.25">
      <c r="A14" s="597"/>
      <c r="B14" s="598"/>
      <c r="C14" s="599"/>
      <c r="D14" s="598"/>
      <c r="E14" s="599"/>
      <c r="F14" s="598"/>
      <c r="G14" s="599"/>
      <c r="H14" s="598"/>
      <c r="I14" s="600"/>
      <c r="J14" s="601"/>
      <c r="K14" s="610"/>
    </row>
    <row r="15" spans="1:24" s="429" customFormat="1" x14ac:dyDescent="0.2">
      <c r="A15" s="428"/>
      <c r="J15" s="430"/>
    </row>
    <row r="16" spans="1:24" s="429" customFormat="1" x14ac:dyDescent="0.2">
      <c r="A16" s="431"/>
      <c r="J16" s="432"/>
    </row>
    <row r="17" spans="1:24" s="429" customFormat="1" x14ac:dyDescent="0.2">
      <c r="A17" s="431"/>
      <c r="J17" s="432"/>
    </row>
    <row r="18" spans="1:24" s="429" customFormat="1" x14ac:dyDescent="0.2">
      <c r="A18" s="587"/>
      <c r="B18" s="442"/>
      <c r="C18" s="124"/>
      <c r="D18" s="124"/>
      <c r="E18" s="124"/>
      <c r="F18" s="124"/>
      <c r="G18" s="124"/>
      <c r="H18" s="586"/>
      <c r="I18" s="587"/>
      <c r="J18" s="587"/>
    </row>
    <row r="19" spans="1:24" s="429" customFormat="1" x14ac:dyDescent="0.2">
      <c r="A19" s="512"/>
      <c r="B19" s="513"/>
      <c r="C19" s="432"/>
      <c r="D19" s="432"/>
      <c r="E19" s="432"/>
      <c r="F19" s="432"/>
      <c r="G19" s="432"/>
      <c r="H19" s="512"/>
      <c r="I19" s="513"/>
      <c r="J19" s="432"/>
    </row>
    <row r="20" spans="1:24" s="429" customFormat="1" x14ac:dyDescent="0.2">
      <c r="A20" s="512"/>
      <c r="B20" s="513"/>
      <c r="C20" s="432"/>
      <c r="D20" s="432"/>
      <c r="E20" s="432"/>
      <c r="F20" s="432"/>
      <c r="G20" s="432"/>
      <c r="H20" s="512"/>
      <c r="I20" s="513"/>
      <c r="J20" s="432"/>
    </row>
    <row r="21" spans="1:24" s="429" customFormat="1" x14ac:dyDescent="0.2">
      <c r="A21" s="512"/>
      <c r="B21" s="513"/>
      <c r="C21" s="432"/>
      <c r="D21" s="432"/>
      <c r="E21" s="432"/>
      <c r="F21" s="432"/>
      <c r="G21" s="432"/>
      <c r="H21" s="512"/>
      <c r="I21" s="513"/>
      <c r="J21" s="432"/>
    </row>
    <row r="22" spans="1:24" s="429" customFormat="1" x14ac:dyDescent="0.2">
      <c r="A22" s="512"/>
      <c r="B22" s="513"/>
      <c r="C22" s="432"/>
      <c r="D22" s="432"/>
      <c r="E22" s="432"/>
      <c r="F22" s="432"/>
      <c r="G22" s="432"/>
      <c r="H22" s="512"/>
      <c r="I22" s="513"/>
      <c r="J22" s="432"/>
    </row>
    <row r="23" spans="1:24" s="429" customFormat="1" x14ac:dyDescent="0.2">
      <c r="A23" s="512"/>
      <c r="B23" s="513"/>
      <c r="C23" s="432"/>
      <c r="D23" s="432"/>
      <c r="E23" s="432"/>
      <c r="F23" s="432"/>
      <c r="G23" s="432"/>
      <c r="H23" s="512"/>
      <c r="I23" s="513"/>
      <c r="J23" s="432"/>
    </row>
    <row r="24" spans="1:24" s="429" customFormat="1" x14ac:dyDescent="0.2">
      <c r="A24" s="512"/>
      <c r="B24" s="513"/>
      <c r="C24" s="432"/>
      <c r="D24" s="432"/>
      <c r="E24" s="432"/>
      <c r="F24" s="432"/>
      <c r="G24" s="432"/>
      <c r="H24" s="512"/>
      <c r="I24" s="513"/>
      <c r="J24" s="432"/>
    </row>
    <row r="25" spans="1:24" x14ac:dyDescent="0.2">
      <c r="A25" s="429"/>
      <c r="B25" s="429"/>
      <c r="C25" s="429"/>
      <c r="D25" s="429"/>
      <c r="E25" s="429"/>
      <c r="F25" s="429"/>
      <c r="G25" s="429"/>
      <c r="H25" s="429"/>
      <c r="I25" s="429"/>
      <c r="J25" s="429"/>
      <c r="K25" s="429"/>
      <c r="L25" s="429"/>
      <c r="M25" s="429"/>
      <c r="N25" s="429"/>
      <c r="O25" s="429"/>
      <c r="P25" s="429"/>
      <c r="Q25" s="429"/>
      <c r="R25" s="429"/>
      <c r="S25" s="429"/>
      <c r="T25" s="429"/>
      <c r="U25" s="429"/>
      <c r="V25" s="429"/>
      <c r="W25" s="429"/>
      <c r="X25" s="429"/>
    </row>
    <row r="26" spans="1:24" x14ac:dyDescent="0.2">
      <c r="A26" s="429"/>
      <c r="B26" s="429"/>
      <c r="C26" s="429"/>
      <c r="D26" s="429"/>
      <c r="E26" s="429"/>
      <c r="F26" s="429"/>
      <c r="G26" s="429"/>
      <c r="H26" s="429"/>
      <c r="I26" s="429"/>
      <c r="J26" s="429"/>
      <c r="K26" s="429"/>
      <c r="L26" s="429"/>
      <c r="M26" s="429"/>
      <c r="N26" s="429"/>
      <c r="O26" s="429"/>
      <c r="P26" s="429"/>
      <c r="Q26" s="429"/>
      <c r="R26" s="429"/>
      <c r="S26" s="429"/>
      <c r="T26" s="429"/>
      <c r="U26" s="429"/>
      <c r="V26" s="429"/>
      <c r="W26" s="429"/>
      <c r="X26" s="429"/>
    </row>
    <row r="27" spans="1:24" x14ac:dyDescent="0.2">
      <c r="A27" s="429"/>
      <c r="B27" s="429"/>
      <c r="C27" s="429"/>
      <c r="D27" s="429"/>
      <c r="E27" s="429"/>
      <c r="F27" s="429"/>
      <c r="G27" s="429"/>
      <c r="H27" s="429"/>
      <c r="I27" s="429"/>
      <c r="J27" s="429"/>
      <c r="K27" s="429"/>
      <c r="L27" s="429"/>
      <c r="M27" s="429"/>
      <c r="N27" s="429"/>
      <c r="O27" s="429"/>
      <c r="P27" s="429"/>
      <c r="Q27" s="429"/>
      <c r="R27" s="429"/>
      <c r="S27" s="429"/>
      <c r="T27" s="429"/>
      <c r="U27" s="429"/>
      <c r="V27" s="429"/>
      <c r="W27" s="429"/>
      <c r="X27" s="429"/>
    </row>
    <row r="28" spans="1:24" x14ac:dyDescent="0.2">
      <c r="A28" s="429"/>
      <c r="B28" s="429"/>
      <c r="C28" s="429"/>
      <c r="D28" s="429"/>
      <c r="E28" s="429"/>
      <c r="F28" s="429"/>
      <c r="G28" s="429"/>
      <c r="H28" s="429"/>
      <c r="I28" s="429"/>
      <c r="J28" s="429"/>
      <c r="K28" s="429"/>
      <c r="L28" s="429"/>
      <c r="M28" s="429"/>
      <c r="N28" s="429"/>
      <c r="O28" s="429"/>
      <c r="P28" s="429"/>
      <c r="Q28" s="429"/>
      <c r="R28" s="429"/>
      <c r="S28" s="429"/>
      <c r="T28" s="429"/>
      <c r="U28" s="429"/>
      <c r="V28" s="429"/>
      <c r="W28" s="429"/>
      <c r="X28" s="429"/>
    </row>
    <row r="29" spans="1:24" x14ac:dyDescent="0.2">
      <c r="A29" s="429"/>
      <c r="B29" s="429"/>
      <c r="C29" s="429"/>
      <c r="D29" s="429"/>
      <c r="E29" s="429"/>
      <c r="F29" s="429"/>
      <c r="G29" s="429"/>
      <c r="H29" s="429"/>
      <c r="I29" s="429"/>
      <c r="J29" s="429"/>
      <c r="K29" s="429"/>
      <c r="L29" s="429"/>
      <c r="M29" s="429"/>
      <c r="N29" s="429"/>
      <c r="O29" s="429"/>
      <c r="P29" s="429"/>
      <c r="Q29" s="429"/>
      <c r="R29" s="429"/>
      <c r="S29" s="429"/>
      <c r="T29" s="429"/>
      <c r="U29" s="429"/>
      <c r="V29" s="429"/>
      <c r="W29" s="429"/>
      <c r="X29" s="429"/>
    </row>
    <row r="30" spans="1:24" x14ac:dyDescent="0.2">
      <c r="A30" s="429"/>
      <c r="B30" s="429"/>
      <c r="C30" s="429"/>
      <c r="D30" s="429"/>
      <c r="E30" s="429"/>
      <c r="F30" s="429"/>
      <c r="G30" s="429"/>
      <c r="H30" s="429"/>
      <c r="I30" s="429"/>
      <c r="J30" s="429"/>
      <c r="K30" s="429"/>
      <c r="L30" s="429"/>
      <c r="M30" s="429"/>
      <c r="N30" s="429"/>
      <c r="O30" s="429"/>
      <c r="P30" s="429"/>
      <c r="Q30" s="429"/>
      <c r="R30" s="429"/>
      <c r="S30" s="429"/>
      <c r="T30" s="429"/>
      <c r="U30" s="429"/>
      <c r="V30" s="429"/>
      <c r="W30" s="429"/>
      <c r="X30" s="429"/>
    </row>
    <row r="31" spans="1:24" x14ac:dyDescent="0.2">
      <c r="A31" s="429"/>
      <c r="B31" s="429"/>
      <c r="C31" s="429"/>
      <c r="D31" s="429"/>
      <c r="E31" s="429"/>
      <c r="F31" s="429"/>
      <c r="G31" s="429"/>
      <c r="H31" s="429"/>
      <c r="I31" s="429"/>
      <c r="J31" s="429"/>
      <c r="K31" s="429"/>
      <c r="L31" s="429"/>
      <c r="M31" s="429"/>
      <c r="N31" s="429"/>
      <c r="O31" s="429"/>
      <c r="P31" s="429"/>
      <c r="Q31" s="429"/>
      <c r="R31" s="429"/>
      <c r="S31" s="429"/>
      <c r="T31" s="429"/>
      <c r="U31" s="429"/>
      <c r="V31" s="429"/>
      <c r="W31" s="429"/>
      <c r="X31" s="429"/>
    </row>
    <row r="32" spans="1:24" x14ac:dyDescent="0.2">
      <c r="A32" s="429"/>
      <c r="B32" s="429"/>
      <c r="C32" s="429"/>
      <c r="D32" s="429"/>
      <c r="E32" s="429"/>
      <c r="F32" s="429"/>
      <c r="G32" s="429"/>
      <c r="H32" s="429"/>
      <c r="I32" s="429"/>
      <c r="J32" s="429"/>
      <c r="K32" s="429"/>
      <c r="L32" s="429"/>
      <c r="M32" s="429"/>
      <c r="N32" s="429"/>
      <c r="O32" s="429"/>
      <c r="P32" s="429"/>
      <c r="Q32" s="429"/>
      <c r="R32" s="429"/>
      <c r="S32" s="429"/>
      <c r="T32" s="429"/>
      <c r="U32" s="429"/>
      <c r="V32" s="429"/>
      <c r="W32" s="429"/>
      <c r="X32" s="429"/>
    </row>
    <row r="33" spans="1:24" x14ac:dyDescent="0.2">
      <c r="A33" s="429"/>
      <c r="B33" s="429"/>
      <c r="C33" s="429"/>
      <c r="D33" s="429"/>
      <c r="E33" s="429"/>
      <c r="F33" s="429"/>
      <c r="G33" s="429"/>
      <c r="H33" s="429"/>
      <c r="I33" s="429"/>
      <c r="J33" s="429"/>
      <c r="K33" s="429"/>
      <c r="L33" s="429"/>
      <c r="M33" s="429"/>
      <c r="N33" s="429"/>
      <c r="O33" s="429"/>
      <c r="P33" s="429"/>
      <c r="Q33" s="429"/>
      <c r="R33" s="429"/>
      <c r="S33" s="429"/>
      <c r="T33" s="429"/>
      <c r="U33" s="429"/>
      <c r="V33" s="429"/>
      <c r="W33" s="429"/>
      <c r="X33" s="429"/>
    </row>
    <row r="34" spans="1:24" x14ac:dyDescent="0.2">
      <c r="A34" s="429"/>
      <c r="B34" s="429"/>
      <c r="C34" s="429"/>
      <c r="D34" s="429"/>
      <c r="E34" s="429"/>
      <c r="F34" s="429"/>
      <c r="G34" s="429"/>
      <c r="H34" s="429"/>
      <c r="I34" s="429"/>
      <c r="J34" s="429"/>
      <c r="K34" s="429"/>
      <c r="L34" s="429"/>
      <c r="M34" s="429"/>
      <c r="N34" s="429"/>
      <c r="O34" s="429"/>
      <c r="P34" s="429"/>
      <c r="Q34" s="429"/>
      <c r="R34" s="429"/>
      <c r="S34" s="429"/>
      <c r="T34" s="429"/>
      <c r="U34" s="429"/>
      <c r="V34" s="429"/>
      <c r="W34" s="429"/>
      <c r="X34" s="429"/>
    </row>
    <row r="35" spans="1:24" x14ac:dyDescent="0.2">
      <c r="A35" s="429"/>
      <c r="B35" s="429"/>
      <c r="C35" s="429"/>
      <c r="D35" s="429"/>
      <c r="E35" s="429"/>
      <c r="F35" s="429"/>
      <c r="G35" s="429"/>
      <c r="H35" s="429"/>
      <c r="I35" s="429"/>
      <c r="J35" s="429"/>
      <c r="K35" s="429"/>
      <c r="L35" s="429"/>
      <c r="M35" s="429"/>
      <c r="N35" s="429"/>
      <c r="O35" s="429"/>
      <c r="P35" s="429"/>
      <c r="Q35" s="429"/>
      <c r="R35" s="429"/>
      <c r="S35" s="429"/>
      <c r="T35" s="429"/>
      <c r="U35" s="429"/>
      <c r="V35" s="429"/>
      <c r="W35" s="429"/>
      <c r="X35" s="429"/>
    </row>
    <row r="36" spans="1:24" x14ac:dyDescent="0.2">
      <c r="A36" s="429"/>
      <c r="B36" s="429"/>
      <c r="C36" s="429"/>
      <c r="D36" s="429"/>
      <c r="E36" s="429"/>
      <c r="F36" s="429"/>
      <c r="G36" s="429"/>
      <c r="H36" s="429"/>
      <c r="I36" s="429"/>
      <c r="J36" s="429"/>
      <c r="K36" s="429"/>
      <c r="L36" s="429"/>
      <c r="M36" s="429"/>
      <c r="N36" s="429"/>
      <c r="O36" s="429"/>
      <c r="P36" s="429"/>
      <c r="Q36" s="429"/>
      <c r="R36" s="429"/>
      <c r="S36" s="429"/>
      <c r="T36" s="429"/>
      <c r="U36" s="429"/>
      <c r="V36" s="429"/>
      <c r="W36" s="429"/>
      <c r="X36" s="429"/>
    </row>
    <row r="37" spans="1:24" x14ac:dyDescent="0.2">
      <c r="A37" s="429"/>
      <c r="B37" s="429"/>
      <c r="C37" s="429"/>
      <c r="D37" s="429"/>
      <c r="E37" s="429"/>
      <c r="F37" s="429"/>
      <c r="G37" s="429"/>
      <c r="H37" s="429"/>
      <c r="I37" s="429"/>
      <c r="J37" s="429"/>
      <c r="K37" s="429"/>
      <c r="L37" s="429"/>
      <c r="M37" s="429"/>
      <c r="N37" s="429"/>
      <c r="O37" s="429"/>
      <c r="P37" s="429"/>
      <c r="Q37" s="429"/>
      <c r="R37" s="429"/>
      <c r="S37" s="429"/>
      <c r="T37" s="429"/>
      <c r="U37" s="429"/>
      <c r="V37" s="429"/>
      <c r="W37" s="429"/>
      <c r="X37" s="429"/>
    </row>
    <row r="38" spans="1:24" x14ac:dyDescent="0.2">
      <c r="A38" s="429"/>
      <c r="B38" s="429"/>
      <c r="C38" s="429"/>
      <c r="D38" s="429"/>
      <c r="E38" s="429"/>
      <c r="F38" s="429"/>
      <c r="G38" s="429"/>
      <c r="H38" s="429"/>
      <c r="I38" s="429"/>
      <c r="J38" s="429"/>
      <c r="K38" s="429"/>
      <c r="L38" s="429"/>
      <c r="M38" s="429"/>
      <c r="N38" s="429"/>
      <c r="O38" s="429"/>
      <c r="P38" s="429"/>
      <c r="Q38" s="429"/>
      <c r="R38" s="429"/>
      <c r="S38" s="429"/>
      <c r="T38" s="429"/>
      <c r="U38" s="429"/>
      <c r="V38" s="429"/>
      <c r="W38" s="429"/>
      <c r="X38" s="429"/>
    </row>
    <row r="39" spans="1:24" x14ac:dyDescent="0.2">
      <c r="A39" s="429"/>
      <c r="B39" s="429"/>
      <c r="C39" s="429"/>
      <c r="D39" s="429"/>
      <c r="E39" s="429"/>
      <c r="F39" s="429"/>
      <c r="G39" s="429"/>
      <c r="H39" s="429"/>
      <c r="I39" s="429"/>
      <c r="J39" s="429"/>
      <c r="K39" s="429"/>
      <c r="L39" s="429"/>
      <c r="M39" s="429"/>
      <c r="N39" s="429"/>
      <c r="O39" s="429"/>
      <c r="P39" s="429"/>
      <c r="Q39" s="429"/>
      <c r="R39" s="429"/>
      <c r="S39" s="429"/>
      <c r="T39" s="429"/>
      <c r="U39" s="429"/>
      <c r="V39" s="429"/>
      <c r="W39" s="429"/>
      <c r="X39" s="429"/>
    </row>
    <row r="40" spans="1:24" x14ac:dyDescent="0.2">
      <c r="A40" s="768" t="s">
        <v>731</v>
      </c>
      <c r="B40" s="768"/>
      <c r="C40" s="768"/>
      <c r="D40" s="768"/>
      <c r="E40" s="768"/>
      <c r="F40" s="768"/>
      <c r="G40" s="768"/>
      <c r="H40" s="768"/>
      <c r="I40" s="768"/>
      <c r="J40" s="768"/>
      <c r="K40" s="768"/>
      <c r="L40" s="768"/>
      <c r="M40" s="768"/>
      <c r="N40" s="768"/>
      <c r="O40" s="768"/>
      <c r="P40" s="768"/>
      <c r="Q40" s="768"/>
      <c r="R40" s="768"/>
      <c r="S40" s="768"/>
      <c r="T40" s="768"/>
      <c r="U40" s="768"/>
      <c r="V40" s="768"/>
      <c r="W40" s="768"/>
      <c r="X40" s="768"/>
    </row>
  </sheetData>
  <mergeCells count="17">
    <mergeCell ref="G8:K8"/>
    <mergeCell ref="G9:K9"/>
    <mergeCell ref="G10:K10"/>
    <mergeCell ref="A40:X40"/>
    <mergeCell ref="G11:K11"/>
    <mergeCell ref="B8:E8"/>
    <mergeCell ref="B9:E9"/>
    <mergeCell ref="B10:E10"/>
    <mergeCell ref="B11:E11"/>
    <mergeCell ref="B7:E7"/>
    <mergeCell ref="G7:K7"/>
    <mergeCell ref="A1:X1"/>
    <mergeCell ref="A2:X2"/>
    <mergeCell ref="G5:K5"/>
    <mergeCell ref="G6:K6"/>
    <mergeCell ref="B6:E6"/>
    <mergeCell ref="B5:E5"/>
  </mergeCells>
  <printOptions horizontalCentered="1" verticalCentered="1"/>
  <pageMargins left="0.15748031496062992" right="0.15748031496062992" top="0.27559055118110237" bottom="0.15748031496062992" header="0.15748031496062992" footer="0.15748031496062992"/>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السنوية_فصل (الإحصاءات البيئية)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السنوية_فصل (الإحصاءات البيئية) 2014</Description_Ar>
    <Enabled xmlns="1b323878-974e-4c19-bf08-965c80d4ad54">true</Enabled>
    <PublishingDate xmlns="1b323878-974e-4c19-bf08-965c80d4ad54">2016-10-30T06:27:14+00:00</PublishingDate>
    <CategoryDescription xmlns="http://schemas.microsoft.com/sharepoint.v3">Annual Statistical Abstract_Chapter 11 (Environmental Statistics) 2014</CategoryDescription>
  </documentManagement>
</p:properties>
</file>

<file path=customXml/itemProps1.xml><?xml version="1.0" encoding="utf-8"?>
<ds:datastoreItem xmlns:ds="http://schemas.openxmlformats.org/officeDocument/2006/customXml" ds:itemID="{70C99452-F3E5-49CF-A5C9-9FB18252913D}"/>
</file>

<file path=customXml/itemProps2.xml><?xml version="1.0" encoding="utf-8"?>
<ds:datastoreItem xmlns:ds="http://schemas.openxmlformats.org/officeDocument/2006/customXml" ds:itemID="{F82EEFCB-644D-42AC-8593-FE5A2C04FA63}"/>
</file>

<file path=customXml/itemProps3.xml><?xml version="1.0" encoding="utf-8"?>
<ds:datastoreItem xmlns:ds="http://schemas.openxmlformats.org/officeDocument/2006/customXml" ds:itemID="{E6C69795-94BB-4C66-90D7-B002B63FB66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2</vt:i4>
      </vt:variant>
      <vt:variant>
        <vt:lpstr>Named Ranges</vt:lpstr>
      </vt:variant>
      <vt:variant>
        <vt:i4>30</vt:i4>
      </vt:variant>
    </vt:vector>
  </HeadingPairs>
  <TitlesOfParts>
    <vt:vector size="62" baseType="lpstr">
      <vt:lpstr>Cover</vt:lpstr>
      <vt:lpstr>التقديم</vt:lpstr>
      <vt:lpstr>221</vt:lpstr>
      <vt:lpstr>222</vt:lpstr>
      <vt:lpstr>223</vt:lpstr>
      <vt:lpstr>224</vt:lpstr>
      <vt:lpstr>225</vt:lpstr>
      <vt:lpstr>226</vt:lpstr>
      <vt:lpstr>GR-49</vt:lpstr>
      <vt:lpstr>227</vt:lpstr>
      <vt:lpstr>228</vt:lpstr>
      <vt:lpstr>229</vt:lpstr>
      <vt:lpstr>230</vt:lpstr>
      <vt:lpstr>231</vt:lpstr>
      <vt:lpstr>232</vt:lpstr>
      <vt:lpstr>233</vt:lpstr>
      <vt:lpstr>234</vt:lpstr>
      <vt:lpstr>235</vt:lpstr>
      <vt:lpstr>236</vt:lpstr>
      <vt:lpstr>GR-50</vt:lpstr>
      <vt:lpstr>237</vt:lpstr>
      <vt:lpstr>238</vt:lpstr>
      <vt:lpstr>239</vt:lpstr>
      <vt:lpstr>240</vt:lpstr>
      <vt:lpstr>241</vt:lpstr>
      <vt:lpstr>242</vt:lpstr>
      <vt:lpstr>243</vt:lpstr>
      <vt:lpstr>244</vt:lpstr>
      <vt:lpstr>245</vt:lpstr>
      <vt:lpstr>GR-52</vt:lpstr>
      <vt:lpstr>GR-48</vt:lpstr>
      <vt:lpstr>Gr-51</vt:lpstr>
      <vt:lpstr>'221'!Print_Area</vt:lpstr>
      <vt:lpstr>'222'!Print_Area</vt:lpstr>
      <vt:lpstr>'223'!Print_Area</vt:lpstr>
      <vt:lpstr>'224'!Print_Area</vt:lpstr>
      <vt:lpstr>'225'!Print_Area</vt:lpstr>
      <vt:lpstr>'226'!Print_Area</vt:lpstr>
      <vt:lpstr>'227'!Print_Area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Cover!Print_Area</vt:lpstr>
      <vt:lpstr>'GR-49'!Print_Area</vt:lpstr>
      <vt:lpstr>'GR-50'!Print_Area</vt:lpstr>
      <vt:lpstr>'GR-52'!Print_Area</vt:lpstr>
      <vt:lpstr>التقديم!Print_Area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Abstract_Chapter 11 (Environmental Statistics) 2014</dc:title>
  <dc:creator>shaikha hamad al-hajri</dc:creator>
  <cp:lastModifiedBy>Amjad Ahmed Abdelwahab</cp:lastModifiedBy>
  <cp:lastPrinted>2016-04-06T05:50:00Z</cp:lastPrinted>
  <dcterms:created xsi:type="dcterms:W3CDTF">2004-08-03T07:29:47Z</dcterms:created>
  <dcterms:modified xsi:type="dcterms:W3CDTF">2017-02-13T05:52:27Z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DisplayOnHP">
    <vt:bool>true</vt:bool>
  </property>
  <property fmtid="{D5CDD505-2E9C-101B-9397-08002B2CF9AE}" pid="4" name="ContentTypeId">
    <vt:lpwstr>0x01010050FBC1E32FA8C5438369190EAFFED8CE008E9E875BE8CF634D9CBE11DB22534CB8</vt:lpwstr>
  </property>
  <property fmtid="{D5CDD505-2E9C-101B-9397-08002B2CF9AE}" pid="5" name="CategoryDescription">
    <vt:lpwstr>Annual Statistical Abstract_Chapter 11 (Environmental Statistics) 2014</vt:lpwstr>
  </property>
  <property fmtid="{D5CDD505-2E9C-101B-9397-08002B2CF9AE}" pid="6" name="Hashtags">
    <vt:lpwstr>58;#StatisticalAbstract|c2f418c2-a295-4bd1-af99-d5d586494613</vt:lpwstr>
  </property>
</Properties>
</file>