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5.xml" ContentType="application/vnd.openxmlformats-officedocument.spreadsheetml.chartsheet+xml"/>
  <Override PartName="/xl/worksheets/sheet24.xml" ContentType="application/vnd.openxmlformats-officedocument.spreadsheetml.worksheet+xml"/>
  <Override PartName="/xl/chartsheets/sheet6.xml" ContentType="application/vnd.openxmlformats-officedocument.spreadsheetml.chartsheet+xml"/>
  <Override PartName="/xl/worksheets/sheet25.xml" ContentType="application/vnd.openxmlformats-officedocument.spreadsheetml.worksheet+xml"/>
  <Override PartName="/xl/chartsheets/sheet7.xml" ContentType="application/vnd.openxmlformats-officedocument.spreadsheetml.chart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heets/sheet8.xml" ContentType="application/vnd.openxmlformats-officedocument.spreadsheetml.chart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chartsheets/sheet9.xml" ContentType="application/vnd.openxmlformats-officedocument.spreadsheetml.chartsheet+xml"/>
  <Override PartName="/xl/worksheets/sheet51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harts/chart3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4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harts/chart5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harts/chart6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harts/chart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charts/chart8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charts/chart9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charts/chart10.xml" ContentType="application/vnd.openxmlformats-officedocument.drawingml.chart+xml"/>
  <Override PartName="/xl/drawings/drawing65.xml" ContentType="application/vnd.openxmlformats-officedocument.drawingml.chartshapes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charts/chart11.xml" ContentType="application/vnd.openxmlformats-officedocument.drawingml.chart+xml"/>
  <Override PartName="/xl/drawings/drawing69.xml" ContentType="application/vnd.openxmlformats-officedocument.drawingml.chartshapes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charts/chart12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charts/chart13.xml" ContentType="application/vnd.openxmlformats-officedocument.drawingml.chart+xml"/>
  <Override PartName="/xl/drawings/drawing87.xml" ContentType="application/vnd.openxmlformats-officedocument.drawingml.chartshapes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charts/chart14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icrosofteur-my.sharepoint.com/personal/fatimatayeb_microsoft_com/Documents/Desktop/Statistical Abstract/GitDatat/datasets/Annual Statistical Abstracts/Demographics_and_Population/"/>
    </mc:Choice>
  </mc:AlternateContent>
  <xr:revisionPtr revIDLastSave="0" documentId="11_C3EE5254F5C19F9CADB0898E8DD6701644BA51AC" xr6:coauthVersionLast="47" xr6:coauthVersionMax="47" xr10:uidLastSave="{00000000-0000-0000-0000-000000000000}"/>
  <bookViews>
    <workbookView xWindow="2280" yWindow="2280" windowWidth="16920" windowHeight="10450" tabRatio="889" activeTab="9" xr2:uid="{00000000-000D-0000-FFFF-FFFF00000000}"/>
  </bookViews>
  <sheets>
    <sheet name="المحتويات" sheetId="21" r:id="rId1"/>
    <sheet name="Cont" sheetId="221" r:id="rId2"/>
    <sheet name="Con-GR" sheetId="222" r:id="rId3"/>
    <sheet name="chapter1" sheetId="24" r:id="rId4"/>
    <sheet name="1" sheetId="25" r:id="rId5"/>
    <sheet name="2" sheetId="26" r:id="rId6"/>
    <sheet name="3" sheetId="27" r:id="rId7"/>
    <sheet name="4" sheetId="28" r:id="rId8"/>
    <sheet name="5" sheetId="29" r:id="rId9"/>
    <sheet name="Chart1" sheetId="30" r:id="rId10"/>
    <sheet name="6" sheetId="31" r:id="rId11"/>
    <sheet name="chapter2" sheetId="33" r:id="rId12"/>
    <sheet name="Map Births" sheetId="145" r:id="rId13"/>
    <sheet name="B1" sheetId="35" r:id="rId14"/>
    <sheet name="Chart2" sheetId="36" r:id="rId15"/>
    <sheet name="B2" sheetId="37" r:id="rId16"/>
    <sheet name="B3" sheetId="38" r:id="rId17"/>
    <sheet name="B4" sheetId="39" r:id="rId18"/>
    <sheet name="B5" sheetId="146" r:id="rId19"/>
    <sheet name="B6-1" sheetId="213" r:id="rId20"/>
    <sheet name="B6-2" sheetId="214" r:id="rId21"/>
    <sheet name="B6-3" sheetId="215" r:id="rId22"/>
    <sheet name="Chart3" sheetId="216" r:id="rId23"/>
    <sheet name="Chart4" sheetId="217" r:id="rId24"/>
    <sheet name="B7" sheetId="46" r:id="rId25"/>
    <sheet name="B8" sheetId="47" r:id="rId26"/>
    <sheet name="B9" sheetId="48" r:id="rId27"/>
    <sheet name="Chart5" sheetId="49" r:id="rId28"/>
    <sheet name="B10" sheetId="210" r:id="rId29"/>
    <sheet name="Chart6" sheetId="51" r:id="rId30"/>
    <sheet name="B11" sheetId="52" r:id="rId31"/>
    <sheet name="Chart7" sheetId="53" r:id="rId32"/>
    <sheet name="B12-1" sheetId="54" r:id="rId33"/>
    <sheet name="B12-2" sheetId="55" r:id="rId34"/>
    <sheet name="B12-3" sheetId="56" r:id="rId35"/>
    <sheet name="B13-1" sheetId="57" r:id="rId36"/>
    <sheet name="B13-2" sheetId="58" r:id="rId37"/>
    <sheet name="B13-3" sheetId="59" r:id="rId38"/>
    <sheet name="B13-4" sheetId="60" r:id="rId39"/>
    <sheet name="B13-5" sheetId="61" r:id="rId40"/>
    <sheet name="B14-1" sheetId="62" r:id="rId41"/>
    <sheet name="B14-2" sheetId="63" r:id="rId42"/>
    <sheet name="B14-3" sheetId="64" r:id="rId43"/>
    <sheet name="B15-1" sheetId="65" r:id="rId44"/>
    <sheet name="B15-2" sheetId="67" r:id="rId45"/>
    <sheet name="B15-3" sheetId="69" r:id="rId46"/>
    <sheet name="Chart8" sheetId="68" r:id="rId47"/>
    <sheet name="B16-1" sheetId="70" r:id="rId48"/>
    <sheet name="B16-2" sheetId="71" r:id="rId49"/>
    <sheet name="B16-3" sheetId="72" r:id="rId50"/>
    <sheet name="B17" sheetId="73" r:id="rId51"/>
    <sheet name="B18" sheetId="74" r:id="rId52"/>
    <sheet name="B19" sheetId="75" r:id="rId53"/>
    <sheet name="chapter3" sheetId="207" r:id="rId54"/>
    <sheet name="Map Deaths" sheetId="161" r:id="rId55"/>
    <sheet name="D-1" sheetId="79" r:id="rId56"/>
    <sheet name="D-2" sheetId="80" r:id="rId57"/>
    <sheet name="D-3" sheetId="81" r:id="rId58"/>
    <sheet name="Chart9" sheetId="82" r:id="rId59"/>
    <sheet name="D-4" sheetId="83" r:id="rId60"/>
    <sheet name="Chart10" sheetId="149" r:id="rId61"/>
    <sheet name="D-5" sheetId="85" r:id="rId62"/>
    <sheet name="D-6" sheetId="86" r:id="rId63"/>
    <sheet name="Chart11" sheetId="87" r:id="rId64"/>
    <sheet name="D-7" sheetId="89" r:id="rId65"/>
    <sheet name="D-8-1" sheetId="90" r:id="rId66"/>
    <sheet name="D-8-2" sheetId="91" r:id="rId67"/>
    <sheet name="D-8-3" sheetId="92" r:id="rId68"/>
    <sheet name="D-9" sheetId="93" r:id="rId69"/>
    <sheet name="Chart12" sheetId="94" r:id="rId70"/>
    <sheet name="D-10-1" sheetId="158" r:id="rId71"/>
    <sheet name="D-10-2" sheetId="160" r:id="rId72"/>
    <sheet name="D-10-3" sheetId="159" r:id="rId73"/>
    <sheet name="D-11" sheetId="187" r:id="rId74"/>
    <sheet name="D-12-1" sheetId="223" r:id="rId75"/>
    <sheet name="D-12-2" sheetId="224" r:id="rId76"/>
    <sheet name="D-12-3" sheetId="225" r:id="rId77"/>
    <sheet name="chapter4" sheetId="208" r:id="rId78"/>
    <sheet name="Map Infant Deaths" sheetId="162" r:id="rId79"/>
    <sheet name="ID-1" sheetId="112" r:id="rId80"/>
    <sheet name="Chart13" sheetId="113" r:id="rId81"/>
    <sheet name="ID-2" sheetId="114" r:id="rId82"/>
    <sheet name="ID-3" sheetId="115" r:id="rId83"/>
    <sheet name="ID-4" sheetId="116" r:id="rId84"/>
    <sheet name="ID-5-1" sheetId="117" r:id="rId85"/>
    <sheet name="ID5-2" sheetId="118" r:id="rId86"/>
    <sheet name="ID5-3" sheetId="119" r:id="rId87"/>
    <sheet name="ID-6" sheetId="120" r:id="rId88"/>
    <sheet name="Chart14" sheetId="121" r:id="rId89"/>
    <sheet name="ID-7" sheetId="180" r:id="rId90"/>
    <sheet name="chapter5" sheetId="209" r:id="rId91"/>
    <sheet name="DP-1" sheetId="164" r:id="rId92"/>
    <sheet name="DP-2" sheetId="186" r:id="rId93"/>
    <sheet name="DP-3" sheetId="165" r:id="rId94"/>
    <sheet name="Births Formuals" sheetId="226" r:id="rId95"/>
    <sheet name="Deaths Formuals" sheetId="229" r:id="rId96"/>
  </sheets>
  <definedNames>
    <definedName name="_xlnm.Print_Area" localSheetId="4">'1'!$A$1:$I$17</definedName>
    <definedName name="_xlnm.Print_Area" localSheetId="5">'2'!$A$1:$G$16</definedName>
    <definedName name="_xlnm.Print_Area" localSheetId="6">'3'!$A$1:$N$17</definedName>
    <definedName name="_xlnm.Print_Area" localSheetId="7">'4'!$A$1:$K$16</definedName>
    <definedName name="_xlnm.Print_Area" localSheetId="8">'5'!$A$1:$K$16</definedName>
    <definedName name="_xlnm.Print_Area" localSheetId="10">'6'!$A$1:$K$16</definedName>
    <definedName name="_xlnm.Print_Area" localSheetId="13">'B1'!$A$1:$E$15</definedName>
    <definedName name="_xlnm.Print_Area" localSheetId="28">'B10'!$A$1:$K$15</definedName>
    <definedName name="_xlnm.Print_Area" localSheetId="30">'B11'!$A$1:$K$15</definedName>
    <definedName name="_xlnm.Print_Area" localSheetId="37">'B13-3'!$A$1:$K$18</definedName>
    <definedName name="_xlnm.Print_Area" localSheetId="44">'B15-2'!$A$1:$L$17</definedName>
    <definedName name="_xlnm.Print_Area" localSheetId="50">'B17'!$A$1:$K$21</definedName>
    <definedName name="_xlnm.Print_Area" localSheetId="51">'B18'!$A$1:$M$46</definedName>
    <definedName name="_xlnm.Print_Area" localSheetId="52">'B19'!$A$1:$M$46</definedName>
    <definedName name="_xlnm.Print_Area" localSheetId="15">'B2'!$A$1:$K$16</definedName>
    <definedName name="_xlnm.Print_Area" localSheetId="16">'B3'!$A$1:$N$17</definedName>
    <definedName name="_xlnm.Print_Area" localSheetId="17">'B4'!$A$1:$O$16</definedName>
    <definedName name="_xlnm.Print_Area" localSheetId="18">'B5'!$A$1:$K$16</definedName>
    <definedName name="_xlnm.Print_Area" localSheetId="19">'B6-1'!$A$1:$Q$36</definedName>
    <definedName name="_xlnm.Print_Area" localSheetId="20">'B6-2'!$A$1:$Q$36</definedName>
    <definedName name="_xlnm.Print_Area" localSheetId="21">'B6-3'!$A$1:$Q$36</definedName>
    <definedName name="_xlnm.Print_Area" localSheetId="25">'B8'!$A$1:$M$36</definedName>
    <definedName name="_xlnm.Print_Area" localSheetId="26">'B9'!$A$1:$Q$13</definedName>
    <definedName name="_xlnm.Print_Area" localSheetId="11">chapter2!$A$1:$A$2</definedName>
    <definedName name="_xlnm.Print_Area" localSheetId="53">chapter3!$A$1:$A$2</definedName>
    <definedName name="_xlnm.Print_Area" localSheetId="77">chapter4!$A$1:$A$2</definedName>
    <definedName name="_xlnm.Print_Area" localSheetId="90">chapter5!$A$1:$A$2</definedName>
    <definedName name="_xlnm.Print_Area" localSheetId="1">Cont!$A$1:$D$84</definedName>
    <definedName name="_xlnm.Print_Area" localSheetId="55">'D-1'!$A$1:$M$16</definedName>
    <definedName name="_xlnm.Print_Area" localSheetId="70">'D-10-1'!$A$1:$N$47</definedName>
    <definedName name="_xlnm.Print_Area" localSheetId="71">'D-10-2'!$A$1:$N$47</definedName>
    <definedName name="_xlnm.Print_Area" localSheetId="72">'D-10-3'!$A$1:$N$47</definedName>
    <definedName name="_xlnm.Print_Area" localSheetId="73">'D-11'!$A$1:$M$23</definedName>
    <definedName name="_xlnm.Print_Area" localSheetId="74">'D-12-1'!$A$1:$X$122</definedName>
    <definedName name="_xlnm.Print_Area" localSheetId="75">'D-12-2'!$A$1:$X$122</definedName>
    <definedName name="_xlnm.Print_Area" localSheetId="76">'D-12-3'!$A$1:$X$122</definedName>
    <definedName name="_xlnm.Print_Area" localSheetId="56">'D-2'!$A$1:$O$16</definedName>
    <definedName name="_xlnm.Print_Area" localSheetId="57">'D-3'!$A$1:$K$19</definedName>
    <definedName name="_xlnm.Print_Area" localSheetId="59">'D-4'!$A$1:$K$33</definedName>
    <definedName name="_xlnm.Print_Area" localSheetId="62">'D-6'!$A$1:$E$12</definedName>
    <definedName name="_xlnm.Print_Area" localSheetId="68">'D-9'!$A$1:$Q$13</definedName>
    <definedName name="_xlnm.Print_Area" localSheetId="91">'DP-1'!$A$1:$K$23</definedName>
    <definedName name="_xlnm.Print_Area" localSheetId="92">'DP-2'!$A$1:$K$23</definedName>
    <definedName name="_xlnm.Print_Area" localSheetId="93">'DP-3'!$A$1:$K$23</definedName>
    <definedName name="_xlnm.Print_Area" localSheetId="79">'ID-1'!$A$1:$K$16</definedName>
    <definedName name="_xlnm.Print_Area" localSheetId="87">'ID-6'!$A$1:$E$12</definedName>
    <definedName name="_xlnm.Print_Area" localSheetId="89">'ID-7'!$A$1:$L$34</definedName>
    <definedName name="_xlnm.Print_Area" localSheetId="12">'Map Births'!$A$1:$K$57</definedName>
    <definedName name="_xlnm.Print_Titles" localSheetId="1">Cont!$1:$2</definedName>
    <definedName name="_xlnm.Print_Titles" localSheetId="74">'D-12-1'!$1:$6</definedName>
    <definedName name="_xlnm.Print_Titles" localSheetId="75">'D-12-2'!$1:$6</definedName>
    <definedName name="_xlnm.Print_Titles" localSheetId="76">'D-12-3'!$1:$6</definedName>
    <definedName name="_xlnm.Print_Titles" localSheetId="64">'D-7'!$1:$6</definedName>
    <definedName name="_xlnm.Print_Titles" localSheetId="65">'D-8-1'!$1:$8</definedName>
    <definedName name="_xlnm.Print_Titles" localSheetId="66">'D-8-2'!$1:$8</definedName>
    <definedName name="_xlnm.Print_Titles" localSheetId="67">'D-8-3'!$1:$8</definedName>
    <definedName name="_xlnm.Print_Titles" localSheetId="89">'ID-7'!$1:$6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64" l="1"/>
  <c r="A23" i="226" l="1"/>
  <c r="B18" i="226"/>
  <c r="A18" i="226"/>
  <c r="A87" i="229" l="1"/>
  <c r="F87" i="229" s="1"/>
  <c r="D87" i="229"/>
  <c r="G88" i="229" s="1"/>
  <c r="C87" i="229"/>
  <c r="F88" i="229" s="1"/>
  <c r="B87" i="229"/>
  <c r="G87" i="229" s="1"/>
  <c r="B24" i="229"/>
  <c r="A24" i="229"/>
  <c r="C18" i="229"/>
  <c r="A18" i="229"/>
  <c r="A31" i="229"/>
  <c r="C31" i="229"/>
  <c r="C6" i="226"/>
  <c r="A6" i="226"/>
  <c r="A12" i="226"/>
  <c r="B12" i="226"/>
  <c r="A6" i="229"/>
  <c r="C6" i="229"/>
  <c r="E6" i="229"/>
  <c r="G6" i="229"/>
  <c r="A3" i="229" l="1"/>
  <c r="E3" i="229"/>
  <c r="A15" i="229"/>
  <c r="A3" i="226"/>
  <c r="D31" i="229"/>
  <c r="G32" i="229" s="1"/>
  <c r="F32" i="229"/>
  <c r="F31" i="229"/>
  <c r="B12" i="229"/>
  <c r="A12" i="229"/>
  <c r="G38" i="160" l="1"/>
  <c r="G39" i="160"/>
  <c r="I44" i="160"/>
  <c r="L43" i="160"/>
  <c r="L39" i="160"/>
  <c r="L45" i="160" s="1"/>
  <c r="L38" i="160"/>
  <c r="I39" i="160"/>
  <c r="J43" i="160"/>
  <c r="L44" i="160" l="1"/>
  <c r="L46" i="160" s="1"/>
  <c r="L40" i="160"/>
  <c r="I45" i="160"/>
  <c r="I46" i="160" s="1"/>
  <c r="I40" i="160"/>
  <c r="D23" i="226"/>
  <c r="G24" i="226" s="1"/>
  <c r="C23" i="226"/>
  <c r="F24" i="226" s="1"/>
  <c r="F23" i="226"/>
  <c r="A43" i="226"/>
  <c r="A35" i="226"/>
  <c r="A36" i="226"/>
  <c r="A37" i="226"/>
  <c r="A38" i="226"/>
  <c r="A39" i="226"/>
  <c r="A40" i="226"/>
  <c r="A41" i="226"/>
  <c r="A42" i="226"/>
  <c r="A34" i="226"/>
  <c r="B23" i="226" l="1"/>
  <c r="G23" i="226" s="1"/>
  <c r="D9" i="69" l="1"/>
  <c r="E9" i="69"/>
  <c r="F9" i="69"/>
  <c r="G9" i="69"/>
  <c r="H9" i="69"/>
  <c r="I9" i="69"/>
  <c r="J9" i="69"/>
  <c r="K9" i="69"/>
  <c r="D10" i="69"/>
  <c r="E10" i="69"/>
  <c r="F10" i="69"/>
  <c r="G10" i="69"/>
  <c r="H10" i="69"/>
  <c r="I10" i="69"/>
  <c r="J10" i="69"/>
  <c r="K10" i="69"/>
  <c r="D11" i="69"/>
  <c r="E11" i="69"/>
  <c r="F11" i="69"/>
  <c r="G11" i="69"/>
  <c r="H11" i="69"/>
  <c r="I11" i="69"/>
  <c r="J11" i="69"/>
  <c r="K11" i="69"/>
  <c r="D12" i="69"/>
  <c r="E12" i="69"/>
  <c r="F12" i="69"/>
  <c r="G12" i="69"/>
  <c r="H12" i="69"/>
  <c r="I12" i="69"/>
  <c r="J12" i="69"/>
  <c r="K12" i="69"/>
  <c r="D13" i="69"/>
  <c r="E13" i="69"/>
  <c r="F13" i="69"/>
  <c r="G13" i="69"/>
  <c r="H13" i="69"/>
  <c r="I13" i="69"/>
  <c r="J13" i="69"/>
  <c r="K13" i="69"/>
  <c r="D14" i="69"/>
  <c r="E14" i="69"/>
  <c r="F14" i="69"/>
  <c r="G14" i="69"/>
  <c r="H14" i="69"/>
  <c r="I14" i="69"/>
  <c r="J14" i="69"/>
  <c r="K14" i="69"/>
  <c r="D15" i="69"/>
  <c r="E15" i="69"/>
  <c r="F15" i="69"/>
  <c r="G15" i="69"/>
  <c r="H15" i="69"/>
  <c r="I15" i="69"/>
  <c r="J15" i="69"/>
  <c r="K15" i="69"/>
  <c r="E8" i="69"/>
  <c r="F8" i="69"/>
  <c r="G8" i="69"/>
  <c r="H8" i="69"/>
  <c r="I8" i="69"/>
  <c r="J8" i="69"/>
  <c r="K8" i="69"/>
  <c r="D8" i="69"/>
  <c r="C20" i="210"/>
  <c r="C21" i="210"/>
  <c r="C22" i="210"/>
  <c r="C23" i="210"/>
  <c r="C24" i="210"/>
  <c r="C25" i="210"/>
  <c r="C26" i="210"/>
  <c r="C8" i="210"/>
  <c r="D8" i="210"/>
  <c r="B8" i="210" s="1"/>
  <c r="C9" i="210"/>
  <c r="D9" i="210"/>
  <c r="B9" i="210" s="1"/>
  <c r="C10" i="210"/>
  <c r="D10" i="210"/>
  <c r="B10" i="210" s="1"/>
  <c r="C11" i="210"/>
  <c r="D11" i="210"/>
  <c r="B11" i="210" s="1"/>
  <c r="C12" i="210"/>
  <c r="D12" i="210"/>
  <c r="C13" i="210"/>
  <c r="D13" i="210"/>
  <c r="B13" i="210" s="1"/>
  <c r="C14" i="210"/>
  <c r="D14" i="210"/>
  <c r="B14" i="210" s="1"/>
  <c r="C7" i="210"/>
  <c r="D7" i="210"/>
  <c r="E8" i="210"/>
  <c r="E9" i="210"/>
  <c r="E10" i="210"/>
  <c r="E11" i="210"/>
  <c r="E12" i="210"/>
  <c r="E13" i="210"/>
  <c r="E14" i="210"/>
  <c r="E7" i="210"/>
  <c r="C19" i="210" s="1"/>
  <c r="B12" i="210" l="1"/>
  <c r="H63" i="91"/>
  <c r="C61" i="91"/>
  <c r="C9" i="91"/>
  <c r="C60" i="91"/>
  <c r="C58" i="91"/>
  <c r="C57" i="91"/>
  <c r="C55" i="91"/>
  <c r="C54" i="91"/>
  <c r="C52" i="91"/>
  <c r="C51" i="91"/>
  <c r="C49" i="91"/>
  <c r="C48" i="91"/>
  <c r="C46" i="91"/>
  <c r="C45" i="91"/>
  <c r="C43" i="91"/>
  <c r="C42" i="91"/>
  <c r="C40" i="91"/>
  <c r="C39" i="91"/>
  <c r="C37" i="91"/>
  <c r="C36" i="91"/>
  <c r="C34" i="91"/>
  <c r="C33" i="91"/>
  <c r="C31" i="91"/>
  <c r="C30" i="91"/>
  <c r="C28" i="91"/>
  <c r="C27" i="91"/>
  <c r="C25" i="91"/>
  <c r="C24" i="91"/>
  <c r="C22" i="91"/>
  <c r="C21" i="91"/>
  <c r="C19" i="91"/>
  <c r="C18" i="91"/>
  <c r="C16" i="91"/>
  <c r="C15" i="91"/>
  <c r="C13" i="91"/>
  <c r="C12" i="91"/>
  <c r="C10" i="91"/>
  <c r="C10" i="90"/>
  <c r="C12" i="90"/>
  <c r="C13" i="90"/>
  <c r="C15" i="90"/>
  <c r="C16" i="90"/>
  <c r="C18" i="90"/>
  <c r="C19" i="90"/>
  <c r="C21" i="90"/>
  <c r="C22" i="90"/>
  <c r="C24" i="90"/>
  <c r="C25" i="90"/>
  <c r="C27" i="90"/>
  <c r="C28" i="90"/>
  <c r="C30" i="90"/>
  <c r="C31" i="90"/>
  <c r="C33" i="90"/>
  <c r="C34" i="90"/>
  <c r="C36" i="90"/>
  <c r="C37" i="90"/>
  <c r="C39" i="90"/>
  <c r="C40" i="90"/>
  <c r="C42" i="90"/>
  <c r="C43" i="90"/>
  <c r="C45" i="90"/>
  <c r="C46" i="90"/>
  <c r="C48" i="90"/>
  <c r="C49" i="90"/>
  <c r="C51" i="90"/>
  <c r="C52" i="90"/>
  <c r="C54" i="90"/>
  <c r="C55" i="90"/>
  <c r="C57" i="90"/>
  <c r="C58" i="90"/>
  <c r="C60" i="90"/>
  <c r="C61" i="90"/>
  <c r="C9" i="90"/>
  <c r="H11" i="90"/>
  <c r="J104" i="89"/>
  <c r="A56" i="229" s="1"/>
  <c r="F56" i="229" s="1"/>
  <c r="O34" i="214"/>
  <c r="O9" i="213"/>
  <c r="C8" i="213"/>
  <c r="C10" i="213"/>
  <c r="C11" i="213"/>
  <c r="C13" i="213"/>
  <c r="C14" i="213"/>
  <c r="C16" i="213"/>
  <c r="C17" i="213"/>
  <c r="C19" i="213"/>
  <c r="C20" i="213"/>
  <c r="C22" i="213"/>
  <c r="C23" i="213"/>
  <c r="C25" i="213"/>
  <c r="C26" i="213"/>
  <c r="C28" i="213"/>
  <c r="C29" i="213"/>
  <c r="C31" i="213"/>
  <c r="C32" i="213"/>
  <c r="C7" i="213"/>
  <c r="O34" i="213"/>
  <c r="H7" i="146"/>
  <c r="B34" i="226" s="1"/>
  <c r="J16" i="146"/>
  <c r="K15" i="180"/>
  <c r="J17" i="180"/>
  <c r="J19" i="180"/>
  <c r="K20" i="180"/>
  <c r="I20" i="180" s="1"/>
  <c r="J21" i="180"/>
  <c r="J22" i="180"/>
  <c r="J24" i="180"/>
  <c r="K24" i="180"/>
  <c r="J25" i="180"/>
  <c r="K25" i="180"/>
  <c r="J27" i="180"/>
  <c r="J30" i="180"/>
  <c r="K30" i="180"/>
  <c r="V119" i="223"/>
  <c r="D7" i="223"/>
  <c r="L10" i="160"/>
  <c r="C8" i="160"/>
  <c r="C9" i="160"/>
  <c r="C11" i="160"/>
  <c r="C12" i="160"/>
  <c r="C14" i="160"/>
  <c r="C15" i="160"/>
  <c r="C17" i="160"/>
  <c r="C18" i="160"/>
  <c r="C20" i="160"/>
  <c r="C21" i="160"/>
  <c r="C23" i="160"/>
  <c r="C24" i="160"/>
  <c r="C26" i="160"/>
  <c r="C27" i="160"/>
  <c r="C29" i="160"/>
  <c r="C30" i="160"/>
  <c r="C32" i="160"/>
  <c r="C33" i="160"/>
  <c r="C35" i="160"/>
  <c r="C36" i="160"/>
  <c r="C41" i="160"/>
  <c r="C42" i="160"/>
  <c r="C9" i="158"/>
  <c r="C11" i="158"/>
  <c r="C12" i="158"/>
  <c r="C14" i="158"/>
  <c r="C15" i="158"/>
  <c r="C17" i="158"/>
  <c r="C18" i="158"/>
  <c r="C20" i="158"/>
  <c r="C21" i="158"/>
  <c r="C23" i="158"/>
  <c r="C24" i="158"/>
  <c r="C26" i="158"/>
  <c r="C27" i="158"/>
  <c r="C29" i="158"/>
  <c r="C30" i="158"/>
  <c r="C32" i="158"/>
  <c r="C33" i="158"/>
  <c r="C35" i="158"/>
  <c r="C36" i="158"/>
  <c r="C41" i="158"/>
  <c r="C42" i="158"/>
  <c r="C8" i="158"/>
  <c r="D43" i="160"/>
  <c r="E43" i="160"/>
  <c r="F43" i="160"/>
  <c r="G43" i="160"/>
  <c r="H43" i="160"/>
  <c r="I43" i="160"/>
  <c r="K43" i="160"/>
  <c r="D43" i="158"/>
  <c r="E43" i="158"/>
  <c r="F43" i="158"/>
  <c r="G43" i="158"/>
  <c r="H43" i="158"/>
  <c r="I43" i="158"/>
  <c r="J43" i="158"/>
  <c r="K43" i="158"/>
  <c r="L43" i="158"/>
  <c r="L39" i="158"/>
  <c r="L45" i="158" s="1"/>
  <c r="L38" i="158"/>
  <c r="L44" i="158" s="1"/>
  <c r="D37" i="160"/>
  <c r="E37" i="160"/>
  <c r="F37" i="160"/>
  <c r="G37" i="160"/>
  <c r="H37" i="160"/>
  <c r="I37" i="160"/>
  <c r="J37" i="160"/>
  <c r="K37" i="160"/>
  <c r="D37" i="158"/>
  <c r="E37" i="158"/>
  <c r="F37" i="158"/>
  <c r="G37" i="158"/>
  <c r="H37" i="158"/>
  <c r="I37" i="158"/>
  <c r="J37" i="158"/>
  <c r="K37" i="158"/>
  <c r="L37" i="160"/>
  <c r="L37" i="158"/>
  <c r="L40" i="158" s="1"/>
  <c r="D34" i="160"/>
  <c r="E34" i="160"/>
  <c r="F34" i="160"/>
  <c r="G34" i="160"/>
  <c r="H34" i="160"/>
  <c r="I34" i="160"/>
  <c r="J34" i="160"/>
  <c r="K34" i="160"/>
  <c r="D34" i="158"/>
  <c r="C34" i="158" s="1"/>
  <c r="E34" i="158"/>
  <c r="F34" i="158"/>
  <c r="G34" i="158"/>
  <c r="H34" i="158"/>
  <c r="I34" i="158"/>
  <c r="J34" i="158"/>
  <c r="K34" i="158"/>
  <c r="L34" i="160"/>
  <c r="L34" i="158"/>
  <c r="D31" i="160"/>
  <c r="C31" i="160" s="1"/>
  <c r="E31" i="160"/>
  <c r="F31" i="160"/>
  <c r="G31" i="160"/>
  <c r="H31" i="160"/>
  <c r="I31" i="160"/>
  <c r="J31" i="160"/>
  <c r="K31" i="160"/>
  <c r="D31" i="158"/>
  <c r="C31" i="158" s="1"/>
  <c r="E31" i="158"/>
  <c r="F31" i="158"/>
  <c r="G31" i="158"/>
  <c r="H31" i="158"/>
  <c r="I31" i="158"/>
  <c r="J31" i="158"/>
  <c r="K31" i="158"/>
  <c r="L31" i="160"/>
  <c r="L31" i="158"/>
  <c r="D28" i="160"/>
  <c r="E28" i="160"/>
  <c r="F28" i="160"/>
  <c r="G28" i="160"/>
  <c r="H28" i="160"/>
  <c r="I28" i="160"/>
  <c r="J28" i="160"/>
  <c r="K28" i="160"/>
  <c r="D28" i="158"/>
  <c r="C28" i="158" s="1"/>
  <c r="E28" i="158"/>
  <c r="F28" i="158"/>
  <c r="G28" i="158"/>
  <c r="H28" i="158"/>
  <c r="I28" i="158"/>
  <c r="J28" i="158"/>
  <c r="K28" i="158"/>
  <c r="L28" i="160"/>
  <c r="L28" i="158"/>
  <c r="D25" i="160"/>
  <c r="C25" i="160" s="1"/>
  <c r="E25" i="160"/>
  <c r="F25" i="160"/>
  <c r="G25" i="160"/>
  <c r="H25" i="160"/>
  <c r="I25" i="160"/>
  <c r="J25" i="160"/>
  <c r="K25" i="160"/>
  <c r="D25" i="158"/>
  <c r="C25" i="158" s="1"/>
  <c r="E25" i="158"/>
  <c r="F25" i="158"/>
  <c r="G25" i="158"/>
  <c r="H25" i="158"/>
  <c r="I25" i="158"/>
  <c r="J25" i="158"/>
  <c r="K25" i="158"/>
  <c r="L25" i="160"/>
  <c r="L25" i="158"/>
  <c r="D22" i="160"/>
  <c r="C22" i="160" s="1"/>
  <c r="E22" i="160"/>
  <c r="F22" i="160"/>
  <c r="G22" i="160"/>
  <c r="H22" i="160"/>
  <c r="I22" i="160"/>
  <c r="J22" i="160"/>
  <c r="K22" i="160"/>
  <c r="D22" i="158"/>
  <c r="C22" i="158" s="1"/>
  <c r="E22" i="158"/>
  <c r="F22" i="158"/>
  <c r="G22" i="158"/>
  <c r="H22" i="158"/>
  <c r="I22" i="158"/>
  <c r="J22" i="158"/>
  <c r="K22" i="158"/>
  <c r="L22" i="160"/>
  <c r="L22" i="158"/>
  <c r="D19" i="160"/>
  <c r="C19" i="160" s="1"/>
  <c r="E19" i="160"/>
  <c r="F19" i="160"/>
  <c r="G19" i="160"/>
  <c r="H19" i="160"/>
  <c r="I19" i="160"/>
  <c r="J19" i="160"/>
  <c r="K19" i="160"/>
  <c r="D19" i="158"/>
  <c r="C19" i="158" s="1"/>
  <c r="E19" i="158"/>
  <c r="F19" i="158"/>
  <c r="G19" i="158"/>
  <c r="H19" i="158"/>
  <c r="I19" i="158"/>
  <c r="J19" i="158"/>
  <c r="K19" i="158"/>
  <c r="L19" i="160"/>
  <c r="L19" i="158"/>
  <c r="D16" i="160"/>
  <c r="C16" i="160" s="1"/>
  <c r="E16" i="160"/>
  <c r="F16" i="160"/>
  <c r="G16" i="160"/>
  <c r="H16" i="160"/>
  <c r="I16" i="160"/>
  <c r="J16" i="160"/>
  <c r="K16" i="160"/>
  <c r="D16" i="158"/>
  <c r="C16" i="158" s="1"/>
  <c r="E16" i="158"/>
  <c r="F16" i="158"/>
  <c r="G16" i="158"/>
  <c r="H16" i="158"/>
  <c r="I16" i="158"/>
  <c r="J16" i="158"/>
  <c r="K16" i="158"/>
  <c r="L16" i="160"/>
  <c r="L16" i="158"/>
  <c r="D13" i="160"/>
  <c r="E13" i="160"/>
  <c r="F13" i="160"/>
  <c r="G13" i="160"/>
  <c r="H13" i="160"/>
  <c r="I13" i="160"/>
  <c r="J13" i="160"/>
  <c r="K13" i="160"/>
  <c r="D13" i="158"/>
  <c r="C13" i="158" s="1"/>
  <c r="E13" i="158"/>
  <c r="F13" i="158"/>
  <c r="G13" i="158"/>
  <c r="H13" i="158"/>
  <c r="I13" i="158"/>
  <c r="J13" i="158"/>
  <c r="K13" i="158"/>
  <c r="L13" i="160"/>
  <c r="L13" i="158"/>
  <c r="D10" i="160"/>
  <c r="C10" i="160" s="1"/>
  <c r="E10" i="160"/>
  <c r="F10" i="160"/>
  <c r="G10" i="160"/>
  <c r="H10" i="160"/>
  <c r="I10" i="160"/>
  <c r="J10" i="160"/>
  <c r="K10" i="160"/>
  <c r="D10" i="158"/>
  <c r="C10" i="158" s="1"/>
  <c r="E10" i="158"/>
  <c r="F10" i="158"/>
  <c r="G10" i="158"/>
  <c r="H10" i="158"/>
  <c r="I10" i="158"/>
  <c r="J10" i="158"/>
  <c r="K10" i="158"/>
  <c r="L10" i="158"/>
  <c r="D11" i="91"/>
  <c r="E11" i="91"/>
  <c r="F11" i="91"/>
  <c r="G11" i="91"/>
  <c r="D11" i="90"/>
  <c r="C11" i="90" s="1"/>
  <c r="E11" i="90"/>
  <c r="F11" i="90"/>
  <c r="G11" i="90"/>
  <c r="D14" i="91"/>
  <c r="E14" i="91"/>
  <c r="F14" i="91"/>
  <c r="G14" i="91"/>
  <c r="D14" i="90"/>
  <c r="C14" i="90" s="1"/>
  <c r="E14" i="90"/>
  <c r="F14" i="90"/>
  <c r="G14" i="90"/>
  <c r="D17" i="91"/>
  <c r="E17" i="91"/>
  <c r="F17" i="91"/>
  <c r="G17" i="91"/>
  <c r="D17" i="90"/>
  <c r="C17" i="90" s="1"/>
  <c r="E17" i="90"/>
  <c r="F17" i="90"/>
  <c r="G17" i="90"/>
  <c r="D20" i="91"/>
  <c r="E20" i="91"/>
  <c r="F20" i="91"/>
  <c r="G20" i="91"/>
  <c r="D20" i="90"/>
  <c r="C20" i="90" s="1"/>
  <c r="E20" i="90"/>
  <c r="F20" i="90"/>
  <c r="G20" i="90"/>
  <c r="D23" i="91"/>
  <c r="E23" i="91"/>
  <c r="F23" i="91"/>
  <c r="G23" i="91"/>
  <c r="D23" i="90"/>
  <c r="C23" i="90" s="1"/>
  <c r="E23" i="90"/>
  <c r="F23" i="90"/>
  <c r="G23" i="90"/>
  <c r="D26" i="91"/>
  <c r="E26" i="91"/>
  <c r="F26" i="91"/>
  <c r="G26" i="91"/>
  <c r="D26" i="90"/>
  <c r="C26" i="90" s="1"/>
  <c r="E26" i="90"/>
  <c r="F26" i="90"/>
  <c r="G26" i="90"/>
  <c r="D29" i="91"/>
  <c r="E29" i="91"/>
  <c r="F29" i="91"/>
  <c r="G29" i="91"/>
  <c r="D29" i="90"/>
  <c r="C29" i="90" s="1"/>
  <c r="E29" i="90"/>
  <c r="F29" i="90"/>
  <c r="G29" i="90"/>
  <c r="D32" i="91"/>
  <c r="E32" i="91"/>
  <c r="F32" i="91"/>
  <c r="G32" i="91"/>
  <c r="D32" i="90"/>
  <c r="C32" i="90" s="1"/>
  <c r="E32" i="90"/>
  <c r="F32" i="90"/>
  <c r="G32" i="90"/>
  <c r="D35" i="91"/>
  <c r="E35" i="91"/>
  <c r="F35" i="91"/>
  <c r="G35" i="91"/>
  <c r="D35" i="90"/>
  <c r="C35" i="90" s="1"/>
  <c r="E35" i="90"/>
  <c r="F35" i="90"/>
  <c r="G35" i="90"/>
  <c r="D38" i="91"/>
  <c r="E38" i="91"/>
  <c r="F38" i="91"/>
  <c r="G38" i="91"/>
  <c r="D38" i="90"/>
  <c r="C38" i="90" s="1"/>
  <c r="E38" i="90"/>
  <c r="F38" i="90"/>
  <c r="G38" i="90"/>
  <c r="D41" i="91"/>
  <c r="E41" i="91"/>
  <c r="F41" i="91"/>
  <c r="G41" i="91"/>
  <c r="D41" i="90"/>
  <c r="C41" i="90" s="1"/>
  <c r="E41" i="90"/>
  <c r="F41" i="90"/>
  <c r="G41" i="90"/>
  <c r="D44" i="91"/>
  <c r="E44" i="91"/>
  <c r="F44" i="91"/>
  <c r="G44" i="91"/>
  <c r="D44" i="90"/>
  <c r="C44" i="90" s="1"/>
  <c r="E44" i="90"/>
  <c r="F44" i="90"/>
  <c r="G44" i="90"/>
  <c r="D47" i="91"/>
  <c r="E47" i="91"/>
  <c r="F47" i="91"/>
  <c r="G47" i="91"/>
  <c r="D47" i="90"/>
  <c r="C47" i="90" s="1"/>
  <c r="E47" i="90"/>
  <c r="F47" i="90"/>
  <c r="G47" i="90"/>
  <c r="D50" i="91"/>
  <c r="E50" i="91"/>
  <c r="F50" i="91"/>
  <c r="G50" i="91"/>
  <c r="D50" i="90"/>
  <c r="C50" i="90" s="1"/>
  <c r="E50" i="90"/>
  <c r="F50" i="90"/>
  <c r="G50" i="90"/>
  <c r="D53" i="91"/>
  <c r="E53" i="91"/>
  <c r="F53" i="91"/>
  <c r="G53" i="91"/>
  <c r="D53" i="90"/>
  <c r="C53" i="90" s="1"/>
  <c r="E53" i="90"/>
  <c r="F53" i="90"/>
  <c r="G53" i="90"/>
  <c r="D56" i="91"/>
  <c r="E56" i="91"/>
  <c r="F56" i="91"/>
  <c r="G56" i="91"/>
  <c r="D56" i="90"/>
  <c r="C56" i="90" s="1"/>
  <c r="E56" i="90"/>
  <c r="F56" i="90"/>
  <c r="G56" i="90"/>
  <c r="D59" i="91"/>
  <c r="E59" i="91"/>
  <c r="F59" i="91"/>
  <c r="G59" i="91"/>
  <c r="D59" i="90"/>
  <c r="C59" i="90" s="1"/>
  <c r="E59" i="90"/>
  <c r="F59" i="90"/>
  <c r="G59" i="90"/>
  <c r="D62" i="91"/>
  <c r="E62" i="91"/>
  <c r="F62" i="91"/>
  <c r="G62" i="91"/>
  <c r="D62" i="90"/>
  <c r="C62" i="90" s="1"/>
  <c r="E62" i="90"/>
  <c r="F62" i="90"/>
  <c r="G62" i="90"/>
  <c r="H62" i="91"/>
  <c r="H62" i="90"/>
  <c r="H59" i="91"/>
  <c r="H59" i="90"/>
  <c r="H56" i="91"/>
  <c r="H56" i="90"/>
  <c r="H53" i="91"/>
  <c r="H53" i="90"/>
  <c r="H50" i="91"/>
  <c r="H50" i="90"/>
  <c r="H47" i="91"/>
  <c r="H47" i="90"/>
  <c r="H44" i="91"/>
  <c r="H44" i="90"/>
  <c r="H41" i="91"/>
  <c r="H41" i="90"/>
  <c r="H38" i="91"/>
  <c r="H38" i="90"/>
  <c r="H35" i="91"/>
  <c r="H35" i="90"/>
  <c r="H32" i="91"/>
  <c r="H32" i="90"/>
  <c r="H29" i="91"/>
  <c r="H29" i="90"/>
  <c r="H26" i="91"/>
  <c r="H26" i="90"/>
  <c r="H23" i="91"/>
  <c r="H23" i="90"/>
  <c r="H20" i="91"/>
  <c r="H20" i="90"/>
  <c r="H17" i="91"/>
  <c r="H17" i="90"/>
  <c r="H14" i="91"/>
  <c r="H14" i="90"/>
  <c r="H11" i="91"/>
  <c r="K38" i="74"/>
  <c r="K44" i="74" s="1"/>
  <c r="K42" i="74"/>
  <c r="D42" i="75"/>
  <c r="E42" i="75"/>
  <c r="F42" i="75"/>
  <c r="G42" i="75"/>
  <c r="H42" i="75"/>
  <c r="I42" i="75"/>
  <c r="J42" i="75"/>
  <c r="K42" i="75"/>
  <c r="K38" i="75"/>
  <c r="K37" i="75"/>
  <c r="D36" i="75"/>
  <c r="E36" i="75"/>
  <c r="F36" i="75"/>
  <c r="G36" i="75"/>
  <c r="H36" i="75"/>
  <c r="I36" i="75"/>
  <c r="J36" i="75"/>
  <c r="K36" i="75"/>
  <c r="D33" i="75"/>
  <c r="E33" i="75"/>
  <c r="F33" i="75"/>
  <c r="G33" i="75"/>
  <c r="H33" i="75"/>
  <c r="I33" i="75"/>
  <c r="J33" i="75"/>
  <c r="K33" i="75"/>
  <c r="D30" i="75"/>
  <c r="E30" i="75"/>
  <c r="F30" i="75"/>
  <c r="G30" i="75"/>
  <c r="H30" i="75"/>
  <c r="I30" i="75"/>
  <c r="J30" i="75"/>
  <c r="K30" i="75"/>
  <c r="D27" i="75"/>
  <c r="E27" i="75"/>
  <c r="F27" i="75"/>
  <c r="G27" i="75"/>
  <c r="H27" i="75"/>
  <c r="I27" i="75"/>
  <c r="J27" i="75"/>
  <c r="K27" i="75"/>
  <c r="D24" i="75"/>
  <c r="E24" i="75"/>
  <c r="F24" i="75"/>
  <c r="G24" i="75"/>
  <c r="H24" i="75"/>
  <c r="I24" i="75"/>
  <c r="J24" i="75"/>
  <c r="K24" i="75"/>
  <c r="D21" i="75"/>
  <c r="E21" i="75"/>
  <c r="F21" i="75"/>
  <c r="G21" i="75"/>
  <c r="H21" i="75"/>
  <c r="I21" i="75"/>
  <c r="J21" i="75"/>
  <c r="K21" i="75"/>
  <c r="D18" i="75"/>
  <c r="E18" i="75"/>
  <c r="F18" i="75"/>
  <c r="G18" i="75"/>
  <c r="H18" i="75"/>
  <c r="I18" i="75"/>
  <c r="J18" i="75"/>
  <c r="K18" i="75"/>
  <c r="D15" i="75"/>
  <c r="E15" i="75"/>
  <c r="F15" i="75"/>
  <c r="G15" i="75"/>
  <c r="H15" i="75"/>
  <c r="I15" i="75"/>
  <c r="J15" i="75"/>
  <c r="K15" i="75"/>
  <c r="D12" i="75"/>
  <c r="E12" i="75"/>
  <c r="F12" i="75"/>
  <c r="G12" i="75"/>
  <c r="H12" i="75"/>
  <c r="I12" i="75"/>
  <c r="J12" i="75"/>
  <c r="K12" i="75"/>
  <c r="D9" i="75"/>
  <c r="C9" i="75" s="1"/>
  <c r="E9" i="75"/>
  <c r="F9" i="75"/>
  <c r="G9" i="75"/>
  <c r="H9" i="75"/>
  <c r="I9" i="75"/>
  <c r="J9" i="75"/>
  <c r="K9" i="75"/>
  <c r="K37" i="74"/>
  <c r="K36" i="74"/>
  <c r="D36" i="74"/>
  <c r="E36" i="74"/>
  <c r="F36" i="74"/>
  <c r="G36" i="74"/>
  <c r="H36" i="74"/>
  <c r="I36" i="74"/>
  <c r="J36" i="74"/>
  <c r="D33" i="74"/>
  <c r="C33" i="74" s="1"/>
  <c r="E33" i="74"/>
  <c r="F33" i="74"/>
  <c r="G33" i="74"/>
  <c r="H33" i="74"/>
  <c r="I33" i="74"/>
  <c r="J33" i="74"/>
  <c r="K33" i="74"/>
  <c r="D30" i="74"/>
  <c r="E30" i="74"/>
  <c r="F30" i="74"/>
  <c r="G30" i="74"/>
  <c r="H30" i="74"/>
  <c r="I30" i="74"/>
  <c r="J30" i="74"/>
  <c r="K30" i="74"/>
  <c r="D27" i="74"/>
  <c r="E27" i="74"/>
  <c r="F27" i="74"/>
  <c r="G27" i="74"/>
  <c r="H27" i="74"/>
  <c r="I27" i="74"/>
  <c r="J27" i="74"/>
  <c r="K27" i="74"/>
  <c r="D24" i="74"/>
  <c r="E24" i="74"/>
  <c r="F24" i="74"/>
  <c r="G24" i="74"/>
  <c r="H24" i="74"/>
  <c r="I24" i="74"/>
  <c r="J24" i="74"/>
  <c r="K24" i="74"/>
  <c r="J21" i="74"/>
  <c r="I21" i="74"/>
  <c r="H21" i="74"/>
  <c r="G21" i="74"/>
  <c r="F21" i="74"/>
  <c r="E21" i="74"/>
  <c r="D21" i="74"/>
  <c r="K21" i="74"/>
  <c r="D18" i="74"/>
  <c r="E18" i="74"/>
  <c r="F18" i="74"/>
  <c r="G18" i="74"/>
  <c r="H18" i="74"/>
  <c r="I18" i="74"/>
  <c r="J18" i="74"/>
  <c r="K18" i="74"/>
  <c r="D15" i="74"/>
  <c r="E15" i="74"/>
  <c r="F15" i="74"/>
  <c r="G15" i="74"/>
  <c r="H15" i="74"/>
  <c r="I15" i="74"/>
  <c r="J15" i="74"/>
  <c r="K15" i="74"/>
  <c r="D12" i="74"/>
  <c r="E12" i="74"/>
  <c r="F12" i="74"/>
  <c r="G12" i="74"/>
  <c r="H12" i="74"/>
  <c r="I12" i="74"/>
  <c r="J12" i="74"/>
  <c r="K12" i="74"/>
  <c r="D9" i="74"/>
  <c r="C9" i="74" s="1"/>
  <c r="E9" i="74"/>
  <c r="F9" i="74"/>
  <c r="G9" i="74"/>
  <c r="H9" i="74"/>
  <c r="I9" i="74"/>
  <c r="J9" i="74"/>
  <c r="K9" i="74"/>
  <c r="J18" i="73"/>
  <c r="J11" i="73"/>
  <c r="C10" i="65"/>
  <c r="B12" i="54"/>
  <c r="G15" i="210"/>
  <c r="N7" i="48"/>
  <c r="P13" i="48"/>
  <c r="K35" i="47"/>
  <c r="K34" i="47"/>
  <c r="F33" i="47"/>
  <c r="G33" i="47"/>
  <c r="H33" i="47"/>
  <c r="I33" i="47"/>
  <c r="J33" i="47"/>
  <c r="K33" i="47"/>
  <c r="F30" i="47"/>
  <c r="G30" i="47"/>
  <c r="H30" i="47"/>
  <c r="I30" i="47"/>
  <c r="J30" i="47"/>
  <c r="K30" i="47"/>
  <c r="F27" i="47"/>
  <c r="G27" i="47"/>
  <c r="H27" i="47"/>
  <c r="I27" i="47"/>
  <c r="J27" i="47"/>
  <c r="K27" i="47"/>
  <c r="F24" i="47"/>
  <c r="G24" i="47"/>
  <c r="H24" i="47"/>
  <c r="I24" i="47"/>
  <c r="J24" i="47"/>
  <c r="K24" i="47"/>
  <c r="F21" i="47"/>
  <c r="G21" i="47"/>
  <c r="H21" i="47"/>
  <c r="I21" i="47"/>
  <c r="J21" i="47"/>
  <c r="K21" i="47"/>
  <c r="F18" i="47"/>
  <c r="G18" i="47"/>
  <c r="H18" i="47"/>
  <c r="I18" i="47"/>
  <c r="J18" i="47"/>
  <c r="K18" i="47"/>
  <c r="F15" i="47"/>
  <c r="G15" i="47"/>
  <c r="H15" i="47"/>
  <c r="I15" i="47"/>
  <c r="J15" i="47"/>
  <c r="K15" i="47"/>
  <c r="K12" i="47"/>
  <c r="H9" i="47"/>
  <c r="K9" i="47"/>
  <c r="C13" i="160" l="1"/>
  <c r="C20" i="91"/>
  <c r="C23" i="91"/>
  <c r="C26" i="91"/>
  <c r="C41" i="91"/>
  <c r="C11" i="91"/>
  <c r="C17" i="91"/>
  <c r="C32" i="91"/>
  <c r="C47" i="91"/>
  <c r="C56" i="91"/>
  <c r="C38" i="91"/>
  <c r="C59" i="91"/>
  <c r="C28" i="160"/>
  <c r="C14" i="91"/>
  <c r="C29" i="91"/>
  <c r="C35" i="91"/>
  <c r="C44" i="91"/>
  <c r="C50" i="91"/>
  <c r="C53" i="91"/>
  <c r="C62" i="91"/>
  <c r="K43" i="75"/>
  <c r="K39" i="75"/>
  <c r="K39" i="74"/>
  <c r="K45" i="74" s="1"/>
  <c r="K43" i="74"/>
  <c r="J19" i="73"/>
  <c r="C34" i="160"/>
  <c r="C43" i="160"/>
  <c r="C37" i="160"/>
  <c r="C43" i="158"/>
  <c r="C37" i="158"/>
  <c r="L46" i="158"/>
  <c r="C7" i="47"/>
  <c r="F12" i="47"/>
  <c r="G12" i="47"/>
  <c r="H12" i="47"/>
  <c r="I12" i="47"/>
  <c r="C12" i="47" s="1"/>
  <c r="J12" i="47"/>
  <c r="I9" i="47"/>
  <c r="F9" i="47"/>
  <c r="C9" i="47" s="1"/>
  <c r="G9" i="47"/>
  <c r="J9" i="47"/>
  <c r="G16" i="46"/>
  <c r="H16" i="46"/>
  <c r="I16" i="46"/>
  <c r="K16" i="46"/>
  <c r="L16" i="46"/>
  <c r="M16" i="46"/>
  <c r="C7" i="46"/>
  <c r="D7" i="46"/>
  <c r="E7" i="46"/>
  <c r="F7" i="46"/>
  <c r="J21" i="73" l="1"/>
  <c r="J20" i="73"/>
  <c r="B7" i="46"/>
  <c r="O33" i="214"/>
  <c r="N33" i="214"/>
  <c r="M33" i="214"/>
  <c r="L33" i="214"/>
  <c r="K33" i="214"/>
  <c r="J33" i="214"/>
  <c r="I33" i="214"/>
  <c r="H33" i="214"/>
  <c r="G33" i="214"/>
  <c r="F33" i="214"/>
  <c r="E33" i="214"/>
  <c r="D33" i="214"/>
  <c r="O30" i="214"/>
  <c r="N30" i="214"/>
  <c r="M30" i="214"/>
  <c r="L30" i="214"/>
  <c r="K30" i="214"/>
  <c r="J30" i="214"/>
  <c r="I30" i="214"/>
  <c r="H30" i="214"/>
  <c r="G30" i="214"/>
  <c r="F30" i="214"/>
  <c r="E30" i="214"/>
  <c r="D30" i="214"/>
  <c r="O27" i="214"/>
  <c r="N27" i="214"/>
  <c r="M27" i="214"/>
  <c r="L27" i="214"/>
  <c r="K27" i="214"/>
  <c r="J27" i="214"/>
  <c r="I27" i="214"/>
  <c r="H27" i="214"/>
  <c r="G27" i="214"/>
  <c r="F27" i="214"/>
  <c r="E27" i="214"/>
  <c r="D27" i="214"/>
  <c r="O24" i="214"/>
  <c r="N24" i="214"/>
  <c r="M24" i="214"/>
  <c r="L24" i="214"/>
  <c r="K24" i="214"/>
  <c r="J24" i="214"/>
  <c r="I24" i="214"/>
  <c r="H24" i="214"/>
  <c r="G24" i="214"/>
  <c r="F24" i="214"/>
  <c r="E24" i="214"/>
  <c r="D24" i="214"/>
  <c r="O21" i="214"/>
  <c r="N21" i="214"/>
  <c r="M21" i="214"/>
  <c r="L21" i="214"/>
  <c r="K21" i="214"/>
  <c r="J21" i="214"/>
  <c r="I21" i="214"/>
  <c r="H21" i="214"/>
  <c r="G21" i="214"/>
  <c r="F21" i="214"/>
  <c r="E21" i="214"/>
  <c r="D21" i="214"/>
  <c r="O18" i="214"/>
  <c r="N18" i="214"/>
  <c r="M18" i="214"/>
  <c r="L18" i="214"/>
  <c r="K18" i="214"/>
  <c r="J18" i="214"/>
  <c r="I18" i="214"/>
  <c r="H18" i="214"/>
  <c r="G18" i="214"/>
  <c r="F18" i="214"/>
  <c r="E18" i="214"/>
  <c r="D18" i="214"/>
  <c r="O15" i="214"/>
  <c r="N15" i="214"/>
  <c r="M15" i="214"/>
  <c r="L15" i="214"/>
  <c r="K15" i="214"/>
  <c r="J15" i="214"/>
  <c r="I15" i="214"/>
  <c r="H15" i="214"/>
  <c r="G15" i="214"/>
  <c r="F15" i="214"/>
  <c r="E15" i="214"/>
  <c r="D15" i="214"/>
  <c r="O12" i="214"/>
  <c r="N12" i="214"/>
  <c r="M12" i="214"/>
  <c r="L12" i="214"/>
  <c r="K12" i="214"/>
  <c r="J12" i="214"/>
  <c r="I12" i="214"/>
  <c r="H12" i="214"/>
  <c r="G12" i="214"/>
  <c r="F12" i="214"/>
  <c r="E12" i="214"/>
  <c r="D12" i="214"/>
  <c r="O9" i="214"/>
  <c r="N9" i="214"/>
  <c r="M9" i="214"/>
  <c r="L9" i="214"/>
  <c r="K9" i="214"/>
  <c r="J9" i="214"/>
  <c r="I9" i="214"/>
  <c r="H9" i="214"/>
  <c r="G9" i="214"/>
  <c r="F9" i="214"/>
  <c r="E9" i="214"/>
  <c r="D9" i="214"/>
  <c r="O33" i="213" l="1"/>
  <c r="N33" i="213"/>
  <c r="M33" i="213"/>
  <c r="L33" i="213"/>
  <c r="K33" i="213"/>
  <c r="J33" i="213"/>
  <c r="I33" i="213"/>
  <c r="H33" i="213"/>
  <c r="G33" i="213"/>
  <c r="F33" i="213"/>
  <c r="E33" i="213"/>
  <c r="D33" i="213"/>
  <c r="O30" i="213"/>
  <c r="N30" i="213"/>
  <c r="M30" i="213"/>
  <c r="L30" i="213"/>
  <c r="K30" i="213"/>
  <c r="J30" i="213"/>
  <c r="I30" i="213"/>
  <c r="H30" i="213"/>
  <c r="G30" i="213"/>
  <c r="F30" i="213"/>
  <c r="E30" i="213"/>
  <c r="D30" i="213"/>
  <c r="C30" i="213" s="1"/>
  <c r="A54" i="226" s="1"/>
  <c r="O27" i="213"/>
  <c r="N27" i="213"/>
  <c r="M27" i="213"/>
  <c r="L27" i="213"/>
  <c r="K27" i="213"/>
  <c r="J27" i="213"/>
  <c r="I27" i="213"/>
  <c r="H27" i="213"/>
  <c r="G27" i="213"/>
  <c r="F27" i="213"/>
  <c r="E27" i="213"/>
  <c r="D27" i="213"/>
  <c r="C27" i="213" s="1"/>
  <c r="A53" i="226" s="1"/>
  <c r="O24" i="213"/>
  <c r="N24" i="213"/>
  <c r="M24" i="213"/>
  <c r="L24" i="213"/>
  <c r="K24" i="213"/>
  <c r="J24" i="213"/>
  <c r="I24" i="213"/>
  <c r="H24" i="213"/>
  <c r="G24" i="213"/>
  <c r="F24" i="213"/>
  <c r="E24" i="213"/>
  <c r="D24" i="213"/>
  <c r="C24" i="213" s="1"/>
  <c r="A52" i="226" s="1"/>
  <c r="O21" i="213"/>
  <c r="N21" i="213"/>
  <c r="M21" i="213"/>
  <c r="L21" i="213"/>
  <c r="K21" i="213"/>
  <c r="J21" i="213"/>
  <c r="I21" i="213"/>
  <c r="H21" i="213"/>
  <c r="G21" i="213"/>
  <c r="F21" i="213"/>
  <c r="E21" i="213"/>
  <c r="D21" i="213"/>
  <c r="C21" i="213" s="1"/>
  <c r="A51" i="226" s="1"/>
  <c r="O18" i="213"/>
  <c r="N18" i="213"/>
  <c r="M18" i="213"/>
  <c r="L18" i="213"/>
  <c r="K18" i="213"/>
  <c r="J18" i="213"/>
  <c r="I18" i="213"/>
  <c r="H18" i="213"/>
  <c r="G18" i="213"/>
  <c r="F18" i="213"/>
  <c r="E18" i="213"/>
  <c r="D18" i="213"/>
  <c r="C18" i="213" s="1"/>
  <c r="A50" i="226" s="1"/>
  <c r="O15" i="213"/>
  <c r="N15" i="213"/>
  <c r="M15" i="213"/>
  <c r="L15" i="213"/>
  <c r="K15" i="213"/>
  <c r="J15" i="213"/>
  <c r="I15" i="213"/>
  <c r="H15" i="213"/>
  <c r="G15" i="213"/>
  <c r="F15" i="213"/>
  <c r="E15" i="213"/>
  <c r="D15" i="213"/>
  <c r="C15" i="213" s="1"/>
  <c r="A49" i="226" s="1"/>
  <c r="O12" i="213"/>
  <c r="N12" i="213"/>
  <c r="M12" i="213"/>
  <c r="L12" i="213"/>
  <c r="K12" i="213"/>
  <c r="J12" i="213"/>
  <c r="I12" i="213"/>
  <c r="H12" i="213"/>
  <c r="G12" i="213"/>
  <c r="F12" i="213"/>
  <c r="E12" i="213"/>
  <c r="D12" i="213"/>
  <c r="C12" i="213" s="1"/>
  <c r="A48" i="226" s="1"/>
  <c r="E9" i="213"/>
  <c r="F9" i="213"/>
  <c r="G9" i="213"/>
  <c r="H9" i="213"/>
  <c r="I9" i="213"/>
  <c r="J9" i="213"/>
  <c r="K9" i="213"/>
  <c r="L9" i="213"/>
  <c r="M9" i="213"/>
  <c r="C9" i="213" s="1"/>
  <c r="A47" i="226" s="1"/>
  <c r="E47" i="226" s="1"/>
  <c r="N9" i="213"/>
  <c r="D9" i="213"/>
  <c r="C7" i="146"/>
  <c r="D7" i="146"/>
  <c r="D7" i="39"/>
  <c r="F7" i="39"/>
  <c r="B8" i="38"/>
  <c r="B7" i="38"/>
  <c r="B10" i="38"/>
  <c r="D15" i="38"/>
  <c r="D16" i="38"/>
  <c r="C16" i="38" s="1"/>
  <c r="E23" i="226" s="1"/>
  <c r="D14" i="38"/>
  <c r="D13" i="38"/>
  <c r="D12" i="38"/>
  <c r="D11" i="38"/>
  <c r="D10" i="38"/>
  <c r="D9" i="38"/>
  <c r="D8" i="38"/>
  <c r="D7" i="38"/>
  <c r="E8" i="38"/>
  <c r="E9" i="38"/>
  <c r="E10" i="38"/>
  <c r="E11" i="38"/>
  <c r="E12" i="38"/>
  <c r="E13" i="38"/>
  <c r="E14" i="38"/>
  <c r="E15" i="38"/>
  <c r="E16" i="38"/>
  <c r="E7" i="38"/>
  <c r="G11" i="38"/>
  <c r="G7" i="38"/>
  <c r="K13" i="38"/>
  <c r="K10" i="38"/>
  <c r="K7" i="38"/>
  <c r="H8" i="37"/>
  <c r="E8" i="37"/>
  <c r="B8" i="37"/>
  <c r="C33" i="213" l="1"/>
  <c r="A55" i="226" s="1"/>
  <c r="C15" i="38"/>
  <c r="B15" i="38"/>
  <c r="C7" i="38"/>
  <c r="H16" i="37"/>
  <c r="H14" i="37"/>
  <c r="H7" i="37"/>
  <c r="E38" i="158" l="1"/>
  <c r="D65" i="90"/>
  <c r="M26" i="85"/>
  <c r="J26" i="85"/>
  <c r="N16" i="80" l="1"/>
  <c r="L7" i="80"/>
  <c r="I15" i="56" l="1"/>
  <c r="I14" i="56"/>
  <c r="I13" i="56"/>
  <c r="I12" i="56"/>
  <c r="I11" i="56"/>
  <c r="I10" i="56"/>
  <c r="I9" i="56"/>
  <c r="J11" i="56"/>
  <c r="K15" i="56"/>
  <c r="K13" i="56"/>
  <c r="K12" i="56"/>
  <c r="K11" i="56"/>
  <c r="K10" i="56"/>
  <c r="K9" i="56"/>
  <c r="K16" i="55"/>
  <c r="J16" i="55"/>
  <c r="I16" i="55"/>
  <c r="D16" i="54"/>
  <c r="E16" i="54"/>
  <c r="I16" i="54"/>
  <c r="K16" i="54"/>
  <c r="V120" i="224" l="1"/>
  <c r="V119" i="224"/>
  <c r="U120" i="224"/>
  <c r="U119" i="224"/>
  <c r="U121" i="224" s="1"/>
  <c r="T120" i="224"/>
  <c r="T119" i="224"/>
  <c r="T121" i="224" s="1"/>
  <c r="S120" i="224"/>
  <c r="S119" i="224"/>
  <c r="S121" i="224" s="1"/>
  <c r="R120" i="224"/>
  <c r="R121" i="224" s="1"/>
  <c r="R119" i="224"/>
  <c r="Q120" i="224"/>
  <c r="Q119" i="224"/>
  <c r="Q121" i="224" s="1"/>
  <c r="P120" i="224"/>
  <c r="P119" i="224"/>
  <c r="P121" i="224" s="1"/>
  <c r="O120" i="224"/>
  <c r="O119" i="224"/>
  <c r="O121" i="224" s="1"/>
  <c r="N120" i="224"/>
  <c r="N119" i="224"/>
  <c r="M120" i="224"/>
  <c r="M119" i="224"/>
  <c r="M121" i="224" s="1"/>
  <c r="L120" i="224"/>
  <c r="L119" i="224"/>
  <c r="L121" i="224" s="1"/>
  <c r="K120" i="224"/>
  <c r="K119" i="224"/>
  <c r="K121" i="224" s="1"/>
  <c r="J120" i="224"/>
  <c r="J119" i="224"/>
  <c r="I120" i="224"/>
  <c r="I119" i="224"/>
  <c r="I121" i="224" s="1"/>
  <c r="H120" i="224"/>
  <c r="H119" i="224"/>
  <c r="H121" i="224" s="1"/>
  <c r="G120" i="224"/>
  <c r="G119" i="224"/>
  <c r="G121" i="224" s="1"/>
  <c r="F120" i="224"/>
  <c r="F119" i="224"/>
  <c r="E120" i="224"/>
  <c r="E119" i="224"/>
  <c r="E121" i="224" s="1"/>
  <c r="V120" i="223"/>
  <c r="V121" i="223" s="1"/>
  <c r="U120" i="223"/>
  <c r="U119" i="223"/>
  <c r="U121" i="223" s="1"/>
  <c r="T119" i="223"/>
  <c r="T121" i="223" s="1"/>
  <c r="T120" i="223"/>
  <c r="S120" i="223"/>
  <c r="S119" i="223"/>
  <c r="S121" i="223" s="1"/>
  <c r="R119" i="223"/>
  <c r="R120" i="223"/>
  <c r="Q119" i="223"/>
  <c r="Q121" i="223" s="1"/>
  <c r="Q120" i="223"/>
  <c r="P120" i="223"/>
  <c r="P119" i="223"/>
  <c r="O120" i="223"/>
  <c r="O119" i="223"/>
  <c r="O121" i="223" s="1"/>
  <c r="N120" i="223"/>
  <c r="N119" i="223"/>
  <c r="N121" i="223" s="1"/>
  <c r="M120" i="223"/>
  <c r="M119" i="223"/>
  <c r="M121" i="223" s="1"/>
  <c r="L120" i="223"/>
  <c r="L119" i="223"/>
  <c r="L121" i="223" s="1"/>
  <c r="K120" i="223"/>
  <c r="K119" i="223"/>
  <c r="K121" i="223" s="1"/>
  <c r="J120" i="223"/>
  <c r="J119" i="223"/>
  <c r="J121" i="223" s="1"/>
  <c r="I120" i="223"/>
  <c r="I119" i="223"/>
  <c r="I121" i="223" s="1"/>
  <c r="H119" i="223"/>
  <c r="H120" i="223"/>
  <c r="G120" i="223"/>
  <c r="G119" i="223"/>
  <c r="G121" i="223" s="1"/>
  <c r="F119" i="223"/>
  <c r="F121" i="223" s="1"/>
  <c r="F120" i="223"/>
  <c r="E120" i="223"/>
  <c r="E119" i="223"/>
  <c r="E121" i="223" s="1"/>
  <c r="V120" i="225"/>
  <c r="U120" i="225"/>
  <c r="T120" i="225"/>
  <c r="S120" i="225"/>
  <c r="R120" i="225"/>
  <c r="Q120" i="225"/>
  <c r="P120" i="225"/>
  <c r="O120" i="225"/>
  <c r="N120" i="225"/>
  <c r="M120" i="225"/>
  <c r="L120" i="225"/>
  <c r="K120" i="225"/>
  <c r="J120" i="225"/>
  <c r="I120" i="225"/>
  <c r="H120" i="225"/>
  <c r="G120" i="225"/>
  <c r="F120" i="225"/>
  <c r="E120" i="225"/>
  <c r="E119" i="225"/>
  <c r="E121" i="225" s="1"/>
  <c r="F119" i="225"/>
  <c r="G119" i="225"/>
  <c r="G121" i="225" s="1"/>
  <c r="H119" i="225"/>
  <c r="H121" i="225" s="1"/>
  <c r="I119" i="225"/>
  <c r="I121" i="225" s="1"/>
  <c r="J119" i="225"/>
  <c r="K119" i="225"/>
  <c r="L119" i="225"/>
  <c r="M119" i="225"/>
  <c r="O119" i="225"/>
  <c r="P119" i="225"/>
  <c r="Q119" i="225"/>
  <c r="R119" i="225"/>
  <c r="S119" i="225"/>
  <c r="T119" i="225"/>
  <c r="U119" i="225"/>
  <c r="V119" i="225"/>
  <c r="N119" i="225"/>
  <c r="V121" i="224" l="1"/>
  <c r="P121" i="223"/>
  <c r="N121" i="224"/>
  <c r="J121" i="224"/>
  <c r="H121" i="223"/>
  <c r="J121" i="225"/>
  <c r="K121" i="225"/>
  <c r="L121" i="225"/>
  <c r="M121" i="225"/>
  <c r="O121" i="225"/>
  <c r="P121" i="225"/>
  <c r="Q121" i="225"/>
  <c r="R121" i="225"/>
  <c r="S121" i="225"/>
  <c r="T121" i="225"/>
  <c r="U121" i="225"/>
  <c r="V121" i="225"/>
  <c r="N121" i="225"/>
  <c r="F121" i="224"/>
  <c r="R121" i="223"/>
  <c r="F121" i="225"/>
  <c r="D15" i="210"/>
  <c r="A72" i="226" s="1"/>
  <c r="E72" i="226" s="1"/>
  <c r="C14" i="120"/>
  <c r="B14" i="120"/>
  <c r="C20" i="120"/>
  <c r="B20" i="120"/>
  <c r="C19" i="120"/>
  <c r="C18" i="120"/>
  <c r="C17" i="120"/>
  <c r="C16" i="120"/>
  <c r="B19" i="120"/>
  <c r="B18" i="120"/>
  <c r="B17" i="120"/>
  <c r="B16" i="120"/>
  <c r="C15" i="120"/>
  <c r="B15" i="120"/>
  <c r="C9" i="72" l="1"/>
  <c r="D9" i="72"/>
  <c r="E9" i="72"/>
  <c r="F9" i="72"/>
  <c r="G9" i="72"/>
  <c r="H9" i="72"/>
  <c r="I9" i="72"/>
  <c r="J9" i="72"/>
  <c r="C10" i="72"/>
  <c r="D10" i="72"/>
  <c r="E10" i="72"/>
  <c r="F10" i="72"/>
  <c r="G10" i="72"/>
  <c r="H10" i="72"/>
  <c r="I10" i="72"/>
  <c r="J10" i="72"/>
  <c r="C11" i="72"/>
  <c r="D11" i="72"/>
  <c r="E11" i="72"/>
  <c r="F11" i="72"/>
  <c r="G11" i="72"/>
  <c r="H11" i="72"/>
  <c r="I11" i="72"/>
  <c r="J11" i="72"/>
  <c r="C12" i="72"/>
  <c r="D12" i="72"/>
  <c r="E12" i="72"/>
  <c r="F12" i="72"/>
  <c r="G12" i="72"/>
  <c r="H12" i="72"/>
  <c r="I12" i="72"/>
  <c r="J12" i="72"/>
  <c r="C13" i="72"/>
  <c r="D13" i="72"/>
  <c r="E13" i="72"/>
  <c r="F13" i="72"/>
  <c r="G13" i="72"/>
  <c r="H13" i="72"/>
  <c r="I13" i="72"/>
  <c r="J13" i="72"/>
  <c r="C14" i="72"/>
  <c r="D14" i="72"/>
  <c r="E14" i="72"/>
  <c r="F14" i="72"/>
  <c r="G14" i="72"/>
  <c r="H14" i="72"/>
  <c r="I14" i="72"/>
  <c r="J14" i="72"/>
  <c r="C15" i="72"/>
  <c r="D15" i="72"/>
  <c r="E15" i="72"/>
  <c r="F15" i="72"/>
  <c r="G15" i="72"/>
  <c r="H15" i="72"/>
  <c r="I15" i="72"/>
  <c r="J15" i="72"/>
  <c r="D8" i="72"/>
  <c r="E8" i="72"/>
  <c r="F8" i="72"/>
  <c r="G8" i="72"/>
  <c r="H8" i="72"/>
  <c r="I8" i="72"/>
  <c r="J8" i="72"/>
  <c r="C8" i="72"/>
  <c r="C11" i="69"/>
  <c r="C15" i="69" l="1"/>
  <c r="C9" i="69"/>
  <c r="C13" i="69"/>
  <c r="C14" i="69"/>
  <c r="C12" i="69"/>
  <c r="C10" i="69"/>
  <c r="B16" i="38"/>
  <c r="F16" i="38"/>
  <c r="G16" i="38"/>
  <c r="J16" i="38"/>
  <c r="K16" i="38"/>
  <c r="C16" i="37"/>
  <c r="E16" i="37"/>
  <c r="B16" i="37" s="1"/>
  <c r="D16" i="37"/>
  <c r="F18" i="73" l="1"/>
  <c r="G18" i="73"/>
  <c r="I18" i="73"/>
  <c r="F11" i="73"/>
  <c r="G11" i="73"/>
  <c r="I11" i="73"/>
  <c r="C8" i="73"/>
  <c r="D8" i="73"/>
  <c r="B8" i="73" s="1"/>
  <c r="C9" i="73"/>
  <c r="D9" i="73"/>
  <c r="B9" i="73" s="1"/>
  <c r="C10" i="73"/>
  <c r="D10" i="73"/>
  <c r="B10" i="73" s="1"/>
  <c r="C12" i="73"/>
  <c r="C18" i="73" s="1"/>
  <c r="D12" i="73"/>
  <c r="C13" i="73"/>
  <c r="D13" i="73"/>
  <c r="B13" i="73" s="1"/>
  <c r="C14" i="73"/>
  <c r="D14" i="73"/>
  <c r="C15" i="73"/>
  <c r="D15" i="73"/>
  <c r="B15" i="73" s="1"/>
  <c r="C16" i="73"/>
  <c r="D16" i="73"/>
  <c r="B16" i="73" s="1"/>
  <c r="C17" i="73"/>
  <c r="D17" i="73"/>
  <c r="B17" i="73" s="1"/>
  <c r="C7" i="73"/>
  <c r="C11" i="73" s="1"/>
  <c r="D7" i="73"/>
  <c r="D11" i="73" s="1"/>
  <c r="E8" i="73"/>
  <c r="E9" i="73"/>
  <c r="E10" i="73"/>
  <c r="E12" i="73"/>
  <c r="E18" i="73" s="1"/>
  <c r="E13" i="73"/>
  <c r="E14" i="73"/>
  <c r="E15" i="73"/>
  <c r="E16" i="73"/>
  <c r="E17" i="73"/>
  <c r="E7" i="73"/>
  <c r="E11" i="73" s="1"/>
  <c r="H8" i="73"/>
  <c r="H11" i="73" s="1"/>
  <c r="H9" i="73"/>
  <c r="H10" i="73"/>
  <c r="H12" i="73"/>
  <c r="H18" i="73" s="1"/>
  <c r="H13" i="73"/>
  <c r="H14" i="73"/>
  <c r="H15" i="73"/>
  <c r="H16" i="73"/>
  <c r="H17" i="73"/>
  <c r="H7" i="73"/>
  <c r="C9" i="64"/>
  <c r="D9" i="64"/>
  <c r="E9" i="64"/>
  <c r="F9" i="64"/>
  <c r="G9" i="64"/>
  <c r="H9" i="64"/>
  <c r="I9" i="64"/>
  <c r="J9" i="64"/>
  <c r="K9" i="64"/>
  <c r="C10" i="64"/>
  <c r="D10" i="64"/>
  <c r="E10" i="64"/>
  <c r="F10" i="64"/>
  <c r="G10" i="64"/>
  <c r="H10" i="64"/>
  <c r="I10" i="64"/>
  <c r="J10" i="64"/>
  <c r="K10" i="64"/>
  <c r="C11" i="64"/>
  <c r="D11" i="64"/>
  <c r="E11" i="64"/>
  <c r="F11" i="64"/>
  <c r="G11" i="64"/>
  <c r="H11" i="64"/>
  <c r="I11" i="64"/>
  <c r="J11" i="64"/>
  <c r="K11" i="64"/>
  <c r="C12" i="64"/>
  <c r="D12" i="64"/>
  <c r="E12" i="64"/>
  <c r="F12" i="64"/>
  <c r="G12" i="64"/>
  <c r="H12" i="64"/>
  <c r="I12" i="64"/>
  <c r="J12" i="64"/>
  <c r="K12" i="64"/>
  <c r="C13" i="64"/>
  <c r="D13" i="64"/>
  <c r="E13" i="64"/>
  <c r="F13" i="64"/>
  <c r="G13" i="64"/>
  <c r="H13" i="64"/>
  <c r="I13" i="64"/>
  <c r="J13" i="64"/>
  <c r="K13" i="64"/>
  <c r="C14" i="64"/>
  <c r="D14" i="64"/>
  <c r="E14" i="64"/>
  <c r="F14" i="64"/>
  <c r="G14" i="64"/>
  <c r="H14" i="64"/>
  <c r="I14" i="64"/>
  <c r="J14" i="64"/>
  <c r="K14" i="64"/>
  <c r="C15" i="64"/>
  <c r="D15" i="64"/>
  <c r="E15" i="64"/>
  <c r="F15" i="64"/>
  <c r="G15" i="64"/>
  <c r="H15" i="64"/>
  <c r="I15" i="64"/>
  <c r="J15" i="64"/>
  <c r="K15" i="64"/>
  <c r="C16" i="64"/>
  <c r="D16" i="64"/>
  <c r="E16" i="64"/>
  <c r="F16" i="64"/>
  <c r="G16" i="64"/>
  <c r="H16" i="64"/>
  <c r="I16" i="64"/>
  <c r="J16" i="64"/>
  <c r="K16" i="64"/>
  <c r="C17" i="64"/>
  <c r="D17" i="64"/>
  <c r="E17" i="64"/>
  <c r="F17" i="64"/>
  <c r="G17" i="64"/>
  <c r="H17" i="64"/>
  <c r="I17" i="64"/>
  <c r="J17" i="64"/>
  <c r="K17" i="64"/>
  <c r="D8" i="64"/>
  <c r="E8" i="64"/>
  <c r="F8" i="64"/>
  <c r="G8" i="64"/>
  <c r="H8" i="64"/>
  <c r="I8" i="64"/>
  <c r="J8" i="64"/>
  <c r="K8" i="64"/>
  <c r="C8" i="64"/>
  <c r="C9" i="56"/>
  <c r="D9" i="56"/>
  <c r="E9" i="56"/>
  <c r="F9" i="56"/>
  <c r="G9" i="56"/>
  <c r="H9" i="56"/>
  <c r="J9" i="56"/>
  <c r="C10" i="56"/>
  <c r="D10" i="56"/>
  <c r="E10" i="56"/>
  <c r="F10" i="56"/>
  <c r="G10" i="56"/>
  <c r="H10" i="56"/>
  <c r="J10" i="56"/>
  <c r="C11" i="56"/>
  <c r="D11" i="56"/>
  <c r="E11" i="56"/>
  <c r="F11" i="56"/>
  <c r="G11" i="56"/>
  <c r="H11" i="56"/>
  <c r="C12" i="56"/>
  <c r="D12" i="56"/>
  <c r="E12" i="56"/>
  <c r="F12" i="56"/>
  <c r="G12" i="56"/>
  <c r="H12" i="56"/>
  <c r="J12" i="56"/>
  <c r="C13" i="56"/>
  <c r="D13" i="56"/>
  <c r="E13" i="56"/>
  <c r="F13" i="56"/>
  <c r="G13" i="56"/>
  <c r="H13" i="56"/>
  <c r="J13" i="56"/>
  <c r="C14" i="56"/>
  <c r="D14" i="56"/>
  <c r="E14" i="56"/>
  <c r="F14" i="56"/>
  <c r="G14" i="56"/>
  <c r="H14" i="56"/>
  <c r="J14" i="56"/>
  <c r="K14" i="56"/>
  <c r="C15" i="56"/>
  <c r="D15" i="56"/>
  <c r="E15" i="56"/>
  <c r="F15" i="56"/>
  <c r="G15" i="56"/>
  <c r="H15" i="56"/>
  <c r="J15" i="56"/>
  <c r="D8" i="56"/>
  <c r="E8" i="56"/>
  <c r="F8" i="56"/>
  <c r="G8" i="56"/>
  <c r="H8" i="56"/>
  <c r="I8" i="56"/>
  <c r="I16" i="56" s="1"/>
  <c r="J8" i="56"/>
  <c r="J16" i="56" s="1"/>
  <c r="K8" i="56"/>
  <c r="K16" i="56" s="1"/>
  <c r="C8" i="56"/>
  <c r="F16" i="54"/>
  <c r="G16" i="54"/>
  <c r="C8" i="52"/>
  <c r="D8" i="52"/>
  <c r="B8" i="52" s="1"/>
  <c r="E8" i="52"/>
  <c r="C9" i="52"/>
  <c r="D9" i="52"/>
  <c r="B9" i="52" s="1"/>
  <c r="E9" i="52"/>
  <c r="C10" i="52"/>
  <c r="D10" i="52"/>
  <c r="B10" i="52" s="1"/>
  <c r="E10" i="52"/>
  <c r="C11" i="52"/>
  <c r="D11" i="52"/>
  <c r="B11" i="52" s="1"/>
  <c r="E11" i="52"/>
  <c r="C12" i="52"/>
  <c r="D12" i="52"/>
  <c r="B12" i="52" s="1"/>
  <c r="E12" i="52"/>
  <c r="C13" i="52"/>
  <c r="D13" i="52"/>
  <c r="B13" i="52" s="1"/>
  <c r="E13" i="52"/>
  <c r="C14" i="52"/>
  <c r="D14" i="52"/>
  <c r="B14" i="52" s="1"/>
  <c r="E14" i="52"/>
  <c r="C7" i="52"/>
  <c r="D7" i="52"/>
  <c r="E7" i="52"/>
  <c r="C18" i="52" s="1"/>
  <c r="H8" i="52"/>
  <c r="H9" i="52"/>
  <c r="H10" i="52"/>
  <c r="H11" i="52"/>
  <c r="H12" i="52"/>
  <c r="H13" i="52"/>
  <c r="H14" i="52"/>
  <c r="H7" i="52"/>
  <c r="B18" i="52" s="1"/>
  <c r="B7" i="210"/>
  <c r="H8" i="210"/>
  <c r="H9" i="210"/>
  <c r="H10" i="210"/>
  <c r="H11" i="210"/>
  <c r="H12" i="210"/>
  <c r="H13" i="210"/>
  <c r="H14" i="210"/>
  <c r="H7" i="210"/>
  <c r="I15" i="210"/>
  <c r="J15" i="210"/>
  <c r="C13" i="48"/>
  <c r="B68" i="226" s="1"/>
  <c r="F68" i="226" s="1"/>
  <c r="D13" i="48"/>
  <c r="A68" i="226" s="1"/>
  <c r="E68" i="226" s="1"/>
  <c r="D8" i="47"/>
  <c r="E8" i="47"/>
  <c r="D10" i="47"/>
  <c r="D12" i="47" s="1"/>
  <c r="E10" i="47"/>
  <c r="E12" i="47" s="1"/>
  <c r="D11" i="47"/>
  <c r="E11" i="47"/>
  <c r="D13" i="47"/>
  <c r="D15" i="47" s="1"/>
  <c r="E13" i="47"/>
  <c r="E15" i="47" s="1"/>
  <c r="D14" i="47"/>
  <c r="E14" i="47"/>
  <c r="D16" i="47"/>
  <c r="D18" i="47" s="1"/>
  <c r="E16" i="47"/>
  <c r="E18" i="47" s="1"/>
  <c r="D17" i="47"/>
  <c r="E17" i="47"/>
  <c r="D19" i="47"/>
  <c r="D21" i="47" s="1"/>
  <c r="E19" i="47"/>
  <c r="E21" i="47" s="1"/>
  <c r="D20" i="47"/>
  <c r="E20" i="47"/>
  <c r="D22" i="47"/>
  <c r="D24" i="47" s="1"/>
  <c r="E22" i="47"/>
  <c r="E24" i="47" s="1"/>
  <c r="D23" i="47"/>
  <c r="E23" i="47"/>
  <c r="D25" i="47"/>
  <c r="D27" i="47" s="1"/>
  <c r="E25" i="47"/>
  <c r="E27" i="47" s="1"/>
  <c r="D26" i="47"/>
  <c r="E26" i="47"/>
  <c r="D28" i="47"/>
  <c r="D30" i="47" s="1"/>
  <c r="E28" i="47"/>
  <c r="E30" i="47" s="1"/>
  <c r="D29" i="47"/>
  <c r="E29" i="47"/>
  <c r="D31" i="47"/>
  <c r="D33" i="47" s="1"/>
  <c r="E31" i="47"/>
  <c r="E33" i="47" s="1"/>
  <c r="D32" i="47"/>
  <c r="E32" i="47"/>
  <c r="D7" i="47"/>
  <c r="D9" i="47" s="1"/>
  <c r="E7" i="47"/>
  <c r="E9" i="47" s="1"/>
  <c r="C8" i="46"/>
  <c r="C16" i="46" s="1"/>
  <c r="D8" i="46"/>
  <c r="D16" i="46" s="1"/>
  <c r="E8" i="46"/>
  <c r="B8" i="46" s="1"/>
  <c r="F8" i="46"/>
  <c r="F16" i="46" s="1"/>
  <c r="B60" i="226" s="1"/>
  <c r="F60" i="226" s="1"/>
  <c r="C9" i="46"/>
  <c r="D9" i="46"/>
  <c r="E9" i="46"/>
  <c r="F9" i="46"/>
  <c r="C10" i="46"/>
  <c r="B10" i="46" s="1"/>
  <c r="D10" i="46"/>
  <c r="E10" i="46"/>
  <c r="F10" i="46"/>
  <c r="C11" i="46"/>
  <c r="B11" i="46" s="1"/>
  <c r="D11" i="46"/>
  <c r="E11" i="46"/>
  <c r="F11" i="46"/>
  <c r="C12" i="46"/>
  <c r="D12" i="46"/>
  <c r="E12" i="46"/>
  <c r="F12" i="46"/>
  <c r="C13" i="46"/>
  <c r="D13" i="46"/>
  <c r="E13" i="46"/>
  <c r="F13" i="46"/>
  <c r="C14" i="46"/>
  <c r="D14" i="46"/>
  <c r="E14" i="46"/>
  <c r="F14" i="46"/>
  <c r="C15" i="46"/>
  <c r="D15" i="46"/>
  <c r="E15" i="46"/>
  <c r="F15" i="46"/>
  <c r="J8" i="46"/>
  <c r="J9" i="46"/>
  <c r="J10" i="46"/>
  <c r="J11" i="46"/>
  <c r="J12" i="46"/>
  <c r="J13" i="46"/>
  <c r="J14" i="46"/>
  <c r="J15" i="46"/>
  <c r="J7" i="46"/>
  <c r="D8" i="215"/>
  <c r="E8" i="215"/>
  <c r="F8" i="215"/>
  <c r="G8" i="215"/>
  <c r="H8" i="215"/>
  <c r="I8" i="215"/>
  <c r="J8" i="215"/>
  <c r="K8" i="215"/>
  <c r="L8" i="215"/>
  <c r="M8" i="215"/>
  <c r="N8" i="215"/>
  <c r="O8" i="215"/>
  <c r="D9" i="215"/>
  <c r="E9" i="215"/>
  <c r="F9" i="215"/>
  <c r="G9" i="215"/>
  <c r="H9" i="215"/>
  <c r="I9" i="215"/>
  <c r="J9" i="215"/>
  <c r="K9" i="215"/>
  <c r="L9" i="215"/>
  <c r="M9" i="215"/>
  <c r="N9" i="215"/>
  <c r="O9" i="215"/>
  <c r="D10" i="215"/>
  <c r="E10" i="215"/>
  <c r="F10" i="215"/>
  <c r="G10" i="215"/>
  <c r="H10" i="215"/>
  <c r="I10" i="215"/>
  <c r="J10" i="215"/>
  <c r="K10" i="215"/>
  <c r="L10" i="215"/>
  <c r="M10" i="215"/>
  <c r="N10" i="215"/>
  <c r="O10" i="215"/>
  <c r="D11" i="215"/>
  <c r="E11" i="215"/>
  <c r="F11" i="215"/>
  <c r="G11" i="215"/>
  <c r="H11" i="215"/>
  <c r="I11" i="215"/>
  <c r="J11" i="215"/>
  <c r="K11" i="215"/>
  <c r="L11" i="215"/>
  <c r="M11" i="215"/>
  <c r="N11" i="215"/>
  <c r="O11" i="215"/>
  <c r="D12" i="215"/>
  <c r="E12" i="215"/>
  <c r="F12" i="215"/>
  <c r="G12" i="215"/>
  <c r="H12" i="215"/>
  <c r="I12" i="215"/>
  <c r="J12" i="215"/>
  <c r="K12" i="215"/>
  <c r="L12" i="215"/>
  <c r="M12" i="215"/>
  <c r="N12" i="215"/>
  <c r="O12" i="215"/>
  <c r="D13" i="215"/>
  <c r="E13" i="215"/>
  <c r="F13" i="215"/>
  <c r="G13" i="215"/>
  <c r="H13" i="215"/>
  <c r="I13" i="215"/>
  <c r="J13" i="215"/>
  <c r="K13" i="215"/>
  <c r="L13" i="215"/>
  <c r="M13" i="215"/>
  <c r="N13" i="215"/>
  <c r="O13" i="215"/>
  <c r="D14" i="215"/>
  <c r="E14" i="215"/>
  <c r="F14" i="215"/>
  <c r="G14" i="215"/>
  <c r="H14" i="215"/>
  <c r="I14" i="215"/>
  <c r="J14" i="215"/>
  <c r="K14" i="215"/>
  <c r="L14" i="215"/>
  <c r="M14" i="215"/>
  <c r="N14" i="215"/>
  <c r="O14" i="215"/>
  <c r="D15" i="215"/>
  <c r="E15" i="215"/>
  <c r="F15" i="215"/>
  <c r="G15" i="215"/>
  <c r="H15" i="215"/>
  <c r="I15" i="215"/>
  <c r="J15" i="215"/>
  <c r="K15" i="215"/>
  <c r="L15" i="215"/>
  <c r="M15" i="215"/>
  <c r="N15" i="215"/>
  <c r="O15" i="215"/>
  <c r="D16" i="215"/>
  <c r="E16" i="215"/>
  <c r="F16" i="215"/>
  <c r="G16" i="215"/>
  <c r="H16" i="215"/>
  <c r="I16" i="215"/>
  <c r="J16" i="215"/>
  <c r="K16" i="215"/>
  <c r="L16" i="215"/>
  <c r="M16" i="215"/>
  <c r="N16" i="215"/>
  <c r="O16" i="215"/>
  <c r="D17" i="215"/>
  <c r="E17" i="215"/>
  <c r="F17" i="215"/>
  <c r="G17" i="215"/>
  <c r="H17" i="215"/>
  <c r="I17" i="215"/>
  <c r="J17" i="215"/>
  <c r="K17" i="215"/>
  <c r="L17" i="215"/>
  <c r="M17" i="215"/>
  <c r="N17" i="215"/>
  <c r="O17" i="215"/>
  <c r="D18" i="215"/>
  <c r="E18" i="215"/>
  <c r="F18" i="215"/>
  <c r="G18" i="215"/>
  <c r="H18" i="215"/>
  <c r="I18" i="215"/>
  <c r="J18" i="215"/>
  <c r="K18" i="215"/>
  <c r="L18" i="215"/>
  <c r="M18" i="215"/>
  <c r="N18" i="215"/>
  <c r="O18" i="215"/>
  <c r="D19" i="215"/>
  <c r="E19" i="215"/>
  <c r="F19" i="215"/>
  <c r="G19" i="215"/>
  <c r="H19" i="215"/>
  <c r="I19" i="215"/>
  <c r="J19" i="215"/>
  <c r="K19" i="215"/>
  <c r="L19" i="215"/>
  <c r="M19" i="215"/>
  <c r="N19" i="215"/>
  <c r="O19" i="215"/>
  <c r="D20" i="215"/>
  <c r="E20" i="215"/>
  <c r="F20" i="215"/>
  <c r="G20" i="215"/>
  <c r="H20" i="215"/>
  <c r="I20" i="215"/>
  <c r="J20" i="215"/>
  <c r="K20" i="215"/>
  <c r="L20" i="215"/>
  <c r="M20" i="215"/>
  <c r="N20" i="215"/>
  <c r="O20" i="215"/>
  <c r="D21" i="215"/>
  <c r="E21" i="215"/>
  <c r="F21" i="215"/>
  <c r="G21" i="215"/>
  <c r="H21" i="215"/>
  <c r="I21" i="215"/>
  <c r="J21" i="215"/>
  <c r="K21" i="215"/>
  <c r="L21" i="215"/>
  <c r="M21" i="215"/>
  <c r="N21" i="215"/>
  <c r="O21" i="215"/>
  <c r="D22" i="215"/>
  <c r="E22" i="215"/>
  <c r="F22" i="215"/>
  <c r="G22" i="215"/>
  <c r="H22" i="215"/>
  <c r="I22" i="215"/>
  <c r="J22" i="215"/>
  <c r="K22" i="215"/>
  <c r="L22" i="215"/>
  <c r="M22" i="215"/>
  <c r="N22" i="215"/>
  <c r="O22" i="215"/>
  <c r="D23" i="215"/>
  <c r="E23" i="215"/>
  <c r="F23" i="215"/>
  <c r="G23" i="215"/>
  <c r="H23" i="215"/>
  <c r="I23" i="215"/>
  <c r="J23" i="215"/>
  <c r="K23" i="215"/>
  <c r="L23" i="215"/>
  <c r="M23" i="215"/>
  <c r="N23" i="215"/>
  <c r="O23" i="215"/>
  <c r="D24" i="215"/>
  <c r="E24" i="215"/>
  <c r="F24" i="215"/>
  <c r="G24" i="215"/>
  <c r="H24" i="215"/>
  <c r="I24" i="215"/>
  <c r="J24" i="215"/>
  <c r="K24" i="215"/>
  <c r="L24" i="215"/>
  <c r="M24" i="215"/>
  <c r="N24" i="215"/>
  <c r="O24" i="215"/>
  <c r="D25" i="215"/>
  <c r="E25" i="215"/>
  <c r="F25" i="215"/>
  <c r="G25" i="215"/>
  <c r="H25" i="215"/>
  <c r="I25" i="215"/>
  <c r="J25" i="215"/>
  <c r="K25" i="215"/>
  <c r="L25" i="215"/>
  <c r="M25" i="215"/>
  <c r="N25" i="215"/>
  <c r="O25" i="215"/>
  <c r="D26" i="215"/>
  <c r="E26" i="215"/>
  <c r="F26" i="215"/>
  <c r="G26" i="215"/>
  <c r="H26" i="215"/>
  <c r="I26" i="215"/>
  <c r="J26" i="215"/>
  <c r="K26" i="215"/>
  <c r="L26" i="215"/>
  <c r="M26" i="215"/>
  <c r="N26" i="215"/>
  <c r="O26" i="215"/>
  <c r="D27" i="215"/>
  <c r="E27" i="215"/>
  <c r="F27" i="215"/>
  <c r="G27" i="215"/>
  <c r="H27" i="215"/>
  <c r="I27" i="215"/>
  <c r="J27" i="215"/>
  <c r="K27" i="215"/>
  <c r="L27" i="215"/>
  <c r="M27" i="215"/>
  <c r="N27" i="215"/>
  <c r="O27" i="215"/>
  <c r="D28" i="215"/>
  <c r="E28" i="215"/>
  <c r="F28" i="215"/>
  <c r="G28" i="215"/>
  <c r="H28" i="215"/>
  <c r="I28" i="215"/>
  <c r="J28" i="215"/>
  <c r="K28" i="215"/>
  <c r="L28" i="215"/>
  <c r="M28" i="215"/>
  <c r="N28" i="215"/>
  <c r="O28" i="215"/>
  <c r="D29" i="215"/>
  <c r="E29" i="215"/>
  <c r="F29" i="215"/>
  <c r="G29" i="215"/>
  <c r="H29" i="215"/>
  <c r="I29" i="215"/>
  <c r="J29" i="215"/>
  <c r="K29" i="215"/>
  <c r="L29" i="215"/>
  <c r="M29" i="215"/>
  <c r="N29" i="215"/>
  <c r="O29" i="215"/>
  <c r="D30" i="215"/>
  <c r="E30" i="215"/>
  <c r="F30" i="215"/>
  <c r="G30" i="215"/>
  <c r="H30" i="215"/>
  <c r="I30" i="215"/>
  <c r="J30" i="215"/>
  <c r="K30" i="215"/>
  <c r="L30" i="215"/>
  <c r="M30" i="215"/>
  <c r="N30" i="215"/>
  <c r="O30" i="215"/>
  <c r="D31" i="215"/>
  <c r="E31" i="215"/>
  <c r="F31" i="215"/>
  <c r="G31" i="215"/>
  <c r="H31" i="215"/>
  <c r="I31" i="215"/>
  <c r="J31" i="215"/>
  <c r="K31" i="215"/>
  <c r="L31" i="215"/>
  <c r="M31" i="215"/>
  <c r="N31" i="215"/>
  <c r="O31" i="215"/>
  <c r="D32" i="215"/>
  <c r="E32" i="215"/>
  <c r="F32" i="215"/>
  <c r="G32" i="215"/>
  <c r="H32" i="215"/>
  <c r="I32" i="215"/>
  <c r="J32" i="215"/>
  <c r="K32" i="215"/>
  <c r="L32" i="215"/>
  <c r="M32" i="215"/>
  <c r="N32" i="215"/>
  <c r="O32" i="215"/>
  <c r="D33" i="215"/>
  <c r="E33" i="215"/>
  <c r="F33" i="215"/>
  <c r="G33" i="215"/>
  <c r="H33" i="215"/>
  <c r="I33" i="215"/>
  <c r="J33" i="215"/>
  <c r="K33" i="215"/>
  <c r="L33" i="215"/>
  <c r="M33" i="215"/>
  <c r="N33" i="215"/>
  <c r="O33" i="215"/>
  <c r="E7" i="215"/>
  <c r="F7" i="215"/>
  <c r="G7" i="215"/>
  <c r="H7" i="215"/>
  <c r="I7" i="215"/>
  <c r="J7" i="215"/>
  <c r="K7" i="215"/>
  <c r="L7" i="215"/>
  <c r="M7" i="215"/>
  <c r="N7" i="215"/>
  <c r="O7" i="215"/>
  <c r="D7" i="215"/>
  <c r="C8" i="146"/>
  <c r="D8" i="146"/>
  <c r="B8" i="146" s="1"/>
  <c r="D35" i="226" s="1"/>
  <c r="C9" i="146"/>
  <c r="D9" i="146"/>
  <c r="B9" i="146" s="1"/>
  <c r="D36" i="226" s="1"/>
  <c r="C10" i="146"/>
  <c r="D10" i="146"/>
  <c r="B10" i="146" s="1"/>
  <c r="D37" i="226" s="1"/>
  <c r="C11" i="146"/>
  <c r="D11" i="146"/>
  <c r="B11" i="146" s="1"/>
  <c r="D38" i="226" s="1"/>
  <c r="C12" i="146"/>
  <c r="B12" i="146" s="1"/>
  <c r="D39" i="226" s="1"/>
  <c r="D12" i="146"/>
  <c r="C13" i="146"/>
  <c r="D13" i="146"/>
  <c r="B13" i="146" s="1"/>
  <c r="D40" i="226" s="1"/>
  <c r="C14" i="146"/>
  <c r="D14" i="146"/>
  <c r="B14" i="146" s="1"/>
  <c r="D41" i="226" s="1"/>
  <c r="C15" i="146"/>
  <c r="D15" i="146"/>
  <c r="B15" i="146" s="1"/>
  <c r="D42" i="226" s="1"/>
  <c r="B7" i="146"/>
  <c r="D34" i="226" s="1"/>
  <c r="E8" i="146"/>
  <c r="C35" i="226" s="1"/>
  <c r="E9" i="146"/>
  <c r="C36" i="226" s="1"/>
  <c r="E10" i="146"/>
  <c r="C37" i="226" s="1"/>
  <c r="E11" i="146"/>
  <c r="C38" i="226" s="1"/>
  <c r="E12" i="146"/>
  <c r="C39" i="226" s="1"/>
  <c r="E13" i="146"/>
  <c r="C40" i="226" s="1"/>
  <c r="E14" i="146"/>
  <c r="C41" i="226" s="1"/>
  <c r="E15" i="146"/>
  <c r="C42" i="226" s="1"/>
  <c r="E7" i="146"/>
  <c r="C34" i="226" s="1"/>
  <c r="H8" i="146"/>
  <c r="B35" i="226" s="1"/>
  <c r="E48" i="226" s="1"/>
  <c r="H9" i="146"/>
  <c r="B36" i="226" s="1"/>
  <c r="E49" i="226" s="1"/>
  <c r="H10" i="146"/>
  <c r="B37" i="226" s="1"/>
  <c r="E50" i="226" s="1"/>
  <c r="H11" i="146"/>
  <c r="B38" i="226" s="1"/>
  <c r="E51" i="226" s="1"/>
  <c r="H12" i="146"/>
  <c r="B39" i="226" s="1"/>
  <c r="E52" i="226" s="1"/>
  <c r="H13" i="146"/>
  <c r="B40" i="226" s="1"/>
  <c r="E53" i="226" s="1"/>
  <c r="H14" i="146"/>
  <c r="B41" i="226" s="1"/>
  <c r="E54" i="226" s="1"/>
  <c r="H15" i="146"/>
  <c r="B42" i="226" s="1"/>
  <c r="E55" i="226" s="1"/>
  <c r="G16" i="146"/>
  <c r="D16" i="39"/>
  <c r="H16" i="39"/>
  <c r="B27" i="226" s="1"/>
  <c r="F16" i="39"/>
  <c r="L16" i="39"/>
  <c r="B15" i="35"/>
  <c r="D24" i="159"/>
  <c r="E24" i="159"/>
  <c r="F24" i="159"/>
  <c r="G24" i="159"/>
  <c r="H24" i="159"/>
  <c r="I24" i="159"/>
  <c r="J24" i="159"/>
  <c r="K24" i="159"/>
  <c r="L24" i="159"/>
  <c r="D25" i="159"/>
  <c r="E25" i="159"/>
  <c r="F25" i="159"/>
  <c r="G25" i="159"/>
  <c r="H25" i="159"/>
  <c r="I25" i="159"/>
  <c r="J25" i="159"/>
  <c r="K25" i="159"/>
  <c r="L25" i="159"/>
  <c r="E23" i="159"/>
  <c r="F23" i="159"/>
  <c r="G23" i="159"/>
  <c r="H23" i="159"/>
  <c r="I23" i="159"/>
  <c r="J23" i="159"/>
  <c r="K23" i="159"/>
  <c r="L23" i="159"/>
  <c r="D23" i="159"/>
  <c r="B14" i="73" l="1"/>
  <c r="B12" i="46"/>
  <c r="B13" i="46"/>
  <c r="B14" i="46"/>
  <c r="B15" i="46"/>
  <c r="E16" i="46"/>
  <c r="B9" i="46"/>
  <c r="B12" i="73"/>
  <c r="B18" i="73" s="1"/>
  <c r="D18" i="73"/>
  <c r="B16" i="39"/>
  <c r="A27" i="226"/>
  <c r="E15" i="210"/>
  <c r="C27" i="210" s="1"/>
  <c r="J16" i="46"/>
  <c r="A60" i="226" s="1"/>
  <c r="E60" i="226" s="1"/>
  <c r="E16" i="39"/>
  <c r="G16" i="39"/>
  <c r="C10" i="92"/>
  <c r="C12" i="92"/>
  <c r="C16" i="92"/>
  <c r="C19" i="92"/>
  <c r="C21" i="92"/>
  <c r="C22" i="92"/>
  <c r="C25" i="92"/>
  <c r="C27" i="92"/>
  <c r="C30" i="92"/>
  <c r="C31" i="92"/>
  <c r="C33" i="92"/>
  <c r="C37" i="92"/>
  <c r="C43" i="92"/>
  <c r="C46" i="92"/>
  <c r="C49" i="92"/>
  <c r="C51" i="92"/>
  <c r="C55" i="92"/>
  <c r="C58" i="92"/>
  <c r="C60" i="92"/>
  <c r="C61" i="92"/>
  <c r="C9" i="92"/>
  <c r="D10" i="92"/>
  <c r="E10" i="92"/>
  <c r="F10" i="92"/>
  <c r="G10" i="92"/>
  <c r="H10" i="92"/>
  <c r="D11" i="92"/>
  <c r="E11" i="92"/>
  <c r="F11" i="92"/>
  <c r="G11" i="92"/>
  <c r="H11" i="92"/>
  <c r="D12" i="92"/>
  <c r="E12" i="92"/>
  <c r="F12" i="92"/>
  <c r="G12" i="92"/>
  <c r="H12" i="92"/>
  <c r="D13" i="92"/>
  <c r="E13" i="92"/>
  <c r="F13" i="92"/>
  <c r="G13" i="92"/>
  <c r="H13" i="92"/>
  <c r="D14" i="92"/>
  <c r="E14" i="92"/>
  <c r="F14" i="92"/>
  <c r="G14" i="92"/>
  <c r="H14" i="92"/>
  <c r="D15" i="92"/>
  <c r="E15" i="92"/>
  <c r="F15" i="92"/>
  <c r="G15" i="92"/>
  <c r="H15" i="92"/>
  <c r="D16" i="92"/>
  <c r="E16" i="92"/>
  <c r="F16" i="92"/>
  <c r="G16" i="92"/>
  <c r="H16" i="92"/>
  <c r="D17" i="92"/>
  <c r="E17" i="92"/>
  <c r="F17" i="92"/>
  <c r="G17" i="92"/>
  <c r="H17" i="92"/>
  <c r="D18" i="92"/>
  <c r="E18" i="92"/>
  <c r="F18" i="92"/>
  <c r="G18" i="92"/>
  <c r="H18" i="92"/>
  <c r="D19" i="92"/>
  <c r="E19" i="92"/>
  <c r="F19" i="92"/>
  <c r="G19" i="92"/>
  <c r="H19" i="92"/>
  <c r="D20" i="92"/>
  <c r="E20" i="92"/>
  <c r="F20" i="92"/>
  <c r="G20" i="92"/>
  <c r="H20" i="92"/>
  <c r="D21" i="92"/>
  <c r="E21" i="92"/>
  <c r="F21" i="92"/>
  <c r="G21" i="92"/>
  <c r="H21" i="92"/>
  <c r="D22" i="92"/>
  <c r="E22" i="92"/>
  <c r="F22" i="92"/>
  <c r="G22" i="92"/>
  <c r="H22" i="92"/>
  <c r="D23" i="92"/>
  <c r="E23" i="92"/>
  <c r="F23" i="92"/>
  <c r="G23" i="92"/>
  <c r="H23" i="92"/>
  <c r="D24" i="92"/>
  <c r="E24" i="92"/>
  <c r="F24" i="92"/>
  <c r="G24" i="92"/>
  <c r="H24" i="92"/>
  <c r="D25" i="92"/>
  <c r="E25" i="92"/>
  <c r="F25" i="92"/>
  <c r="G25" i="92"/>
  <c r="H25" i="92"/>
  <c r="D26" i="92"/>
  <c r="E26" i="92"/>
  <c r="F26" i="92"/>
  <c r="G26" i="92"/>
  <c r="H26" i="92"/>
  <c r="D27" i="92"/>
  <c r="E27" i="92"/>
  <c r="F27" i="92"/>
  <c r="G27" i="92"/>
  <c r="H27" i="92"/>
  <c r="D28" i="92"/>
  <c r="E28" i="92"/>
  <c r="F28" i="92"/>
  <c r="G28" i="92"/>
  <c r="H28" i="92"/>
  <c r="D29" i="92"/>
  <c r="E29" i="92"/>
  <c r="F29" i="92"/>
  <c r="H29" i="92"/>
  <c r="D30" i="92"/>
  <c r="E30" i="92"/>
  <c r="F30" i="92"/>
  <c r="G30" i="92"/>
  <c r="H30" i="92"/>
  <c r="D31" i="92"/>
  <c r="E31" i="92"/>
  <c r="F31" i="92"/>
  <c r="G31" i="92"/>
  <c r="H31" i="92"/>
  <c r="D32" i="92"/>
  <c r="E32" i="92"/>
  <c r="F32" i="92"/>
  <c r="G32" i="92"/>
  <c r="H32" i="92"/>
  <c r="D33" i="92"/>
  <c r="E33" i="92"/>
  <c r="F33" i="92"/>
  <c r="G33" i="92"/>
  <c r="H33" i="92"/>
  <c r="D34" i="92"/>
  <c r="E34" i="92"/>
  <c r="F34" i="92"/>
  <c r="G34" i="92"/>
  <c r="H34" i="92"/>
  <c r="D35" i="92"/>
  <c r="E35" i="92"/>
  <c r="F35" i="92"/>
  <c r="G35" i="92"/>
  <c r="H35" i="92"/>
  <c r="D36" i="92"/>
  <c r="E36" i="92"/>
  <c r="F36" i="92"/>
  <c r="G36" i="92"/>
  <c r="H36" i="92"/>
  <c r="D37" i="92"/>
  <c r="E37" i="92"/>
  <c r="F37" i="92"/>
  <c r="G37" i="92"/>
  <c r="H37" i="92"/>
  <c r="D38" i="92"/>
  <c r="E38" i="92"/>
  <c r="F38" i="92"/>
  <c r="G38" i="92"/>
  <c r="H38" i="92"/>
  <c r="D39" i="92"/>
  <c r="E39" i="92"/>
  <c r="F39" i="92"/>
  <c r="G39" i="92"/>
  <c r="H39" i="92"/>
  <c r="D40" i="92"/>
  <c r="E40" i="92"/>
  <c r="F40" i="92"/>
  <c r="G40" i="92"/>
  <c r="H40" i="92"/>
  <c r="D41" i="92"/>
  <c r="E41" i="92"/>
  <c r="F41" i="92"/>
  <c r="G41" i="92"/>
  <c r="H41" i="92"/>
  <c r="D42" i="92"/>
  <c r="E42" i="92"/>
  <c r="F42" i="92"/>
  <c r="G42" i="92"/>
  <c r="H42" i="92"/>
  <c r="D43" i="92"/>
  <c r="E43" i="92"/>
  <c r="F43" i="92"/>
  <c r="G43" i="92"/>
  <c r="H43" i="92"/>
  <c r="D44" i="92"/>
  <c r="E44" i="92"/>
  <c r="F44" i="92"/>
  <c r="G44" i="92"/>
  <c r="H44" i="92"/>
  <c r="D45" i="92"/>
  <c r="E45" i="92"/>
  <c r="F45" i="92"/>
  <c r="G45" i="92"/>
  <c r="H45" i="92"/>
  <c r="D46" i="92"/>
  <c r="E46" i="92"/>
  <c r="F46" i="92"/>
  <c r="G46" i="92"/>
  <c r="H46" i="92"/>
  <c r="D47" i="92"/>
  <c r="E47" i="92"/>
  <c r="F47" i="92"/>
  <c r="G47" i="92"/>
  <c r="H47" i="92"/>
  <c r="D48" i="92"/>
  <c r="E48" i="92"/>
  <c r="F48" i="92"/>
  <c r="G48" i="92"/>
  <c r="H48" i="92"/>
  <c r="D49" i="92"/>
  <c r="E49" i="92"/>
  <c r="F49" i="92"/>
  <c r="G49" i="92"/>
  <c r="H49" i="92"/>
  <c r="D50" i="92"/>
  <c r="E50" i="92"/>
  <c r="F50" i="92"/>
  <c r="G50" i="92"/>
  <c r="H50" i="92"/>
  <c r="D51" i="92"/>
  <c r="E51" i="92"/>
  <c r="F51" i="92"/>
  <c r="G51" i="92"/>
  <c r="H51" i="92"/>
  <c r="D52" i="92"/>
  <c r="E52" i="92"/>
  <c r="F52" i="92"/>
  <c r="G52" i="92"/>
  <c r="H52" i="92"/>
  <c r="D53" i="92"/>
  <c r="E53" i="92"/>
  <c r="F53" i="92"/>
  <c r="G53" i="92"/>
  <c r="H53" i="92"/>
  <c r="D54" i="92"/>
  <c r="E54" i="92"/>
  <c r="F54" i="92"/>
  <c r="G54" i="92"/>
  <c r="H54" i="92"/>
  <c r="D55" i="92"/>
  <c r="E55" i="92"/>
  <c r="F55" i="92"/>
  <c r="G55" i="92"/>
  <c r="H55" i="92"/>
  <c r="D56" i="92"/>
  <c r="E56" i="92"/>
  <c r="F56" i="92"/>
  <c r="G56" i="92"/>
  <c r="H56" i="92"/>
  <c r="D57" i="92"/>
  <c r="E57" i="92"/>
  <c r="F57" i="92"/>
  <c r="G57" i="92"/>
  <c r="H57" i="92"/>
  <c r="D58" i="92"/>
  <c r="E58" i="92"/>
  <c r="F58" i="92"/>
  <c r="G58" i="92"/>
  <c r="H58" i="92"/>
  <c r="D59" i="92"/>
  <c r="E59" i="92"/>
  <c r="F59" i="92"/>
  <c r="G59" i="92"/>
  <c r="H59" i="92"/>
  <c r="D60" i="92"/>
  <c r="E60" i="92"/>
  <c r="F60" i="92"/>
  <c r="G60" i="92"/>
  <c r="H60" i="92"/>
  <c r="D61" i="92"/>
  <c r="E61" i="92"/>
  <c r="F61" i="92"/>
  <c r="G61" i="92"/>
  <c r="H61" i="92"/>
  <c r="D62" i="92"/>
  <c r="E62" i="92"/>
  <c r="F62" i="92"/>
  <c r="G62" i="92"/>
  <c r="H62" i="92"/>
  <c r="F9" i="92"/>
  <c r="G9" i="92"/>
  <c r="H9" i="92"/>
  <c r="E9" i="92"/>
  <c r="D9" i="92"/>
  <c r="G29" i="92"/>
  <c r="C16" i="39" l="1"/>
  <c r="C27" i="226"/>
  <c r="G27" i="226" s="1"/>
  <c r="K16" i="39"/>
  <c r="B16" i="46"/>
  <c r="C60" i="226" s="1"/>
  <c r="G60" i="226" s="1"/>
  <c r="D118" i="225"/>
  <c r="D117" i="225"/>
  <c r="D116" i="225"/>
  <c r="D115" i="225"/>
  <c r="D114" i="225"/>
  <c r="D113" i="225"/>
  <c r="D112" i="225"/>
  <c r="D111" i="225"/>
  <c r="D110" i="225"/>
  <c r="D109" i="225"/>
  <c r="D108" i="225"/>
  <c r="D107" i="225"/>
  <c r="D106" i="225"/>
  <c r="D105" i="225"/>
  <c r="D104" i="225"/>
  <c r="D103" i="225"/>
  <c r="D102" i="225"/>
  <c r="D101" i="225"/>
  <c r="D100" i="225"/>
  <c r="D99" i="225"/>
  <c r="D98" i="225"/>
  <c r="D97" i="225"/>
  <c r="D96" i="225"/>
  <c r="D95" i="225"/>
  <c r="D94" i="225"/>
  <c r="D93" i="225"/>
  <c r="D92" i="225"/>
  <c r="D91" i="225"/>
  <c r="D90" i="225"/>
  <c r="D89" i="225"/>
  <c r="D88" i="225"/>
  <c r="D87" i="225"/>
  <c r="D86" i="225"/>
  <c r="D85" i="225"/>
  <c r="D84" i="225"/>
  <c r="D83" i="225"/>
  <c r="D82" i="225"/>
  <c r="D81" i="225"/>
  <c r="D80" i="225"/>
  <c r="D79" i="225"/>
  <c r="D78" i="225"/>
  <c r="D77" i="225"/>
  <c r="D76" i="225"/>
  <c r="D75" i="225"/>
  <c r="D74" i="225"/>
  <c r="D73" i="225"/>
  <c r="D72" i="225"/>
  <c r="D71" i="225"/>
  <c r="D70" i="225"/>
  <c r="D69" i="225"/>
  <c r="D68" i="225"/>
  <c r="D67" i="225"/>
  <c r="D66" i="225"/>
  <c r="D65" i="225"/>
  <c r="D64" i="225"/>
  <c r="D63" i="225"/>
  <c r="D62" i="225"/>
  <c r="D61" i="225"/>
  <c r="D60" i="225"/>
  <c r="D59" i="225"/>
  <c r="D58" i="225"/>
  <c r="D57" i="225"/>
  <c r="D56" i="225"/>
  <c r="D55" i="225"/>
  <c r="D54" i="225"/>
  <c r="D53" i="225"/>
  <c r="D52" i="225"/>
  <c r="D51" i="225"/>
  <c r="D50" i="225"/>
  <c r="D49" i="225"/>
  <c r="D48" i="225"/>
  <c r="D47" i="225"/>
  <c r="D46" i="225"/>
  <c r="D45" i="225"/>
  <c r="D44" i="225"/>
  <c r="D43" i="225"/>
  <c r="D42" i="225"/>
  <c r="D41" i="225"/>
  <c r="D40" i="225"/>
  <c r="D39" i="225"/>
  <c r="D38" i="225"/>
  <c r="D37" i="225"/>
  <c r="D36" i="225"/>
  <c r="D35" i="225"/>
  <c r="D34" i="225"/>
  <c r="D33" i="225"/>
  <c r="D32" i="225"/>
  <c r="D31" i="225"/>
  <c r="D30" i="225"/>
  <c r="D29" i="225"/>
  <c r="D28" i="225"/>
  <c r="D27" i="225"/>
  <c r="D26" i="225"/>
  <c r="D25" i="225"/>
  <c r="D24" i="225"/>
  <c r="D23" i="225"/>
  <c r="D22" i="225"/>
  <c r="D21" i="225"/>
  <c r="D20" i="225"/>
  <c r="D19" i="225"/>
  <c r="D18" i="225"/>
  <c r="D17" i="225"/>
  <c r="D16" i="225"/>
  <c r="D15" i="225"/>
  <c r="D14" i="225"/>
  <c r="D13" i="225"/>
  <c r="D12" i="225"/>
  <c r="D11" i="225"/>
  <c r="D10" i="225"/>
  <c r="D9" i="225"/>
  <c r="D8" i="225"/>
  <c r="D7" i="225"/>
  <c r="D118" i="224"/>
  <c r="D117" i="224"/>
  <c r="D116" i="224"/>
  <c r="D115" i="224"/>
  <c r="D114" i="224"/>
  <c r="D113" i="224"/>
  <c r="D112" i="224"/>
  <c r="D111" i="224"/>
  <c r="D110" i="224"/>
  <c r="D109" i="224"/>
  <c r="D108" i="224"/>
  <c r="D107" i="224"/>
  <c r="D106" i="224"/>
  <c r="D105" i="224"/>
  <c r="D104" i="224"/>
  <c r="D103" i="224"/>
  <c r="D102" i="224"/>
  <c r="D101" i="224"/>
  <c r="D100" i="224"/>
  <c r="D99" i="224"/>
  <c r="D98" i="224"/>
  <c r="D97" i="224"/>
  <c r="D96" i="224"/>
  <c r="D95" i="224"/>
  <c r="D94" i="224"/>
  <c r="D93" i="224"/>
  <c r="D92" i="224"/>
  <c r="D91" i="224"/>
  <c r="D90" i="224"/>
  <c r="D89" i="224"/>
  <c r="D88" i="224"/>
  <c r="D87" i="224"/>
  <c r="D86" i="224"/>
  <c r="D85" i="224"/>
  <c r="D84" i="224"/>
  <c r="D83" i="224"/>
  <c r="D82" i="224"/>
  <c r="D81" i="224"/>
  <c r="D80" i="224"/>
  <c r="D79" i="224"/>
  <c r="D78" i="224"/>
  <c r="D77" i="224"/>
  <c r="D76" i="224"/>
  <c r="D75" i="224"/>
  <c r="D74" i="224"/>
  <c r="D73" i="224"/>
  <c r="D72" i="224"/>
  <c r="D71" i="224"/>
  <c r="D70" i="224"/>
  <c r="D69" i="224"/>
  <c r="D68" i="224"/>
  <c r="D67" i="224"/>
  <c r="D66" i="224"/>
  <c r="D65" i="224"/>
  <c r="D64" i="224"/>
  <c r="D63" i="224"/>
  <c r="D62" i="224"/>
  <c r="D61" i="224"/>
  <c r="D60" i="224"/>
  <c r="D59" i="224"/>
  <c r="D58" i="224"/>
  <c r="D57" i="224"/>
  <c r="D56" i="224"/>
  <c r="D55" i="224"/>
  <c r="D54" i="224"/>
  <c r="D53" i="224"/>
  <c r="D52" i="224"/>
  <c r="D51" i="224"/>
  <c r="D50" i="224"/>
  <c r="D49" i="224"/>
  <c r="D48" i="224"/>
  <c r="D47" i="224"/>
  <c r="D46" i="224"/>
  <c r="D45" i="224"/>
  <c r="D44" i="224"/>
  <c r="D43" i="224"/>
  <c r="D42" i="224"/>
  <c r="D41" i="224"/>
  <c r="D40" i="224"/>
  <c r="D39" i="224"/>
  <c r="D38" i="224"/>
  <c r="D37" i="224"/>
  <c r="D36" i="224"/>
  <c r="D35" i="224"/>
  <c r="D34" i="224"/>
  <c r="D33" i="224"/>
  <c r="D32" i="224"/>
  <c r="D31" i="224"/>
  <c r="D30" i="224"/>
  <c r="D29" i="224"/>
  <c r="D28" i="224"/>
  <c r="D27" i="224"/>
  <c r="D26" i="224"/>
  <c r="D25" i="224"/>
  <c r="D24" i="224"/>
  <c r="D23" i="224"/>
  <c r="D22" i="224"/>
  <c r="D21" i="224"/>
  <c r="D20" i="224"/>
  <c r="D19" i="224"/>
  <c r="D18" i="224"/>
  <c r="D17" i="224"/>
  <c r="D16" i="224"/>
  <c r="D15" i="224"/>
  <c r="D14" i="224"/>
  <c r="D13" i="224"/>
  <c r="D12" i="224"/>
  <c r="D11" i="224"/>
  <c r="D10" i="224"/>
  <c r="D9" i="224"/>
  <c r="D8" i="224"/>
  <c r="D7" i="224"/>
  <c r="D118" i="223"/>
  <c r="D117" i="223"/>
  <c r="D116" i="223"/>
  <c r="D115" i="223"/>
  <c r="D114" i="223"/>
  <c r="D113" i="223"/>
  <c r="D112" i="223"/>
  <c r="D111" i="223"/>
  <c r="D110" i="223"/>
  <c r="D109" i="223"/>
  <c r="D108" i="223"/>
  <c r="D107" i="223"/>
  <c r="D106" i="223"/>
  <c r="D105" i="223"/>
  <c r="D104" i="223"/>
  <c r="D103" i="223"/>
  <c r="D102" i="223"/>
  <c r="D101" i="223"/>
  <c r="D100" i="223"/>
  <c r="D99" i="223"/>
  <c r="D98" i="223"/>
  <c r="D97" i="223"/>
  <c r="D96" i="223"/>
  <c r="D95" i="223"/>
  <c r="D94" i="223"/>
  <c r="D93" i="223"/>
  <c r="D92" i="223"/>
  <c r="D91" i="223"/>
  <c r="D90" i="223"/>
  <c r="D89" i="223"/>
  <c r="D88" i="223"/>
  <c r="D87" i="223"/>
  <c r="D86" i="223"/>
  <c r="D85" i="223"/>
  <c r="D84" i="223"/>
  <c r="D83" i="223"/>
  <c r="D82" i="223"/>
  <c r="D81" i="223"/>
  <c r="D80" i="223"/>
  <c r="D79" i="223"/>
  <c r="D78" i="223"/>
  <c r="D77" i="223"/>
  <c r="D76" i="223"/>
  <c r="D75" i="223"/>
  <c r="D74" i="223"/>
  <c r="D73" i="223"/>
  <c r="D72" i="223"/>
  <c r="D71" i="223"/>
  <c r="D70" i="223"/>
  <c r="D69" i="223"/>
  <c r="D68" i="223"/>
  <c r="D67" i="223"/>
  <c r="D66" i="223"/>
  <c r="D65" i="223"/>
  <c r="D64" i="223"/>
  <c r="D63" i="223"/>
  <c r="D62" i="223"/>
  <c r="D61" i="223"/>
  <c r="D60" i="223"/>
  <c r="D59" i="223"/>
  <c r="D58" i="223"/>
  <c r="D57" i="223"/>
  <c r="D56" i="223"/>
  <c r="D55" i="223"/>
  <c r="D54" i="223"/>
  <c r="D53" i="223"/>
  <c r="D52" i="223"/>
  <c r="D51" i="223"/>
  <c r="D50" i="223"/>
  <c r="D49" i="223"/>
  <c r="D48" i="223"/>
  <c r="D47" i="223"/>
  <c r="D46" i="223"/>
  <c r="D45" i="223"/>
  <c r="D44" i="223"/>
  <c r="D43" i="223"/>
  <c r="D42" i="223"/>
  <c r="D41" i="223"/>
  <c r="D40" i="223"/>
  <c r="D39" i="223"/>
  <c r="D38" i="223"/>
  <c r="D37" i="223"/>
  <c r="D36" i="223"/>
  <c r="D35" i="223"/>
  <c r="D34" i="223"/>
  <c r="D33" i="223"/>
  <c r="D32" i="223"/>
  <c r="D31" i="223"/>
  <c r="D30" i="223"/>
  <c r="D29" i="223"/>
  <c r="D28" i="223"/>
  <c r="D27" i="223"/>
  <c r="D26" i="223"/>
  <c r="D25" i="223"/>
  <c r="D24" i="223"/>
  <c r="D23" i="223"/>
  <c r="D22" i="223"/>
  <c r="D21" i="223"/>
  <c r="D20" i="223"/>
  <c r="D19" i="223"/>
  <c r="D18" i="223"/>
  <c r="D17" i="223"/>
  <c r="D16" i="223"/>
  <c r="D15" i="223"/>
  <c r="D14" i="223"/>
  <c r="D13" i="223"/>
  <c r="D12" i="223"/>
  <c r="D11" i="223"/>
  <c r="D10" i="223"/>
  <c r="D9" i="223"/>
  <c r="D8" i="223"/>
  <c r="D120" i="224" l="1"/>
  <c r="D82" i="229" s="1"/>
  <c r="G83" i="229" s="1"/>
  <c r="D120" i="223"/>
  <c r="B82" i="229" s="1"/>
  <c r="G82" i="229" s="1"/>
  <c r="D120" i="225"/>
  <c r="D119" i="223"/>
  <c r="D119" i="224"/>
  <c r="D119" i="225"/>
  <c r="F23" i="164"/>
  <c r="H23" i="164"/>
  <c r="I23" i="164"/>
  <c r="D121" i="223" l="1"/>
  <c r="A82" i="229"/>
  <c r="F82" i="229" s="1"/>
  <c r="D121" i="224"/>
  <c r="C82" i="229"/>
  <c r="F83" i="229" s="1"/>
  <c r="D121" i="225"/>
  <c r="E82" i="229" s="1"/>
  <c r="B7" i="120"/>
  <c r="B8" i="120"/>
  <c r="B9" i="120"/>
  <c r="B10" i="120"/>
  <c r="B11" i="120"/>
  <c r="B6" i="120"/>
  <c r="L33" i="117"/>
  <c r="C8" i="83" l="1"/>
  <c r="D8" i="83"/>
  <c r="C9" i="83"/>
  <c r="D9" i="83"/>
  <c r="C10" i="83"/>
  <c r="D10" i="83"/>
  <c r="C11" i="83"/>
  <c r="D11" i="83"/>
  <c r="C13" i="83"/>
  <c r="D13" i="83"/>
  <c r="C14" i="83"/>
  <c r="D14" i="83"/>
  <c r="C15" i="83"/>
  <c r="D15" i="83"/>
  <c r="C16" i="83"/>
  <c r="D16" i="83"/>
  <c r="C17" i="83"/>
  <c r="D17" i="83"/>
  <c r="C18" i="83"/>
  <c r="D18" i="83"/>
  <c r="C19" i="83"/>
  <c r="D19" i="83"/>
  <c r="C20" i="83"/>
  <c r="D20" i="83"/>
  <c r="C21" i="83"/>
  <c r="D21" i="83"/>
  <c r="C22" i="83"/>
  <c r="D22" i="83"/>
  <c r="C23" i="83"/>
  <c r="D23" i="83"/>
  <c r="C24" i="83"/>
  <c r="D24" i="83"/>
  <c r="C25" i="83"/>
  <c r="D25" i="83"/>
  <c r="C26" i="83"/>
  <c r="D26" i="83"/>
  <c r="C27" i="83"/>
  <c r="D27" i="83"/>
  <c r="C28" i="83"/>
  <c r="D28" i="83"/>
  <c r="C29" i="83"/>
  <c r="D29" i="83"/>
  <c r="C30" i="83"/>
  <c r="D30" i="83"/>
  <c r="C31" i="83"/>
  <c r="D31" i="83"/>
  <c r="C32" i="83"/>
  <c r="D32" i="83"/>
  <c r="C7" i="83"/>
  <c r="D7" i="83"/>
  <c r="F12" i="83"/>
  <c r="G12" i="83"/>
  <c r="B12" i="48" l="1"/>
  <c r="B11" i="48"/>
  <c r="B10" i="48"/>
  <c r="B9" i="48"/>
  <c r="B8" i="48"/>
  <c r="B7" i="48"/>
  <c r="B13" i="48" l="1"/>
  <c r="C68" i="226" s="1"/>
  <c r="G68" i="226" s="1"/>
  <c r="D15" i="80"/>
  <c r="D14" i="80"/>
  <c r="D13" i="80"/>
  <c r="D12" i="80"/>
  <c r="D11" i="80"/>
  <c r="D10" i="80"/>
  <c r="D9" i="80"/>
  <c r="D8" i="80"/>
  <c r="D7" i="80"/>
  <c r="F15" i="80"/>
  <c r="F14" i="80"/>
  <c r="F13" i="80"/>
  <c r="F12" i="80"/>
  <c r="F11" i="80"/>
  <c r="F10" i="80"/>
  <c r="F9" i="80"/>
  <c r="F8" i="80"/>
  <c r="F7" i="80"/>
  <c r="H7" i="80"/>
  <c r="H15" i="80"/>
  <c r="H14" i="80"/>
  <c r="H13" i="80"/>
  <c r="H12" i="80"/>
  <c r="H11" i="80"/>
  <c r="H10" i="80"/>
  <c r="H9" i="80"/>
  <c r="H8" i="80"/>
  <c r="L15" i="80"/>
  <c r="L14" i="80"/>
  <c r="L13" i="80"/>
  <c r="L12" i="80"/>
  <c r="L11" i="80"/>
  <c r="L10" i="80"/>
  <c r="L9" i="80"/>
  <c r="L8" i="80"/>
  <c r="M16" i="80"/>
  <c r="L16" i="80" l="1"/>
  <c r="B31" i="229"/>
  <c r="G31" i="229" s="1"/>
  <c r="B7" i="80"/>
  <c r="N33" i="117"/>
  <c r="M33" i="117"/>
  <c r="K33" i="117"/>
  <c r="J33" i="117"/>
  <c r="I33" i="117"/>
  <c r="H33" i="117"/>
  <c r="G33" i="117"/>
  <c r="F33" i="117"/>
  <c r="E33" i="117"/>
  <c r="D33" i="117"/>
  <c r="C33" i="117"/>
  <c r="B32" i="117"/>
  <c r="B31" i="117"/>
  <c r="B30" i="117"/>
  <c r="B29" i="117"/>
  <c r="B28" i="117"/>
  <c r="B27" i="117"/>
  <c r="B26" i="117"/>
  <c r="B25" i="117"/>
  <c r="B24" i="117"/>
  <c r="B23" i="117"/>
  <c r="B22" i="117"/>
  <c r="B21" i="117"/>
  <c r="B19" i="117"/>
  <c r="B18" i="117"/>
  <c r="B17" i="117"/>
  <c r="B16" i="117"/>
  <c r="B15" i="117"/>
  <c r="B14" i="117"/>
  <c r="B13" i="117"/>
  <c r="B12" i="117"/>
  <c r="B11" i="117"/>
  <c r="B10" i="117"/>
  <c r="B9" i="117"/>
  <c r="B8" i="117"/>
  <c r="K7" i="80" l="1"/>
  <c r="A35" i="229"/>
  <c r="B33" i="117"/>
  <c r="A106" i="229" s="1"/>
  <c r="F106" i="229" s="1"/>
  <c r="B27" i="48"/>
  <c r="B26" i="48"/>
  <c r="B25" i="48"/>
  <c r="B24" i="48"/>
  <c r="B23" i="48"/>
  <c r="B22" i="48"/>
  <c r="J16" i="79" l="1"/>
  <c r="F16" i="79"/>
  <c r="D16" i="79"/>
  <c r="C16" i="79"/>
  <c r="C13" i="93"/>
  <c r="B65" i="229" s="1"/>
  <c r="F65" i="229" s="1"/>
  <c r="D13" i="93"/>
  <c r="A65" i="229" s="1"/>
  <c r="E65" i="229" s="1"/>
  <c r="B12" i="93"/>
  <c r="B11" i="93"/>
  <c r="B10" i="93"/>
  <c r="B9" i="93"/>
  <c r="B8" i="93"/>
  <c r="B7" i="93"/>
  <c r="E7" i="93"/>
  <c r="E18" i="115"/>
  <c r="E17" i="115"/>
  <c r="E16" i="115"/>
  <c r="E15" i="115"/>
  <c r="E14" i="115"/>
  <c r="E13" i="115"/>
  <c r="E12" i="115"/>
  <c r="E11" i="115"/>
  <c r="E10" i="115"/>
  <c r="E9" i="115"/>
  <c r="E8" i="115"/>
  <c r="E7" i="115"/>
  <c r="H18" i="115"/>
  <c r="H17" i="115"/>
  <c r="H16" i="115"/>
  <c r="H15" i="115"/>
  <c r="H14" i="115"/>
  <c r="H13" i="115"/>
  <c r="H12" i="115"/>
  <c r="H11" i="115"/>
  <c r="H10" i="115"/>
  <c r="H9" i="115"/>
  <c r="H8" i="115"/>
  <c r="H7" i="115"/>
  <c r="E15" i="114"/>
  <c r="E14" i="114"/>
  <c r="E13" i="114"/>
  <c r="E12" i="114"/>
  <c r="E11" i="114"/>
  <c r="E10" i="114"/>
  <c r="E9" i="114"/>
  <c r="E8" i="114"/>
  <c r="E7" i="114"/>
  <c r="H15" i="114"/>
  <c r="H14" i="114"/>
  <c r="H13" i="114"/>
  <c r="H12" i="114"/>
  <c r="H11" i="114"/>
  <c r="H10" i="114"/>
  <c r="H9" i="114"/>
  <c r="H8" i="114"/>
  <c r="H7" i="114"/>
  <c r="H16" i="112"/>
  <c r="H15" i="112"/>
  <c r="E16" i="112"/>
  <c r="D16" i="112"/>
  <c r="C16" i="112"/>
  <c r="D7" i="114"/>
  <c r="F32" i="180"/>
  <c r="F31" i="180"/>
  <c r="F30" i="180"/>
  <c r="F29" i="180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F7" i="180"/>
  <c r="I32" i="180"/>
  <c r="I31" i="180"/>
  <c r="I30" i="180"/>
  <c r="I29" i="180"/>
  <c r="I28" i="180"/>
  <c r="I27" i="180"/>
  <c r="I26" i="180"/>
  <c r="I25" i="180"/>
  <c r="I24" i="180"/>
  <c r="I23" i="180"/>
  <c r="I22" i="180"/>
  <c r="I21" i="180"/>
  <c r="I19" i="180"/>
  <c r="I18" i="180"/>
  <c r="I17" i="180"/>
  <c r="I16" i="180"/>
  <c r="I15" i="180"/>
  <c r="I14" i="180"/>
  <c r="I13" i="180"/>
  <c r="I12" i="180"/>
  <c r="I11" i="180"/>
  <c r="I10" i="180"/>
  <c r="I9" i="180"/>
  <c r="I8" i="180"/>
  <c r="I7" i="180"/>
  <c r="H32" i="116"/>
  <c r="H31" i="116"/>
  <c r="H30" i="116"/>
  <c r="H29" i="116"/>
  <c r="H28" i="116"/>
  <c r="H27" i="116"/>
  <c r="H26" i="116"/>
  <c r="H25" i="116"/>
  <c r="H24" i="116"/>
  <c r="H23" i="116"/>
  <c r="H22" i="116"/>
  <c r="H21" i="116"/>
  <c r="H19" i="116"/>
  <c r="H18" i="116"/>
  <c r="H17" i="116"/>
  <c r="H16" i="116"/>
  <c r="H15" i="116"/>
  <c r="H14" i="116"/>
  <c r="H13" i="116"/>
  <c r="H12" i="116"/>
  <c r="H11" i="116"/>
  <c r="H10" i="116"/>
  <c r="H9" i="116"/>
  <c r="H8" i="116"/>
  <c r="B13" i="93" l="1"/>
  <c r="B16" i="79"/>
  <c r="B16" i="112"/>
  <c r="E87" i="229" s="1"/>
  <c r="I16" i="79"/>
  <c r="D40" i="160"/>
  <c r="K39" i="160"/>
  <c r="K45" i="160" s="1"/>
  <c r="J39" i="160"/>
  <c r="J45" i="160" s="1"/>
  <c r="H39" i="160"/>
  <c r="H45" i="160" s="1"/>
  <c r="G45" i="160"/>
  <c r="F39" i="160"/>
  <c r="F45" i="160" s="1"/>
  <c r="E39" i="160"/>
  <c r="E45" i="160" s="1"/>
  <c r="D39" i="160"/>
  <c r="D45" i="160" s="1"/>
  <c r="K38" i="160"/>
  <c r="J38" i="160"/>
  <c r="H38" i="160"/>
  <c r="F38" i="160"/>
  <c r="E38" i="160"/>
  <c r="D38" i="160"/>
  <c r="D44" i="160" s="1"/>
  <c r="D46" i="160" s="1"/>
  <c r="H65" i="91"/>
  <c r="G65" i="91"/>
  <c r="F65" i="91"/>
  <c r="E65" i="91"/>
  <c r="D65" i="91"/>
  <c r="C65" i="91" s="1"/>
  <c r="H64" i="91"/>
  <c r="G64" i="91"/>
  <c r="F64" i="91"/>
  <c r="E64" i="91"/>
  <c r="D64" i="91"/>
  <c r="G63" i="91"/>
  <c r="F63" i="91"/>
  <c r="E63" i="91"/>
  <c r="D63" i="91"/>
  <c r="C63" i="91" s="1"/>
  <c r="C61" i="229" s="1"/>
  <c r="F62" i="229" s="1"/>
  <c r="C45" i="92"/>
  <c r="C36" i="92"/>
  <c r="C18" i="92"/>
  <c r="C15" i="92"/>
  <c r="C13" i="92"/>
  <c r="E23" i="93" l="1"/>
  <c r="C65" i="229"/>
  <c r="G65" i="229" s="1"/>
  <c r="E16" i="79"/>
  <c r="E31" i="229"/>
  <c r="K44" i="160"/>
  <c r="K46" i="160" s="1"/>
  <c r="K40" i="160"/>
  <c r="J44" i="160"/>
  <c r="J46" i="160" s="1"/>
  <c r="J40" i="160"/>
  <c r="C64" i="91"/>
  <c r="D61" i="229" s="1"/>
  <c r="G62" i="229" s="1"/>
  <c r="E40" i="160"/>
  <c r="E44" i="160"/>
  <c r="E46" i="160" s="1"/>
  <c r="F40" i="160"/>
  <c r="F44" i="160"/>
  <c r="F46" i="160" s="1"/>
  <c r="G44" i="160"/>
  <c r="G46" i="160" s="1"/>
  <c r="G40" i="160"/>
  <c r="H40" i="160"/>
  <c r="H44" i="160"/>
  <c r="H46" i="160" s="1"/>
  <c r="C39" i="160"/>
  <c r="C45" i="160" s="1"/>
  <c r="D70" i="229" s="1"/>
  <c r="G71" i="229" s="1"/>
  <c r="C38" i="160"/>
  <c r="C44" i="160" s="1"/>
  <c r="C70" i="229" s="1"/>
  <c r="F71" i="229" s="1"/>
  <c r="C40" i="160"/>
  <c r="E18" i="93"/>
  <c r="E20" i="93"/>
  <c r="E21" i="93"/>
  <c r="E17" i="93"/>
  <c r="E22" i="93"/>
  <c r="E19" i="93"/>
  <c r="J16" i="72"/>
  <c r="I16" i="72"/>
  <c r="H16" i="72"/>
  <c r="G16" i="72"/>
  <c r="F16" i="72"/>
  <c r="E16" i="72"/>
  <c r="D16" i="72"/>
  <c r="C16" i="72"/>
  <c r="B15" i="72"/>
  <c r="B14" i="72"/>
  <c r="B13" i="72"/>
  <c r="B12" i="72"/>
  <c r="B11" i="72"/>
  <c r="B10" i="72"/>
  <c r="B9" i="72"/>
  <c r="B8" i="72"/>
  <c r="J16" i="71"/>
  <c r="I16" i="71"/>
  <c r="H16" i="71"/>
  <c r="G16" i="71"/>
  <c r="F16" i="71"/>
  <c r="E16" i="71"/>
  <c r="D16" i="71"/>
  <c r="C16" i="71"/>
  <c r="B15" i="71"/>
  <c r="B14" i="71"/>
  <c r="B13" i="71"/>
  <c r="B12" i="71"/>
  <c r="B11" i="71"/>
  <c r="B10" i="71"/>
  <c r="B9" i="71"/>
  <c r="B8" i="71"/>
  <c r="K16" i="69"/>
  <c r="J16" i="69"/>
  <c r="I16" i="69"/>
  <c r="H16" i="69"/>
  <c r="G16" i="69"/>
  <c r="F16" i="69"/>
  <c r="E16" i="69"/>
  <c r="D16" i="69"/>
  <c r="C8" i="69"/>
  <c r="C16" i="69" s="1"/>
  <c r="C92" i="226" s="1"/>
  <c r="G92" i="226" s="1"/>
  <c r="K16" i="67"/>
  <c r="J16" i="67"/>
  <c r="I16" i="67"/>
  <c r="H16" i="67"/>
  <c r="G16" i="67"/>
  <c r="F16" i="67"/>
  <c r="E16" i="67"/>
  <c r="D16" i="67"/>
  <c r="C15" i="67"/>
  <c r="C14" i="67"/>
  <c r="C13" i="67"/>
  <c r="C12" i="67"/>
  <c r="C11" i="67"/>
  <c r="C10" i="67"/>
  <c r="C9" i="67"/>
  <c r="C8" i="67"/>
  <c r="K18" i="64"/>
  <c r="J18" i="64"/>
  <c r="I18" i="64"/>
  <c r="H18" i="64"/>
  <c r="G18" i="64"/>
  <c r="F18" i="64"/>
  <c r="E18" i="64"/>
  <c r="D18" i="64"/>
  <c r="C18" i="64"/>
  <c r="B17" i="64"/>
  <c r="B16" i="64"/>
  <c r="B15" i="64"/>
  <c r="B14" i="64"/>
  <c r="B13" i="64"/>
  <c r="B12" i="64"/>
  <c r="B11" i="64"/>
  <c r="B10" i="64"/>
  <c r="B9" i="64"/>
  <c r="B8" i="64"/>
  <c r="K18" i="63"/>
  <c r="J18" i="63"/>
  <c r="I18" i="63"/>
  <c r="H18" i="63"/>
  <c r="G18" i="63"/>
  <c r="F18" i="63"/>
  <c r="E18" i="63"/>
  <c r="D18" i="63"/>
  <c r="C18" i="63"/>
  <c r="B17" i="63"/>
  <c r="B16" i="63"/>
  <c r="B15" i="63"/>
  <c r="B14" i="63"/>
  <c r="B13" i="63"/>
  <c r="B12" i="63"/>
  <c r="B11" i="63"/>
  <c r="B10" i="63"/>
  <c r="B9" i="63"/>
  <c r="B8" i="63"/>
  <c r="C8" i="61"/>
  <c r="D8" i="61"/>
  <c r="E8" i="61"/>
  <c r="F8" i="61"/>
  <c r="G8" i="61"/>
  <c r="H8" i="61"/>
  <c r="I8" i="61"/>
  <c r="J8" i="61"/>
  <c r="C9" i="61"/>
  <c r="D9" i="61"/>
  <c r="E9" i="61"/>
  <c r="F9" i="61"/>
  <c r="G9" i="61"/>
  <c r="H9" i="61"/>
  <c r="I9" i="61"/>
  <c r="J9" i="61"/>
  <c r="C10" i="61"/>
  <c r="D10" i="61"/>
  <c r="E10" i="61"/>
  <c r="F10" i="61"/>
  <c r="G10" i="61"/>
  <c r="H10" i="61"/>
  <c r="I10" i="61"/>
  <c r="J10" i="61"/>
  <c r="C11" i="61"/>
  <c r="D11" i="61"/>
  <c r="E11" i="61"/>
  <c r="F11" i="61"/>
  <c r="G11" i="61"/>
  <c r="H11" i="61"/>
  <c r="I11" i="61"/>
  <c r="J11" i="61"/>
  <c r="C12" i="61"/>
  <c r="D12" i="61"/>
  <c r="E12" i="61"/>
  <c r="F12" i="61"/>
  <c r="G12" i="61"/>
  <c r="H12" i="61"/>
  <c r="I12" i="61"/>
  <c r="J12" i="61"/>
  <c r="C13" i="61"/>
  <c r="D13" i="61"/>
  <c r="E13" i="61"/>
  <c r="F13" i="61"/>
  <c r="G13" i="61"/>
  <c r="H13" i="61"/>
  <c r="I13" i="61"/>
  <c r="J13" i="61"/>
  <c r="C14" i="61"/>
  <c r="D14" i="61"/>
  <c r="E14" i="61"/>
  <c r="F14" i="61"/>
  <c r="G14" i="61"/>
  <c r="H14" i="61"/>
  <c r="I14" i="61"/>
  <c r="J14" i="61"/>
  <c r="C15" i="61"/>
  <c r="D15" i="61"/>
  <c r="E15" i="61"/>
  <c r="F15" i="61"/>
  <c r="G15" i="61"/>
  <c r="H15" i="61"/>
  <c r="I15" i="61"/>
  <c r="J15" i="61"/>
  <c r="C16" i="61"/>
  <c r="D16" i="61"/>
  <c r="E16" i="61"/>
  <c r="F16" i="61"/>
  <c r="G16" i="61"/>
  <c r="H16" i="61"/>
  <c r="I16" i="61"/>
  <c r="J16" i="61"/>
  <c r="C17" i="61"/>
  <c r="D17" i="61"/>
  <c r="E17" i="61"/>
  <c r="F17" i="61"/>
  <c r="G17" i="61"/>
  <c r="H17" i="61"/>
  <c r="I17" i="61"/>
  <c r="J17" i="61"/>
  <c r="B17" i="60"/>
  <c r="B16" i="60"/>
  <c r="B15" i="60"/>
  <c r="B14" i="60"/>
  <c r="B13" i="60"/>
  <c r="B12" i="60"/>
  <c r="B11" i="60"/>
  <c r="B10" i="60"/>
  <c r="B9" i="60"/>
  <c r="B8" i="60"/>
  <c r="B17" i="59"/>
  <c r="B16" i="59"/>
  <c r="B15" i="59"/>
  <c r="B14" i="59"/>
  <c r="B13" i="59"/>
  <c r="B12" i="59"/>
  <c r="B11" i="59"/>
  <c r="B10" i="59"/>
  <c r="B9" i="59"/>
  <c r="B8" i="59"/>
  <c r="B17" i="58"/>
  <c r="B16" i="58"/>
  <c r="B15" i="58"/>
  <c r="B14" i="58"/>
  <c r="B13" i="58"/>
  <c r="B12" i="58"/>
  <c r="B11" i="58"/>
  <c r="B10" i="58"/>
  <c r="B9" i="58"/>
  <c r="B8" i="58"/>
  <c r="H16" i="56"/>
  <c r="G16" i="56"/>
  <c r="F16" i="56"/>
  <c r="E16" i="56"/>
  <c r="D16" i="56"/>
  <c r="C16" i="56"/>
  <c r="B15" i="56"/>
  <c r="B14" i="56"/>
  <c r="B13" i="56"/>
  <c r="B12" i="56"/>
  <c r="B11" i="56"/>
  <c r="B10" i="56"/>
  <c r="B9" i="56"/>
  <c r="B8" i="56"/>
  <c r="H16" i="55"/>
  <c r="G16" i="55"/>
  <c r="F16" i="55"/>
  <c r="E16" i="55"/>
  <c r="D16" i="55"/>
  <c r="C16" i="55"/>
  <c r="B15" i="55"/>
  <c r="B14" i="55"/>
  <c r="B13" i="55"/>
  <c r="B12" i="55"/>
  <c r="B11" i="55"/>
  <c r="B10" i="55"/>
  <c r="B9" i="55"/>
  <c r="B8" i="55"/>
  <c r="O35" i="215"/>
  <c r="H41" i="215" s="1"/>
  <c r="N35" i="215"/>
  <c r="H42" i="215" s="1"/>
  <c r="M35" i="215"/>
  <c r="H43" i="215" s="1"/>
  <c r="L35" i="215"/>
  <c r="K35" i="215"/>
  <c r="H45" i="215" s="1"/>
  <c r="J35" i="215"/>
  <c r="H46" i="215" s="1"/>
  <c r="I35" i="215"/>
  <c r="H47" i="215" s="1"/>
  <c r="H35" i="215"/>
  <c r="G35" i="215"/>
  <c r="H49" i="215" s="1"/>
  <c r="F35" i="215"/>
  <c r="H50" i="215" s="1"/>
  <c r="E35" i="215"/>
  <c r="H51" i="215" s="1"/>
  <c r="D35" i="215"/>
  <c r="O34" i="215"/>
  <c r="G41" i="215" s="1"/>
  <c r="N34" i="215"/>
  <c r="M34" i="215"/>
  <c r="L34" i="215"/>
  <c r="L36" i="215" s="1"/>
  <c r="K34" i="215"/>
  <c r="K36" i="215" s="1"/>
  <c r="J34" i="215"/>
  <c r="I34" i="215"/>
  <c r="I36" i="215" s="1"/>
  <c r="H34" i="215"/>
  <c r="H36" i="215" s="1"/>
  <c r="G34" i="215"/>
  <c r="G49" i="215" s="1"/>
  <c r="F34" i="215"/>
  <c r="E34" i="215"/>
  <c r="E36" i="215" s="1"/>
  <c r="D34" i="215"/>
  <c r="C33" i="215"/>
  <c r="C55" i="226" s="1"/>
  <c r="G55" i="226" s="1"/>
  <c r="C32" i="215"/>
  <c r="C31" i="215"/>
  <c r="C30" i="215"/>
  <c r="C54" i="226" s="1"/>
  <c r="G54" i="226" s="1"/>
  <c r="C29" i="215"/>
  <c r="C28" i="215"/>
  <c r="C27" i="215"/>
  <c r="C53" i="226" s="1"/>
  <c r="G53" i="226" s="1"/>
  <c r="C26" i="215"/>
  <c r="C25" i="215"/>
  <c r="C24" i="215"/>
  <c r="C52" i="226" s="1"/>
  <c r="G52" i="226" s="1"/>
  <c r="C23" i="215"/>
  <c r="C22" i="215"/>
  <c r="C21" i="215"/>
  <c r="C51" i="226" s="1"/>
  <c r="G51" i="226" s="1"/>
  <c r="C20" i="215"/>
  <c r="C19" i="215"/>
  <c r="C18" i="215"/>
  <c r="C50" i="226" s="1"/>
  <c r="G50" i="226" s="1"/>
  <c r="C17" i="215"/>
  <c r="C16" i="215"/>
  <c r="C15" i="215"/>
  <c r="C49" i="226" s="1"/>
  <c r="G49" i="226" s="1"/>
  <c r="C14" i="215"/>
  <c r="C13" i="215"/>
  <c r="C12" i="215"/>
  <c r="C48" i="226" s="1"/>
  <c r="G48" i="226" s="1"/>
  <c r="C11" i="215"/>
  <c r="C10" i="215"/>
  <c r="C9" i="215"/>
  <c r="C47" i="226" s="1"/>
  <c r="G47" i="226" s="1"/>
  <c r="C8" i="215"/>
  <c r="C7" i="215"/>
  <c r="O35" i="214"/>
  <c r="N35" i="214"/>
  <c r="M35" i="214"/>
  <c r="L35" i="214"/>
  <c r="K35" i="214"/>
  <c r="J35" i="214"/>
  <c r="I35" i="214"/>
  <c r="H35" i="214"/>
  <c r="G35" i="214"/>
  <c r="F35" i="214"/>
  <c r="E35" i="214"/>
  <c r="D35" i="214"/>
  <c r="N34" i="214"/>
  <c r="M34" i="214"/>
  <c r="L34" i="214"/>
  <c r="K34" i="214"/>
  <c r="J34" i="214"/>
  <c r="I34" i="214"/>
  <c r="H34" i="214"/>
  <c r="H36" i="214" s="1"/>
  <c r="G34" i="214"/>
  <c r="F34" i="214"/>
  <c r="E34" i="214"/>
  <c r="D34" i="214"/>
  <c r="C33" i="214"/>
  <c r="B55" i="226" s="1"/>
  <c r="F55" i="226" s="1"/>
  <c r="C32" i="214"/>
  <c r="C31" i="214"/>
  <c r="C30" i="214"/>
  <c r="C29" i="214"/>
  <c r="C28" i="214"/>
  <c r="C27" i="214"/>
  <c r="C26" i="214"/>
  <c r="C25" i="214"/>
  <c r="C24" i="214"/>
  <c r="C23" i="214"/>
  <c r="C22" i="214"/>
  <c r="C21" i="214"/>
  <c r="C20" i="214"/>
  <c r="C19" i="214"/>
  <c r="C18" i="214"/>
  <c r="C17" i="214"/>
  <c r="C16" i="214"/>
  <c r="C15" i="214"/>
  <c r="C14" i="214"/>
  <c r="C13" i="214"/>
  <c r="C12" i="214"/>
  <c r="B48" i="226" s="1"/>
  <c r="F48" i="226" s="1"/>
  <c r="C11" i="214"/>
  <c r="C10" i="214"/>
  <c r="C9" i="214"/>
  <c r="C8" i="214"/>
  <c r="C7" i="214"/>
  <c r="C34" i="214" s="1"/>
  <c r="O35" i="213"/>
  <c r="N35" i="213"/>
  <c r="M35" i="213"/>
  <c r="L35" i="213"/>
  <c r="K35" i="213"/>
  <c r="J35" i="213"/>
  <c r="I35" i="213"/>
  <c r="H35" i="213"/>
  <c r="G35" i="213"/>
  <c r="F35" i="213"/>
  <c r="E35" i="213"/>
  <c r="D35" i="213"/>
  <c r="C35" i="213" s="1"/>
  <c r="N34" i="213"/>
  <c r="M34" i="213"/>
  <c r="L34" i="213"/>
  <c r="K34" i="213"/>
  <c r="J34" i="213"/>
  <c r="I34" i="213"/>
  <c r="H34" i="213"/>
  <c r="G34" i="213"/>
  <c r="F34" i="213"/>
  <c r="E34" i="213"/>
  <c r="E36" i="213" s="1"/>
  <c r="D34" i="213"/>
  <c r="D36" i="213" s="1"/>
  <c r="B51" i="215"/>
  <c r="B49" i="215"/>
  <c r="B48" i="215"/>
  <c r="B47" i="215"/>
  <c r="B46" i="215"/>
  <c r="B45" i="215"/>
  <c r="B44" i="215"/>
  <c r="B43" i="215"/>
  <c r="B42" i="215"/>
  <c r="K36" i="213" l="1"/>
  <c r="C34" i="213"/>
  <c r="N36" i="215"/>
  <c r="G42" i="215"/>
  <c r="J36" i="215"/>
  <c r="G46" i="215"/>
  <c r="G50" i="215"/>
  <c r="F36" i="215"/>
  <c r="C49" i="215"/>
  <c r="B54" i="226"/>
  <c r="F54" i="226" s="1"/>
  <c r="C48" i="215"/>
  <c r="B53" i="226"/>
  <c r="F53" i="226" s="1"/>
  <c r="C47" i="215"/>
  <c r="B52" i="226"/>
  <c r="F52" i="226" s="1"/>
  <c r="C46" i="215"/>
  <c r="B51" i="226"/>
  <c r="F51" i="226" s="1"/>
  <c r="C45" i="215"/>
  <c r="B50" i="226"/>
  <c r="F50" i="226" s="1"/>
  <c r="C44" i="215"/>
  <c r="B49" i="226"/>
  <c r="F49" i="226" s="1"/>
  <c r="C42" i="215"/>
  <c r="B47" i="226"/>
  <c r="F47" i="226" s="1"/>
  <c r="C46" i="160"/>
  <c r="D17" i="69"/>
  <c r="I17" i="69"/>
  <c r="J17" i="69"/>
  <c r="E17" i="69"/>
  <c r="G17" i="69"/>
  <c r="B16" i="72"/>
  <c r="C96" i="226" s="1"/>
  <c r="G96" i="226" s="1"/>
  <c r="B16" i="71"/>
  <c r="B96" i="226" s="1"/>
  <c r="F96" i="226" s="1"/>
  <c r="K17" i="69"/>
  <c r="B14" i="69"/>
  <c r="B10" i="69"/>
  <c r="C16" i="67"/>
  <c r="B18" i="64"/>
  <c r="C88" i="226" s="1"/>
  <c r="G88" i="226" s="1"/>
  <c r="B18" i="63"/>
  <c r="B88" i="226" s="1"/>
  <c r="F88" i="226" s="1"/>
  <c r="B17" i="61"/>
  <c r="B16" i="61"/>
  <c r="B12" i="61"/>
  <c r="B15" i="61"/>
  <c r="B14" i="61"/>
  <c r="B13" i="61"/>
  <c r="B11" i="61"/>
  <c r="B10" i="61"/>
  <c r="B9" i="61"/>
  <c r="B8" i="61"/>
  <c r="B16" i="56"/>
  <c r="C80" i="226" s="1"/>
  <c r="G80" i="226" s="1"/>
  <c r="B16" i="55"/>
  <c r="B80" i="226" s="1"/>
  <c r="F80" i="226" s="1"/>
  <c r="C34" i="215"/>
  <c r="D36" i="215"/>
  <c r="C35" i="215"/>
  <c r="M36" i="215"/>
  <c r="G45" i="215"/>
  <c r="N36" i="214"/>
  <c r="D36" i="214"/>
  <c r="E36" i="214"/>
  <c r="F36" i="214"/>
  <c r="G36" i="214"/>
  <c r="I36" i="214"/>
  <c r="J36" i="214"/>
  <c r="K36" i="214"/>
  <c r="L36" i="214"/>
  <c r="M36" i="214"/>
  <c r="C35" i="214"/>
  <c r="O36" i="214"/>
  <c r="F36" i="213"/>
  <c r="G36" i="213"/>
  <c r="H36" i="213"/>
  <c r="I36" i="213"/>
  <c r="J36" i="213"/>
  <c r="L36" i="213"/>
  <c r="N36" i="213"/>
  <c r="O36" i="213"/>
  <c r="M36" i="213"/>
  <c r="B15" i="69"/>
  <c r="B13" i="69"/>
  <c r="B11" i="69"/>
  <c r="B9" i="69"/>
  <c r="F17" i="69"/>
  <c r="B12" i="69"/>
  <c r="H17" i="69"/>
  <c r="B8" i="69"/>
  <c r="G36" i="215"/>
  <c r="O36" i="215"/>
  <c r="G52" i="215"/>
  <c r="G44" i="215"/>
  <c r="G51" i="215"/>
  <c r="G47" i="215"/>
  <c r="G43" i="215"/>
  <c r="H52" i="215"/>
  <c r="H48" i="215"/>
  <c r="H44" i="215"/>
  <c r="H53" i="215" s="1"/>
  <c r="G48" i="215"/>
  <c r="B50" i="215"/>
  <c r="B52" i="215" s="1"/>
  <c r="C43" i="215"/>
  <c r="C50" i="215" s="1"/>
  <c r="C36" i="213" l="1"/>
  <c r="A56" i="226" s="1"/>
  <c r="C36" i="215"/>
  <c r="C56" i="226" s="1"/>
  <c r="I17" i="67"/>
  <c r="B92" i="226"/>
  <c r="F92" i="226" s="1"/>
  <c r="C17" i="69"/>
  <c r="B16" i="69"/>
  <c r="B13" i="67"/>
  <c r="G17" i="67"/>
  <c r="B15" i="67"/>
  <c r="B9" i="67"/>
  <c r="J17" i="67"/>
  <c r="H17" i="67"/>
  <c r="D17" i="67"/>
  <c r="E17" i="67"/>
  <c r="B10" i="67"/>
  <c r="B12" i="67"/>
  <c r="K17" i="67"/>
  <c r="B11" i="67"/>
  <c r="B14" i="67"/>
  <c r="B8" i="67"/>
  <c r="F17" i="67"/>
  <c r="C36" i="214"/>
  <c r="B56" i="226" s="1"/>
  <c r="G53" i="215"/>
  <c r="E15" i="112"/>
  <c r="D15" i="112"/>
  <c r="C15" i="112"/>
  <c r="B15" i="112" s="1"/>
  <c r="J15" i="79"/>
  <c r="F15" i="79"/>
  <c r="D15" i="79"/>
  <c r="C15" i="79"/>
  <c r="B15" i="79" s="1"/>
  <c r="B16" i="67" l="1"/>
  <c r="C17" i="67"/>
  <c r="I15" i="79"/>
  <c r="E15" i="79"/>
  <c r="L15" i="39"/>
  <c r="B15" i="39" s="1"/>
  <c r="H15" i="39"/>
  <c r="F15" i="39"/>
  <c r="D15" i="39"/>
  <c r="H15" i="37"/>
  <c r="E15" i="37"/>
  <c r="B15" i="37" s="1"/>
  <c r="D15" i="37"/>
  <c r="C15" i="37"/>
  <c r="B14" i="35"/>
  <c r="E15" i="39" l="1"/>
  <c r="K15" i="39"/>
  <c r="G15" i="39"/>
  <c r="C15" i="39"/>
  <c r="D12" i="86"/>
  <c r="A51" i="229" s="1"/>
  <c r="E51" i="229" s="1"/>
  <c r="C12" i="86"/>
  <c r="B51" i="229" s="1"/>
  <c r="F51" i="229" s="1"/>
  <c r="B11" i="86"/>
  <c r="B24" i="86" s="1"/>
  <c r="B10" i="86"/>
  <c r="B9" i="86"/>
  <c r="B8" i="86"/>
  <c r="B7" i="86"/>
  <c r="B6" i="86"/>
  <c r="N26" i="85"/>
  <c r="I26" i="85"/>
  <c r="L25" i="85"/>
  <c r="H25" i="85"/>
  <c r="F25" i="85"/>
  <c r="D25" i="85"/>
  <c r="L24" i="85"/>
  <c r="H24" i="85"/>
  <c r="F24" i="85"/>
  <c r="D24" i="85"/>
  <c r="L23" i="85"/>
  <c r="H23" i="85"/>
  <c r="F23" i="85"/>
  <c r="D23" i="85"/>
  <c r="L22" i="85"/>
  <c r="H22" i="85"/>
  <c r="F22" i="85"/>
  <c r="D22" i="85"/>
  <c r="L21" i="85"/>
  <c r="H21" i="85"/>
  <c r="F21" i="85"/>
  <c r="D21" i="85"/>
  <c r="L20" i="85"/>
  <c r="H20" i="85"/>
  <c r="F20" i="85"/>
  <c r="D20" i="85"/>
  <c r="L19" i="85"/>
  <c r="H19" i="85"/>
  <c r="F19" i="85"/>
  <c r="D19" i="85"/>
  <c r="L18" i="85"/>
  <c r="H18" i="85"/>
  <c r="F18" i="85"/>
  <c r="D18" i="85"/>
  <c r="L17" i="85"/>
  <c r="H17" i="85"/>
  <c r="F17" i="85"/>
  <c r="D17" i="85"/>
  <c r="L16" i="85"/>
  <c r="H16" i="85"/>
  <c r="F16" i="85"/>
  <c r="D16" i="85"/>
  <c r="L15" i="85"/>
  <c r="H15" i="85"/>
  <c r="F15" i="85"/>
  <c r="D15" i="85"/>
  <c r="L14" i="85"/>
  <c r="H14" i="85"/>
  <c r="F14" i="85"/>
  <c r="D14" i="85"/>
  <c r="L13" i="85"/>
  <c r="H13" i="85"/>
  <c r="F13" i="85"/>
  <c r="D13" i="85"/>
  <c r="L12" i="85"/>
  <c r="H12" i="85"/>
  <c r="F12" i="85"/>
  <c r="D12" i="85"/>
  <c r="L11" i="85"/>
  <c r="H11" i="85"/>
  <c r="F11" i="85"/>
  <c r="D11" i="85"/>
  <c r="L10" i="85"/>
  <c r="H10" i="85"/>
  <c r="F10" i="85"/>
  <c r="D10" i="85"/>
  <c r="L9" i="85"/>
  <c r="H9" i="85"/>
  <c r="F9" i="85"/>
  <c r="D9" i="85"/>
  <c r="L8" i="85"/>
  <c r="H8" i="85"/>
  <c r="F8" i="85"/>
  <c r="D8" i="85"/>
  <c r="L7" i="85"/>
  <c r="H7" i="85"/>
  <c r="F7" i="85"/>
  <c r="D7" i="85"/>
  <c r="B7" i="85" s="1"/>
  <c r="G7" i="85" s="1"/>
  <c r="F26" i="85" l="1"/>
  <c r="B23" i="85"/>
  <c r="C23" i="85" s="1"/>
  <c r="B22" i="85"/>
  <c r="E22" i="85" s="1"/>
  <c r="B20" i="85"/>
  <c r="C20" i="85" s="1"/>
  <c r="B15" i="85"/>
  <c r="C15" i="85" s="1"/>
  <c r="B12" i="85"/>
  <c r="C12" i="85" s="1"/>
  <c r="B12" i="86"/>
  <c r="C51" i="229" s="1"/>
  <c r="G51" i="229" s="1"/>
  <c r="H26" i="85"/>
  <c r="B17" i="85"/>
  <c r="K17" i="85" s="1"/>
  <c r="B18" i="85"/>
  <c r="K18" i="85" s="1"/>
  <c r="D26" i="85"/>
  <c r="K7" i="85"/>
  <c r="B9" i="85"/>
  <c r="C9" i="85" s="1"/>
  <c r="B10" i="85"/>
  <c r="E10" i="85" s="1"/>
  <c r="B14" i="85"/>
  <c r="E14" i="85" s="1"/>
  <c r="B25" i="85"/>
  <c r="C25" i="85" s="1"/>
  <c r="E17" i="85"/>
  <c r="E18" i="85"/>
  <c r="C22" i="85"/>
  <c r="C17" i="85"/>
  <c r="C7" i="85"/>
  <c r="B8" i="85"/>
  <c r="B16" i="85"/>
  <c r="B24" i="85"/>
  <c r="E24" i="85" s="1"/>
  <c r="E7" i="85"/>
  <c r="B11" i="85"/>
  <c r="B19" i="85"/>
  <c r="E19" i="85" s="1"/>
  <c r="L26" i="85"/>
  <c r="B13" i="85"/>
  <c r="C13" i="85" s="1"/>
  <c r="B21" i="85"/>
  <c r="G21" i="85" s="1"/>
  <c r="G20" i="85" l="1"/>
  <c r="C14" i="85"/>
  <c r="G14" i="85"/>
  <c r="K14" i="85"/>
  <c r="K23" i="85"/>
  <c r="C18" i="85"/>
  <c r="K15" i="85"/>
  <c r="K10" i="85"/>
  <c r="E9" i="85"/>
  <c r="K9" i="85"/>
  <c r="E25" i="85"/>
  <c r="K20" i="85"/>
  <c r="E15" i="85"/>
  <c r="G22" i="85"/>
  <c r="E20" i="85"/>
  <c r="G12" i="85"/>
  <c r="E12" i="85"/>
  <c r="G9" i="85"/>
  <c r="G25" i="85"/>
  <c r="K22" i="85"/>
  <c r="G18" i="85"/>
  <c r="G15" i="85"/>
  <c r="K25" i="85"/>
  <c r="G23" i="85"/>
  <c r="E23" i="85"/>
  <c r="G17" i="85"/>
  <c r="K12" i="85"/>
  <c r="C10" i="85"/>
  <c r="K19" i="85"/>
  <c r="G10" i="85"/>
  <c r="C11" i="85"/>
  <c r="G11" i="85"/>
  <c r="G16" i="85"/>
  <c r="C16" i="85"/>
  <c r="K16" i="85"/>
  <c r="G8" i="85"/>
  <c r="C8" i="85"/>
  <c r="K8" i="85"/>
  <c r="E11" i="85"/>
  <c r="K21" i="85"/>
  <c r="E21" i="85"/>
  <c r="B26" i="85"/>
  <c r="E8" i="85"/>
  <c r="K13" i="85"/>
  <c r="E13" i="85"/>
  <c r="G13" i="85"/>
  <c r="E16" i="85"/>
  <c r="C21" i="85"/>
  <c r="K11" i="85"/>
  <c r="C19" i="85"/>
  <c r="G19" i="85"/>
  <c r="G24" i="85"/>
  <c r="C24" i="85"/>
  <c r="K24" i="85"/>
  <c r="K26" i="85" l="1"/>
  <c r="A47" i="229"/>
  <c r="E47" i="229" s="1"/>
  <c r="C26" i="85"/>
  <c r="E26" i="85"/>
  <c r="G26" i="85"/>
  <c r="B26" i="210" l="1"/>
  <c r="B20" i="210"/>
  <c r="B25" i="210"/>
  <c r="A25" i="210"/>
  <c r="B24" i="210"/>
  <c r="A24" i="210"/>
  <c r="B23" i="210"/>
  <c r="A23" i="210"/>
  <c r="B22" i="210"/>
  <c r="A22" i="210"/>
  <c r="B21" i="210"/>
  <c r="A21" i="210"/>
  <c r="A20" i="210"/>
  <c r="B19" i="210"/>
  <c r="F15" i="210"/>
  <c r="H15" i="210"/>
  <c r="C15" i="210"/>
  <c r="B72" i="226" s="1"/>
  <c r="F72" i="226" s="1"/>
  <c r="B27" i="210" l="1"/>
  <c r="B15" i="210"/>
  <c r="C72" i="226" s="1"/>
  <c r="G72" i="226" s="1"/>
  <c r="G19" i="115" l="1"/>
  <c r="C97" i="229" s="1"/>
  <c r="F98" i="229" s="1"/>
  <c r="F38" i="158"/>
  <c r="G38" i="158"/>
  <c r="H38" i="158"/>
  <c r="I38" i="158"/>
  <c r="J38" i="158"/>
  <c r="K38" i="158"/>
  <c r="E39" i="158"/>
  <c r="F39" i="158"/>
  <c r="G39" i="158"/>
  <c r="H39" i="158"/>
  <c r="I39" i="158"/>
  <c r="J39" i="158"/>
  <c r="K39" i="158"/>
  <c r="C11" i="92"/>
  <c r="C14" i="92"/>
  <c r="C17" i="92"/>
  <c r="C20" i="92"/>
  <c r="C23" i="92"/>
  <c r="C24" i="92"/>
  <c r="C26" i="92"/>
  <c r="C28" i="92"/>
  <c r="C29" i="92"/>
  <c r="C32" i="92"/>
  <c r="C34" i="92"/>
  <c r="C35" i="92"/>
  <c r="C38" i="92"/>
  <c r="C39" i="92"/>
  <c r="C40" i="92"/>
  <c r="C41" i="92"/>
  <c r="C42" i="92"/>
  <c r="C44" i="92"/>
  <c r="C47" i="92"/>
  <c r="C48" i="92"/>
  <c r="C50" i="92"/>
  <c r="C52" i="92"/>
  <c r="C53" i="92"/>
  <c r="C54" i="92"/>
  <c r="C56" i="92"/>
  <c r="C57" i="92"/>
  <c r="C59" i="92"/>
  <c r="C62" i="92"/>
  <c r="B8" i="83"/>
  <c r="B9" i="83"/>
  <c r="B10" i="83"/>
  <c r="B11" i="83"/>
  <c r="B13" i="83"/>
  <c r="B16" i="83"/>
  <c r="B7" i="83"/>
  <c r="B12" i="83" s="1"/>
  <c r="E8" i="83"/>
  <c r="E9" i="83"/>
  <c r="E10" i="83"/>
  <c r="E11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7" i="83"/>
  <c r="E12" i="83" s="1"/>
  <c r="H8" i="83"/>
  <c r="H9" i="83"/>
  <c r="H10" i="83"/>
  <c r="H11" i="83"/>
  <c r="H13" i="83"/>
  <c r="H14" i="83"/>
  <c r="H15" i="83"/>
  <c r="H16" i="83"/>
  <c r="H17" i="83"/>
  <c r="H18" i="83"/>
  <c r="H19" i="83"/>
  <c r="H20" i="83"/>
  <c r="H21" i="83"/>
  <c r="H22" i="83"/>
  <c r="H23" i="83"/>
  <c r="H24" i="83"/>
  <c r="H25" i="83"/>
  <c r="H26" i="83"/>
  <c r="H27" i="83"/>
  <c r="H28" i="83"/>
  <c r="H29" i="83"/>
  <c r="H30" i="83"/>
  <c r="H31" i="83"/>
  <c r="H32" i="83"/>
  <c r="H7" i="83"/>
  <c r="I12" i="83"/>
  <c r="C12" i="83" s="1"/>
  <c r="J12" i="83"/>
  <c r="D12" i="83" l="1"/>
  <c r="J33" i="83"/>
  <c r="C39" i="158"/>
  <c r="C38" i="158"/>
  <c r="H12" i="83"/>
  <c r="B32" i="83"/>
  <c r="B31" i="83"/>
  <c r="B30" i="83"/>
  <c r="B29" i="83"/>
  <c r="B28" i="83"/>
  <c r="B27" i="83"/>
  <c r="B26" i="83"/>
  <c r="B25" i="83"/>
  <c r="B24" i="83"/>
  <c r="B23" i="83"/>
  <c r="B22" i="83"/>
  <c r="B21" i="83"/>
  <c r="B20" i="83"/>
  <c r="B19" i="83"/>
  <c r="B18" i="83"/>
  <c r="B17" i="83"/>
  <c r="B15" i="83"/>
  <c r="B14" i="83"/>
  <c r="D15" i="187"/>
  <c r="H23" i="187"/>
  <c r="C75" i="229" s="1"/>
  <c r="F76" i="229" s="1"/>
  <c r="I15" i="187"/>
  <c r="K23" i="187"/>
  <c r="A75" i="229" s="1"/>
  <c r="F75" i="229" s="1"/>
  <c r="J23" i="187"/>
  <c r="B75" i="229" s="1"/>
  <c r="G75" i="229" s="1"/>
  <c r="E16" i="187"/>
  <c r="E7" i="187"/>
  <c r="D8" i="187"/>
  <c r="E8" i="187"/>
  <c r="D9" i="187"/>
  <c r="E9" i="187"/>
  <c r="D10" i="187"/>
  <c r="E10" i="187"/>
  <c r="D11" i="187"/>
  <c r="E11" i="187"/>
  <c r="D12" i="187"/>
  <c r="E12" i="187"/>
  <c r="D13" i="187"/>
  <c r="E13" i="187"/>
  <c r="D14" i="187"/>
  <c r="E14" i="187"/>
  <c r="C14" i="187" s="1"/>
  <c r="E15" i="187"/>
  <c r="D16" i="187"/>
  <c r="D17" i="187"/>
  <c r="E17" i="187"/>
  <c r="E18" i="187"/>
  <c r="D19" i="187"/>
  <c r="E19" i="187"/>
  <c r="D20" i="187"/>
  <c r="E20" i="187"/>
  <c r="D21" i="187"/>
  <c r="E21" i="187"/>
  <c r="D22" i="187"/>
  <c r="E22" i="187"/>
  <c r="C12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F9" i="187"/>
  <c r="F8" i="187"/>
  <c r="F7" i="187"/>
  <c r="I8" i="187"/>
  <c r="I9" i="187"/>
  <c r="I10" i="187"/>
  <c r="I11" i="187"/>
  <c r="I12" i="187"/>
  <c r="I13" i="187"/>
  <c r="I14" i="187"/>
  <c r="I16" i="187"/>
  <c r="I17" i="187"/>
  <c r="I18" i="187"/>
  <c r="I19" i="187"/>
  <c r="I20" i="187"/>
  <c r="I21" i="187"/>
  <c r="I22" i="187"/>
  <c r="D7" i="187"/>
  <c r="I7" i="187"/>
  <c r="G23" i="187"/>
  <c r="D75" i="229" s="1"/>
  <c r="G76" i="229" s="1"/>
  <c r="K33" i="180"/>
  <c r="A115" i="229" s="1"/>
  <c r="F115" i="229" s="1"/>
  <c r="D9" i="180"/>
  <c r="E12" i="180"/>
  <c r="D25" i="180"/>
  <c r="E25" i="180"/>
  <c r="D10" i="180"/>
  <c r="E9" i="180"/>
  <c r="E10" i="180"/>
  <c r="E11" i="180"/>
  <c r="E13" i="180"/>
  <c r="D14" i="180"/>
  <c r="E16" i="180"/>
  <c r="E18" i="180"/>
  <c r="E19" i="180"/>
  <c r="E22" i="180"/>
  <c r="D24" i="180"/>
  <c r="D28" i="180"/>
  <c r="E29" i="180"/>
  <c r="D7" i="180"/>
  <c r="D8" i="180"/>
  <c r="D11" i="180"/>
  <c r="D12" i="180"/>
  <c r="D13" i="180"/>
  <c r="E14" i="180"/>
  <c r="E15" i="180"/>
  <c r="D16" i="180"/>
  <c r="D17" i="180"/>
  <c r="E17" i="180"/>
  <c r="D18" i="180"/>
  <c r="D19" i="180"/>
  <c r="D20" i="180"/>
  <c r="E20" i="180"/>
  <c r="D21" i="180"/>
  <c r="E21" i="180"/>
  <c r="D22" i="180"/>
  <c r="D23" i="180"/>
  <c r="E24" i="180"/>
  <c r="D26" i="180"/>
  <c r="E26" i="180"/>
  <c r="D27" i="180"/>
  <c r="E27" i="180"/>
  <c r="E28" i="180"/>
  <c r="D29" i="180"/>
  <c r="D30" i="180"/>
  <c r="E30" i="180"/>
  <c r="D31" i="180"/>
  <c r="E31" i="180"/>
  <c r="C31" i="180" s="1"/>
  <c r="D32" i="180"/>
  <c r="C13" i="187" l="1"/>
  <c r="C17" i="187"/>
  <c r="C7" i="187"/>
  <c r="C9" i="187"/>
  <c r="C11" i="187"/>
  <c r="C10" i="187"/>
  <c r="C22" i="187"/>
  <c r="C21" i="187"/>
  <c r="C26" i="180"/>
  <c r="C27" i="180"/>
  <c r="C22" i="180"/>
  <c r="C18" i="180"/>
  <c r="C11" i="180"/>
  <c r="C12" i="180"/>
  <c r="C20" i="180"/>
  <c r="C16" i="180"/>
  <c r="C13" i="180"/>
  <c r="F23" i="187"/>
  <c r="C20" i="187"/>
  <c r="C19" i="187"/>
  <c r="C8" i="187"/>
  <c r="C15" i="187"/>
  <c r="C16" i="187"/>
  <c r="I23" i="187"/>
  <c r="E23" i="187"/>
  <c r="D18" i="187"/>
  <c r="C18" i="187" s="1"/>
  <c r="C29" i="180"/>
  <c r="E32" i="180"/>
  <c r="C32" i="180" s="1"/>
  <c r="D15" i="180"/>
  <c r="E8" i="180"/>
  <c r="C8" i="180" s="1"/>
  <c r="C10" i="180"/>
  <c r="E23" i="180"/>
  <c r="C23" i="180" s="1"/>
  <c r="E7" i="180"/>
  <c r="C7" i="180" s="1"/>
  <c r="C30" i="180"/>
  <c r="C28" i="180"/>
  <c r="C24" i="180"/>
  <c r="C14" i="180"/>
  <c r="C9" i="180"/>
  <c r="C25" i="180"/>
  <c r="C21" i="180"/>
  <c r="C19" i="180"/>
  <c r="C17" i="180"/>
  <c r="C15" i="180"/>
  <c r="C8" i="81"/>
  <c r="D8" i="81"/>
  <c r="C9" i="81"/>
  <c r="D9" i="81"/>
  <c r="C10" i="81"/>
  <c r="D10" i="81"/>
  <c r="C11" i="81"/>
  <c r="D11" i="81"/>
  <c r="C12" i="81"/>
  <c r="D12" i="81"/>
  <c r="C13" i="81"/>
  <c r="D13" i="81"/>
  <c r="C14" i="81"/>
  <c r="D14" i="81"/>
  <c r="C15" i="81"/>
  <c r="D15" i="81"/>
  <c r="C16" i="81"/>
  <c r="D16" i="81"/>
  <c r="C17" i="81"/>
  <c r="D17" i="81"/>
  <c r="C18" i="81"/>
  <c r="D18" i="81"/>
  <c r="C7" i="81"/>
  <c r="D7" i="81"/>
  <c r="E8" i="81"/>
  <c r="E9" i="81"/>
  <c r="E10" i="81"/>
  <c r="E11" i="81"/>
  <c r="E12" i="81"/>
  <c r="E13" i="81"/>
  <c r="E14" i="81"/>
  <c r="E15" i="81"/>
  <c r="E16" i="81"/>
  <c r="E17" i="81"/>
  <c r="E18" i="81"/>
  <c r="E7" i="81"/>
  <c r="H8" i="81"/>
  <c r="H9" i="81"/>
  <c r="H10" i="81"/>
  <c r="H11" i="81"/>
  <c r="H12" i="81"/>
  <c r="H13" i="81"/>
  <c r="H14" i="81"/>
  <c r="H15" i="81"/>
  <c r="H16" i="81"/>
  <c r="H17" i="81"/>
  <c r="H18" i="81"/>
  <c r="H7" i="81"/>
  <c r="C23" i="187" l="1"/>
  <c r="E75" i="229" s="1"/>
  <c r="B17" i="81"/>
  <c r="B15" i="81"/>
  <c r="B13" i="81"/>
  <c r="B11" i="81"/>
  <c r="B7" i="81"/>
  <c r="D23" i="187"/>
  <c r="B18" i="81"/>
  <c r="B16" i="81"/>
  <c r="B14" i="81"/>
  <c r="B12" i="81"/>
  <c r="B10" i="81"/>
  <c r="B9" i="81"/>
  <c r="B8" i="81"/>
  <c r="H14" i="112"/>
  <c r="E14" i="112"/>
  <c r="D14" i="112"/>
  <c r="C14" i="112"/>
  <c r="H13" i="112"/>
  <c r="E13" i="112"/>
  <c r="D13" i="112"/>
  <c r="C13" i="112"/>
  <c r="B13" i="112" s="1"/>
  <c r="H12" i="112"/>
  <c r="E12" i="112"/>
  <c r="D12" i="112"/>
  <c r="C12" i="112"/>
  <c r="H11" i="112"/>
  <c r="E11" i="112"/>
  <c r="D11" i="112"/>
  <c r="C11" i="112"/>
  <c r="H10" i="112"/>
  <c r="E10" i="112"/>
  <c r="D10" i="112"/>
  <c r="C10" i="112"/>
  <c r="B10" i="112" s="1"/>
  <c r="H9" i="112"/>
  <c r="E9" i="112"/>
  <c r="D9" i="112"/>
  <c r="C9" i="112"/>
  <c r="H8" i="112"/>
  <c r="E8" i="112"/>
  <c r="D8" i="112"/>
  <c r="C8" i="112"/>
  <c r="H7" i="112"/>
  <c r="E7" i="112"/>
  <c r="D7" i="112"/>
  <c r="C7" i="112"/>
  <c r="B9" i="112" l="1"/>
  <c r="B8" i="112"/>
  <c r="B14" i="112"/>
  <c r="B12" i="112"/>
  <c r="B11" i="112"/>
  <c r="B7" i="112"/>
  <c r="E12" i="93" l="1"/>
  <c r="E11" i="93"/>
  <c r="E10" i="93"/>
  <c r="E9" i="93"/>
  <c r="E8" i="93"/>
  <c r="D14" i="37" l="1"/>
  <c r="N12" i="93" l="1"/>
  <c r="K12" i="93"/>
  <c r="H12" i="93"/>
  <c r="G13" i="93" l="1"/>
  <c r="F13" i="93"/>
  <c r="G13" i="48"/>
  <c r="F13" i="48"/>
  <c r="E12" i="48"/>
  <c r="E11" i="48"/>
  <c r="E10" i="48"/>
  <c r="E9" i="48"/>
  <c r="E8" i="48"/>
  <c r="E7" i="48"/>
  <c r="L14" i="39"/>
  <c r="G15" i="38"/>
  <c r="F15" i="38"/>
  <c r="K15" i="38"/>
  <c r="K14" i="38"/>
  <c r="J15" i="38"/>
  <c r="J14" i="38"/>
  <c r="E13" i="93" l="1"/>
  <c r="E13" i="48"/>
  <c r="B28" i="48"/>
  <c r="C28" i="48" l="1"/>
  <c r="C25" i="48"/>
  <c r="C27" i="48"/>
  <c r="C26" i="48"/>
  <c r="C24" i="48"/>
  <c r="C23" i="48"/>
  <c r="C22" i="48"/>
  <c r="D9" i="39"/>
  <c r="D10" i="39"/>
  <c r="F13" i="39"/>
  <c r="F12" i="39"/>
  <c r="F10" i="39"/>
  <c r="D12" i="37"/>
  <c r="D9" i="37"/>
  <c r="D14" i="114" l="1"/>
  <c r="C14" i="114"/>
  <c r="C13" i="114"/>
  <c r="D10" i="114"/>
  <c r="D16" i="115"/>
  <c r="D13" i="115"/>
  <c r="D11" i="115"/>
  <c r="J33" i="116"/>
  <c r="A102" i="229" s="1"/>
  <c r="F102" i="229" s="1"/>
  <c r="C22" i="116"/>
  <c r="D22" i="116"/>
  <c r="E22" i="116"/>
  <c r="C23" i="116"/>
  <c r="D23" i="116"/>
  <c r="E23" i="116"/>
  <c r="C24" i="116"/>
  <c r="D24" i="116"/>
  <c r="E24" i="116"/>
  <c r="C25" i="116"/>
  <c r="D25" i="116"/>
  <c r="E25" i="116"/>
  <c r="C26" i="116"/>
  <c r="D26" i="116"/>
  <c r="E26" i="116"/>
  <c r="C27" i="116"/>
  <c r="D27" i="116"/>
  <c r="E27" i="116"/>
  <c r="C28" i="116"/>
  <c r="D28" i="116"/>
  <c r="E28" i="116"/>
  <c r="C29" i="116"/>
  <c r="D29" i="116"/>
  <c r="E29" i="116"/>
  <c r="C30" i="116"/>
  <c r="D30" i="116"/>
  <c r="E30" i="116"/>
  <c r="C31" i="116"/>
  <c r="D31" i="116"/>
  <c r="E31" i="116"/>
  <c r="C32" i="116"/>
  <c r="D32" i="116"/>
  <c r="E32" i="116"/>
  <c r="D21" i="116"/>
  <c r="C21" i="116"/>
  <c r="E21" i="116"/>
  <c r="C8" i="116"/>
  <c r="C9" i="116"/>
  <c r="C10" i="116"/>
  <c r="C11" i="116"/>
  <c r="C12" i="116"/>
  <c r="C13" i="116"/>
  <c r="C14" i="116"/>
  <c r="C15" i="116"/>
  <c r="C16" i="116"/>
  <c r="C17" i="116"/>
  <c r="C18" i="116"/>
  <c r="C19" i="116"/>
  <c r="D9" i="116"/>
  <c r="D10" i="116"/>
  <c r="D11" i="116"/>
  <c r="D12" i="116"/>
  <c r="D13" i="116"/>
  <c r="D14" i="116"/>
  <c r="D15" i="116"/>
  <c r="D16" i="116"/>
  <c r="D17" i="116"/>
  <c r="D18" i="116"/>
  <c r="D19" i="116"/>
  <c r="D8" i="116"/>
  <c r="E19" i="116"/>
  <c r="E18" i="116"/>
  <c r="E17" i="116"/>
  <c r="E16" i="116"/>
  <c r="E15" i="116"/>
  <c r="E14" i="116"/>
  <c r="E13" i="116"/>
  <c r="E12" i="116"/>
  <c r="E11" i="116"/>
  <c r="E10" i="116"/>
  <c r="E9" i="116"/>
  <c r="E8" i="116"/>
  <c r="B14" i="116" l="1"/>
  <c r="B18" i="116"/>
  <c r="B16" i="116"/>
  <c r="B30" i="116"/>
  <c r="B22" i="116"/>
  <c r="B15" i="116"/>
  <c r="B12" i="116"/>
  <c r="B10" i="116"/>
  <c r="B21" i="116"/>
  <c r="B26" i="116"/>
  <c r="B31" i="116"/>
  <c r="B13" i="116"/>
  <c r="B24" i="116"/>
  <c r="B17" i="116"/>
  <c r="B9" i="116"/>
  <c r="B32" i="116"/>
  <c r="B28" i="116"/>
  <c r="B23" i="116"/>
  <c r="B25" i="116"/>
  <c r="B27" i="116"/>
  <c r="B29" i="116"/>
  <c r="B8" i="116"/>
  <c r="B19" i="116"/>
  <c r="B11" i="116"/>
  <c r="D38" i="74"/>
  <c r="E38" i="74"/>
  <c r="F38" i="74"/>
  <c r="G38" i="74"/>
  <c r="H38" i="74"/>
  <c r="I38" i="74"/>
  <c r="J38" i="74"/>
  <c r="D37" i="74"/>
  <c r="E37" i="74"/>
  <c r="F37" i="74"/>
  <c r="G37" i="74"/>
  <c r="H37" i="74"/>
  <c r="I37" i="74"/>
  <c r="J37" i="74"/>
  <c r="B33" i="116" l="1"/>
  <c r="E102" i="229" s="1"/>
  <c r="G33" i="180" l="1"/>
  <c r="D115" i="229" s="1"/>
  <c r="G116" i="229" s="1"/>
  <c r="H33" i="180"/>
  <c r="C115" i="229" s="1"/>
  <c r="F116" i="229" s="1"/>
  <c r="J33" i="180"/>
  <c r="B115" i="229" s="1"/>
  <c r="G115" i="229" s="1"/>
  <c r="D63" i="90" l="1"/>
  <c r="C63" i="90" s="1"/>
  <c r="A61" i="229" s="1"/>
  <c r="F61" i="229" s="1"/>
  <c r="E63" i="90"/>
  <c r="F63" i="90"/>
  <c r="G63" i="90"/>
  <c r="D64" i="90"/>
  <c r="C64" i="90" s="1"/>
  <c r="B61" i="229" s="1"/>
  <c r="G61" i="229" s="1"/>
  <c r="E64" i="90"/>
  <c r="F64" i="90"/>
  <c r="G64" i="90"/>
  <c r="H64" i="90"/>
  <c r="H63" i="90"/>
  <c r="J16" i="70"/>
  <c r="K18" i="62"/>
  <c r="J18" i="57"/>
  <c r="J15" i="52"/>
  <c r="F16" i="146"/>
  <c r="I16" i="146"/>
  <c r="K13" i="80" l="1"/>
  <c r="K11" i="80"/>
  <c r="K16" i="80"/>
  <c r="K14" i="80"/>
  <c r="K12" i="80"/>
  <c r="K10" i="80"/>
  <c r="K8" i="80"/>
  <c r="K15" i="80"/>
  <c r="K9" i="80"/>
  <c r="I23" i="186"/>
  <c r="F23" i="186"/>
  <c r="J23" i="186"/>
  <c r="G23" i="186" l="1"/>
  <c r="E23" i="186" l="1"/>
  <c r="H23" i="186"/>
  <c r="D23" i="186"/>
  <c r="F33" i="180"/>
  <c r="D33" i="180"/>
  <c r="E33" i="180"/>
  <c r="I33" i="180"/>
  <c r="C23" i="186"/>
  <c r="B23" i="186" l="1"/>
  <c r="C33" i="180"/>
  <c r="E115" i="229" s="1"/>
  <c r="F117" i="229" s="1"/>
  <c r="J16" i="114" l="1"/>
  <c r="A92" i="229" s="1"/>
  <c r="F92" i="229" s="1"/>
  <c r="B14" i="114" l="1"/>
  <c r="B14" i="80"/>
  <c r="B8" i="54" l="1"/>
  <c r="G34" i="47" l="1"/>
  <c r="H34" i="47"/>
  <c r="J34" i="47"/>
  <c r="G35" i="47"/>
  <c r="H35" i="47"/>
  <c r="J35" i="47"/>
  <c r="G36" i="47"/>
  <c r="J36" i="47"/>
  <c r="C29" i="47" l="1"/>
  <c r="C30" i="47"/>
  <c r="C28" i="47"/>
  <c r="K7" i="93" l="1"/>
  <c r="N7" i="93"/>
  <c r="K8" i="93"/>
  <c r="N8" i="93"/>
  <c r="K9" i="93"/>
  <c r="N9" i="93"/>
  <c r="K10" i="93"/>
  <c r="N10" i="93"/>
  <c r="K11" i="93"/>
  <c r="N11" i="93"/>
  <c r="L13" i="93"/>
  <c r="M13" i="93"/>
  <c r="O13" i="93"/>
  <c r="P13" i="93"/>
  <c r="J13" i="79"/>
  <c r="F13" i="79"/>
  <c r="D13" i="79"/>
  <c r="C13" i="79"/>
  <c r="J12" i="79"/>
  <c r="F12" i="79"/>
  <c r="D12" i="79"/>
  <c r="C12" i="79"/>
  <c r="J11" i="79"/>
  <c r="F11" i="79"/>
  <c r="D11" i="79"/>
  <c r="C11" i="79"/>
  <c r="J10" i="79"/>
  <c r="F10" i="79"/>
  <c r="D10" i="79"/>
  <c r="C10" i="79"/>
  <c r="J9" i="79"/>
  <c r="F9" i="79"/>
  <c r="D9" i="79"/>
  <c r="C9" i="79"/>
  <c r="J8" i="79"/>
  <c r="F8" i="79"/>
  <c r="D8" i="79"/>
  <c r="C8" i="79"/>
  <c r="J7" i="79"/>
  <c r="F7" i="79"/>
  <c r="D7" i="79"/>
  <c r="C7" i="79"/>
  <c r="J13" i="48"/>
  <c r="I13" i="48"/>
  <c r="H12" i="48"/>
  <c r="H11" i="48"/>
  <c r="H10" i="48"/>
  <c r="H9" i="48"/>
  <c r="H8" i="48"/>
  <c r="H7" i="48"/>
  <c r="L13" i="39"/>
  <c r="H13" i="39"/>
  <c r="D13" i="39"/>
  <c r="L12" i="39"/>
  <c r="H12" i="39"/>
  <c r="B12" i="39" s="1"/>
  <c r="D12" i="39"/>
  <c r="L11" i="39"/>
  <c r="H11" i="39"/>
  <c r="F11" i="39"/>
  <c r="D11" i="39"/>
  <c r="L10" i="39"/>
  <c r="H10" i="39"/>
  <c r="L9" i="39"/>
  <c r="H9" i="39"/>
  <c r="F9" i="39"/>
  <c r="L8" i="39"/>
  <c r="H8" i="39"/>
  <c r="B8" i="39" s="1"/>
  <c r="F8" i="39"/>
  <c r="D8" i="39"/>
  <c r="L7" i="39"/>
  <c r="H7" i="39"/>
  <c r="J13" i="38"/>
  <c r="G13" i="38"/>
  <c r="F13" i="38"/>
  <c r="K12" i="38"/>
  <c r="J12" i="38"/>
  <c r="G12" i="38"/>
  <c r="F12" i="38"/>
  <c r="K11" i="38"/>
  <c r="J11" i="38"/>
  <c r="F11" i="38"/>
  <c r="J10" i="38"/>
  <c r="G10" i="38"/>
  <c r="F10" i="38"/>
  <c r="K9" i="38"/>
  <c r="J9" i="38"/>
  <c r="G9" i="38"/>
  <c r="F9" i="38"/>
  <c r="K8" i="38"/>
  <c r="J8" i="38"/>
  <c r="G8" i="38"/>
  <c r="F8" i="38"/>
  <c r="B7" i="39" l="1"/>
  <c r="G7" i="39"/>
  <c r="B10" i="79"/>
  <c r="B8" i="79"/>
  <c r="I8" i="79" s="1"/>
  <c r="B13" i="39"/>
  <c r="C13" i="39" s="1"/>
  <c r="E8" i="79"/>
  <c r="I10" i="79"/>
  <c r="B7" i="79"/>
  <c r="I7" i="79" s="1"/>
  <c r="K13" i="93"/>
  <c r="B11" i="79"/>
  <c r="E11" i="79" s="1"/>
  <c r="B9" i="79"/>
  <c r="E9" i="79" s="1"/>
  <c r="N13" i="93"/>
  <c r="F35" i="47"/>
  <c r="F34" i="47"/>
  <c r="F36" i="47"/>
  <c r="B64" i="226" s="1"/>
  <c r="F64" i="226" s="1"/>
  <c r="H36" i="47"/>
  <c r="D36" i="47"/>
  <c r="D35" i="47"/>
  <c r="D34" i="47"/>
  <c r="I35" i="47"/>
  <c r="I34" i="47"/>
  <c r="B13" i="79"/>
  <c r="I13" i="79" s="1"/>
  <c r="B12" i="79"/>
  <c r="I12" i="79" s="1"/>
  <c r="E10" i="79"/>
  <c r="H13" i="48"/>
  <c r="B10" i="39"/>
  <c r="K10" i="39" s="1"/>
  <c r="K7" i="39"/>
  <c r="E8" i="39"/>
  <c r="C8" i="39"/>
  <c r="K8" i="39"/>
  <c r="G8" i="39"/>
  <c r="G12" i="39"/>
  <c r="E12" i="39"/>
  <c r="C12" i="39"/>
  <c r="K12" i="39"/>
  <c r="B9" i="39"/>
  <c r="B11" i="39"/>
  <c r="G11" i="39" s="1"/>
  <c r="C10" i="38"/>
  <c r="C9" i="38"/>
  <c r="C13" i="38"/>
  <c r="C8" i="38"/>
  <c r="C12" i="38"/>
  <c r="C11" i="38"/>
  <c r="B9" i="38"/>
  <c r="B11" i="38"/>
  <c r="B12" i="38"/>
  <c r="B13" i="38"/>
  <c r="H13" i="37"/>
  <c r="E13" i="37"/>
  <c r="D13" i="37"/>
  <c r="C13" i="37"/>
  <c r="H12" i="37"/>
  <c r="E12" i="37"/>
  <c r="C12" i="37"/>
  <c r="H11" i="37"/>
  <c r="E11" i="37"/>
  <c r="D11" i="37"/>
  <c r="C11" i="37"/>
  <c r="H10" i="37"/>
  <c r="E10" i="37"/>
  <c r="D10" i="37"/>
  <c r="C10" i="37"/>
  <c r="H9" i="37"/>
  <c r="E9" i="37"/>
  <c r="C9" i="37"/>
  <c r="D8" i="37"/>
  <c r="C8" i="37"/>
  <c r="E7" i="37"/>
  <c r="D7" i="37"/>
  <c r="C7" i="37"/>
  <c r="E7" i="39" l="1"/>
  <c r="C7" i="39"/>
  <c r="E7" i="79"/>
  <c r="G13" i="39"/>
  <c r="K13" i="39"/>
  <c r="E13" i="39"/>
  <c r="B9" i="37"/>
  <c r="B7" i="37"/>
  <c r="B13" i="37"/>
  <c r="G10" i="39"/>
  <c r="B12" i="37"/>
  <c r="I11" i="79"/>
  <c r="B10" i="37"/>
  <c r="E13" i="79"/>
  <c r="I9" i="79"/>
  <c r="C10" i="39"/>
  <c r="E10" i="39"/>
  <c r="B11" i="37"/>
  <c r="E12" i="79"/>
  <c r="G9" i="39"/>
  <c r="E9" i="39"/>
  <c r="C9" i="39"/>
  <c r="K9" i="39"/>
  <c r="E11" i="39"/>
  <c r="C11" i="39"/>
  <c r="K11" i="39"/>
  <c r="F18" i="59" l="1"/>
  <c r="D35" i="159"/>
  <c r="E35" i="159"/>
  <c r="F35" i="159"/>
  <c r="G35" i="159"/>
  <c r="H35" i="159"/>
  <c r="I35" i="159"/>
  <c r="J35" i="159"/>
  <c r="K35" i="159"/>
  <c r="L35" i="159"/>
  <c r="D36" i="159"/>
  <c r="E36" i="159"/>
  <c r="F36" i="159"/>
  <c r="G36" i="159"/>
  <c r="H36" i="159"/>
  <c r="I36" i="159"/>
  <c r="J36" i="159"/>
  <c r="K36" i="159"/>
  <c r="L36" i="159"/>
  <c r="D41" i="159"/>
  <c r="E41" i="159"/>
  <c r="F41" i="159"/>
  <c r="G41" i="159"/>
  <c r="H41" i="159"/>
  <c r="I41" i="159"/>
  <c r="J41" i="159"/>
  <c r="K41" i="159"/>
  <c r="L41" i="159"/>
  <c r="D42" i="159"/>
  <c r="E42" i="159"/>
  <c r="F42" i="159"/>
  <c r="G42" i="159"/>
  <c r="H42" i="159"/>
  <c r="I42" i="159"/>
  <c r="J42" i="159"/>
  <c r="K42" i="159"/>
  <c r="L42" i="159"/>
  <c r="D18" i="159"/>
  <c r="E18" i="159"/>
  <c r="F18" i="159"/>
  <c r="G18" i="159"/>
  <c r="H18" i="159"/>
  <c r="I18" i="159"/>
  <c r="J18" i="159"/>
  <c r="K18" i="159"/>
  <c r="L18" i="159"/>
  <c r="D20" i="159"/>
  <c r="E20" i="159"/>
  <c r="F20" i="159"/>
  <c r="G20" i="159"/>
  <c r="H20" i="159"/>
  <c r="I20" i="159"/>
  <c r="J20" i="159"/>
  <c r="K20" i="159"/>
  <c r="L20" i="159"/>
  <c r="D21" i="159"/>
  <c r="E21" i="159"/>
  <c r="F21" i="159"/>
  <c r="G21" i="159"/>
  <c r="H21" i="159"/>
  <c r="I21" i="159"/>
  <c r="J21" i="159"/>
  <c r="K21" i="159"/>
  <c r="L21" i="159"/>
  <c r="D26" i="159"/>
  <c r="E26" i="159"/>
  <c r="F26" i="159"/>
  <c r="G26" i="159"/>
  <c r="H26" i="159"/>
  <c r="I26" i="159"/>
  <c r="J26" i="159"/>
  <c r="K26" i="159"/>
  <c r="L26" i="159"/>
  <c r="D27" i="159"/>
  <c r="E27" i="159"/>
  <c r="F27" i="159"/>
  <c r="G27" i="159"/>
  <c r="H27" i="159"/>
  <c r="I27" i="159"/>
  <c r="J27" i="159"/>
  <c r="K27" i="159"/>
  <c r="L27" i="159"/>
  <c r="D29" i="159"/>
  <c r="E29" i="159"/>
  <c r="F29" i="159"/>
  <c r="G29" i="159"/>
  <c r="H29" i="159"/>
  <c r="I29" i="159"/>
  <c r="J29" i="159"/>
  <c r="K29" i="159"/>
  <c r="L29" i="159"/>
  <c r="D30" i="159"/>
  <c r="E30" i="159"/>
  <c r="F30" i="159"/>
  <c r="G30" i="159"/>
  <c r="H30" i="159"/>
  <c r="I30" i="159"/>
  <c r="J30" i="159"/>
  <c r="K30" i="159"/>
  <c r="L30" i="159"/>
  <c r="D32" i="159"/>
  <c r="E32" i="159"/>
  <c r="F32" i="159"/>
  <c r="G32" i="159"/>
  <c r="H32" i="159"/>
  <c r="I32" i="159"/>
  <c r="J32" i="159"/>
  <c r="K32" i="159"/>
  <c r="L32" i="159"/>
  <c r="D33" i="159"/>
  <c r="E33" i="159"/>
  <c r="F33" i="159"/>
  <c r="G33" i="159"/>
  <c r="H33" i="159"/>
  <c r="I33" i="159"/>
  <c r="J33" i="159"/>
  <c r="K33" i="159"/>
  <c r="L33" i="159"/>
  <c r="E44" i="158"/>
  <c r="H44" i="158"/>
  <c r="I44" i="158"/>
  <c r="J44" i="158"/>
  <c r="K44" i="158"/>
  <c r="E45" i="158"/>
  <c r="G45" i="158"/>
  <c r="H45" i="158"/>
  <c r="K45" i="158"/>
  <c r="D45" i="158"/>
  <c r="D44" i="158"/>
  <c r="L22" i="159"/>
  <c r="K40" i="158"/>
  <c r="H40" i="158"/>
  <c r="G40" i="158"/>
  <c r="J40" i="158"/>
  <c r="I40" i="158"/>
  <c r="F40" i="158"/>
  <c r="H103" i="89"/>
  <c r="E103" i="89"/>
  <c r="H102" i="89"/>
  <c r="E102" i="89"/>
  <c r="H101" i="89"/>
  <c r="E101" i="89"/>
  <c r="H100" i="89"/>
  <c r="E100" i="89"/>
  <c r="H99" i="89"/>
  <c r="E99" i="89"/>
  <c r="H98" i="89"/>
  <c r="E98" i="89"/>
  <c r="H97" i="89"/>
  <c r="E97" i="89"/>
  <c r="H96" i="89"/>
  <c r="E96" i="89"/>
  <c r="H95" i="89"/>
  <c r="E95" i="89"/>
  <c r="H94" i="89"/>
  <c r="E94" i="89"/>
  <c r="H93" i="89"/>
  <c r="E93" i="89"/>
  <c r="H92" i="89"/>
  <c r="E92" i="89"/>
  <c r="H91" i="89"/>
  <c r="E91" i="89"/>
  <c r="H90" i="89"/>
  <c r="E90" i="89"/>
  <c r="H89" i="89"/>
  <c r="E89" i="89"/>
  <c r="H88" i="89"/>
  <c r="E88" i="89"/>
  <c r="H87" i="89"/>
  <c r="E87" i="89"/>
  <c r="H86" i="89"/>
  <c r="E86" i="89"/>
  <c r="H85" i="89"/>
  <c r="E85" i="89"/>
  <c r="H84" i="89"/>
  <c r="E84" i="89"/>
  <c r="H83" i="89"/>
  <c r="E83" i="89"/>
  <c r="H82" i="89"/>
  <c r="E82" i="89"/>
  <c r="H81" i="89"/>
  <c r="E81" i="89"/>
  <c r="H80" i="89"/>
  <c r="E80" i="89"/>
  <c r="H79" i="89"/>
  <c r="E79" i="89"/>
  <c r="H78" i="89"/>
  <c r="E78" i="89"/>
  <c r="H77" i="89"/>
  <c r="E77" i="89"/>
  <c r="H76" i="89"/>
  <c r="E76" i="89"/>
  <c r="H75" i="89"/>
  <c r="E75" i="89"/>
  <c r="H74" i="89"/>
  <c r="E74" i="89"/>
  <c r="H73" i="89"/>
  <c r="E73" i="89"/>
  <c r="H72" i="89"/>
  <c r="E72" i="89"/>
  <c r="H71" i="89"/>
  <c r="E71" i="89"/>
  <c r="H70" i="89"/>
  <c r="E70" i="89"/>
  <c r="H69" i="89"/>
  <c r="E69" i="89"/>
  <c r="H68" i="89"/>
  <c r="E68" i="89"/>
  <c r="H67" i="89"/>
  <c r="E67" i="89"/>
  <c r="H66" i="89"/>
  <c r="E66" i="89"/>
  <c r="H65" i="89"/>
  <c r="E65" i="89"/>
  <c r="H64" i="89"/>
  <c r="E64" i="89"/>
  <c r="H63" i="89"/>
  <c r="E63" i="89"/>
  <c r="H62" i="89"/>
  <c r="E62" i="89"/>
  <c r="H61" i="89"/>
  <c r="E61" i="89"/>
  <c r="H60" i="89"/>
  <c r="E60" i="89"/>
  <c r="H59" i="89"/>
  <c r="E59" i="89"/>
  <c r="H58" i="89"/>
  <c r="E58" i="89"/>
  <c r="H57" i="89"/>
  <c r="E57" i="89"/>
  <c r="H56" i="89"/>
  <c r="E56" i="89"/>
  <c r="H55" i="89"/>
  <c r="E55" i="89"/>
  <c r="H54" i="89"/>
  <c r="E54" i="89"/>
  <c r="H53" i="89"/>
  <c r="E53" i="89"/>
  <c r="H52" i="89"/>
  <c r="E52" i="89"/>
  <c r="H51" i="89"/>
  <c r="E51" i="89"/>
  <c r="H50" i="89"/>
  <c r="E50" i="89"/>
  <c r="H49" i="89"/>
  <c r="E49" i="89"/>
  <c r="H48" i="89"/>
  <c r="E48" i="89"/>
  <c r="H47" i="89"/>
  <c r="E47" i="89"/>
  <c r="H46" i="89"/>
  <c r="E46" i="89"/>
  <c r="H45" i="89"/>
  <c r="E45" i="89"/>
  <c r="H44" i="89"/>
  <c r="E44" i="89"/>
  <c r="H43" i="89"/>
  <c r="E43" i="89"/>
  <c r="H42" i="89"/>
  <c r="E42" i="89"/>
  <c r="H41" i="89"/>
  <c r="E41" i="89"/>
  <c r="H40" i="89"/>
  <c r="E40" i="89"/>
  <c r="H39" i="89"/>
  <c r="E39" i="89"/>
  <c r="H38" i="89"/>
  <c r="E38" i="89"/>
  <c r="H37" i="89"/>
  <c r="E37" i="89"/>
  <c r="H36" i="89"/>
  <c r="E36" i="89"/>
  <c r="H35" i="89"/>
  <c r="E35" i="89"/>
  <c r="H34" i="89"/>
  <c r="E34" i="89"/>
  <c r="H33" i="89"/>
  <c r="E33" i="89"/>
  <c r="H32" i="89"/>
  <c r="E32" i="89"/>
  <c r="H31" i="89"/>
  <c r="E31" i="89"/>
  <c r="H30" i="89"/>
  <c r="E30" i="89"/>
  <c r="H29" i="89"/>
  <c r="E29" i="89"/>
  <c r="H28" i="89"/>
  <c r="E28" i="89"/>
  <c r="H27" i="89"/>
  <c r="E27" i="89"/>
  <c r="H26" i="89"/>
  <c r="E26" i="89"/>
  <c r="H25" i="89"/>
  <c r="E25" i="89"/>
  <c r="H24" i="89"/>
  <c r="E24" i="89"/>
  <c r="H23" i="89"/>
  <c r="E23" i="89"/>
  <c r="H22" i="89"/>
  <c r="E22" i="89"/>
  <c r="H21" i="89"/>
  <c r="E21" i="89"/>
  <c r="H20" i="89"/>
  <c r="E20" i="89"/>
  <c r="H19" i="89"/>
  <c r="E19" i="89"/>
  <c r="H18" i="89"/>
  <c r="E18" i="89"/>
  <c r="H17" i="89"/>
  <c r="E17" i="89"/>
  <c r="H16" i="89"/>
  <c r="E16" i="89"/>
  <c r="H15" i="89"/>
  <c r="E15" i="89"/>
  <c r="H14" i="89"/>
  <c r="E14" i="89"/>
  <c r="H13" i="89"/>
  <c r="E13" i="89"/>
  <c r="H12" i="89"/>
  <c r="E12" i="89"/>
  <c r="H11" i="89"/>
  <c r="E11" i="89"/>
  <c r="H10" i="89"/>
  <c r="E10" i="89"/>
  <c r="H9" i="89"/>
  <c r="E9" i="89"/>
  <c r="H8" i="89"/>
  <c r="E8" i="89"/>
  <c r="H7" i="89"/>
  <c r="E7" i="89"/>
  <c r="C49" i="83"/>
  <c r="B49" i="83"/>
  <c r="C48" i="83"/>
  <c r="B48" i="83"/>
  <c r="C47" i="83"/>
  <c r="B47" i="83"/>
  <c r="C46" i="83"/>
  <c r="B46" i="83"/>
  <c r="C45" i="83"/>
  <c r="B45" i="83"/>
  <c r="C44" i="83"/>
  <c r="B44" i="83"/>
  <c r="C43" i="83"/>
  <c r="B43" i="83"/>
  <c r="C42" i="83"/>
  <c r="B42" i="83"/>
  <c r="C41" i="83"/>
  <c r="B41" i="83"/>
  <c r="B40" i="83"/>
  <c r="C39" i="83"/>
  <c r="B39" i="83"/>
  <c r="C38" i="83"/>
  <c r="B38" i="83"/>
  <c r="I33" i="83"/>
  <c r="G33" i="83"/>
  <c r="F33" i="83"/>
  <c r="J14" i="79"/>
  <c r="C8" i="74"/>
  <c r="C10" i="74"/>
  <c r="C11" i="74"/>
  <c r="C13" i="74"/>
  <c r="C14" i="74"/>
  <c r="C16" i="74"/>
  <c r="C17" i="74"/>
  <c r="C19" i="74"/>
  <c r="C20" i="74"/>
  <c r="C22" i="74"/>
  <c r="C23" i="74"/>
  <c r="C25" i="74"/>
  <c r="C26" i="74"/>
  <c r="C28" i="74"/>
  <c r="C29" i="74"/>
  <c r="C31" i="74"/>
  <c r="C32" i="74"/>
  <c r="C34" i="74"/>
  <c r="C35" i="74"/>
  <c r="C40" i="74"/>
  <c r="C41" i="74"/>
  <c r="C7" i="74"/>
  <c r="J42" i="74"/>
  <c r="I42" i="74"/>
  <c r="H42" i="74"/>
  <c r="G42" i="74"/>
  <c r="F42" i="74"/>
  <c r="E42" i="74"/>
  <c r="J44" i="74"/>
  <c r="I44" i="74"/>
  <c r="H44" i="74"/>
  <c r="G44" i="74"/>
  <c r="F44" i="74"/>
  <c r="E44" i="74"/>
  <c r="D44" i="74"/>
  <c r="J43" i="74"/>
  <c r="I43" i="74"/>
  <c r="F43" i="74"/>
  <c r="E43" i="74"/>
  <c r="C15" i="65"/>
  <c r="B21" i="67" s="1"/>
  <c r="C14" i="65"/>
  <c r="B28" i="67" s="1"/>
  <c r="C13" i="65"/>
  <c r="B27" i="67" s="1"/>
  <c r="C12" i="65"/>
  <c r="B26" i="67" s="1"/>
  <c r="C11" i="65"/>
  <c r="B25" i="67" s="1"/>
  <c r="B24" i="67"/>
  <c r="C9" i="65"/>
  <c r="B23" i="67" s="1"/>
  <c r="C8" i="65"/>
  <c r="B25" i="52"/>
  <c r="C25" i="52"/>
  <c r="B24" i="52"/>
  <c r="C24" i="52"/>
  <c r="B23" i="52"/>
  <c r="C23" i="52"/>
  <c r="B22" i="52"/>
  <c r="C22" i="52"/>
  <c r="B21" i="52"/>
  <c r="B20" i="52"/>
  <c r="C20" i="52"/>
  <c r="B19" i="52"/>
  <c r="B26" i="52" s="1"/>
  <c r="C19" i="52"/>
  <c r="C26" i="52" s="1"/>
  <c r="C32" i="47"/>
  <c r="C31" i="47"/>
  <c r="C26" i="47"/>
  <c r="C25" i="47"/>
  <c r="C23" i="47"/>
  <c r="C22" i="47"/>
  <c r="C20" i="47"/>
  <c r="C17" i="47"/>
  <c r="C14" i="47"/>
  <c r="H14" i="39"/>
  <c r="F14" i="39"/>
  <c r="D14" i="39"/>
  <c r="I13" i="93"/>
  <c r="J13" i="93"/>
  <c r="L13" i="48"/>
  <c r="M13" i="48"/>
  <c r="O13" i="48"/>
  <c r="N8" i="48"/>
  <c r="N9" i="48"/>
  <c r="N10" i="48"/>
  <c r="N11" i="48"/>
  <c r="N12" i="48"/>
  <c r="G14" i="38"/>
  <c r="F14" i="38"/>
  <c r="E14" i="37"/>
  <c r="C14" i="37"/>
  <c r="D12" i="120"/>
  <c r="A110" i="229" s="1"/>
  <c r="F110" i="229" s="1"/>
  <c r="D34" i="159"/>
  <c r="E34" i="159"/>
  <c r="F34" i="159"/>
  <c r="G34" i="159"/>
  <c r="H34" i="159"/>
  <c r="I34" i="159"/>
  <c r="J34" i="159"/>
  <c r="K34" i="159"/>
  <c r="L34" i="159"/>
  <c r="D31" i="159"/>
  <c r="E31" i="159"/>
  <c r="F31" i="159"/>
  <c r="G31" i="159"/>
  <c r="H31" i="159"/>
  <c r="I31" i="159"/>
  <c r="J31" i="159"/>
  <c r="K31" i="159"/>
  <c r="L31" i="159"/>
  <c r="D28" i="159"/>
  <c r="E28" i="159"/>
  <c r="F28" i="159"/>
  <c r="G28" i="159"/>
  <c r="H28" i="159"/>
  <c r="I28" i="159"/>
  <c r="J28" i="159"/>
  <c r="K28" i="159"/>
  <c r="L28" i="159"/>
  <c r="D22" i="159"/>
  <c r="E19" i="159"/>
  <c r="D16" i="159"/>
  <c r="D13" i="159"/>
  <c r="H11" i="93"/>
  <c r="H10" i="93"/>
  <c r="H9" i="93"/>
  <c r="H8" i="93"/>
  <c r="H7" i="93"/>
  <c r="K12" i="48"/>
  <c r="K11" i="48"/>
  <c r="K10" i="48"/>
  <c r="K9" i="48"/>
  <c r="K8" i="48"/>
  <c r="K7" i="48"/>
  <c r="F19" i="115"/>
  <c r="D97" i="229" s="1"/>
  <c r="G98" i="229" s="1"/>
  <c r="I19" i="115"/>
  <c r="B97" i="229" s="1"/>
  <c r="G97" i="229" s="1"/>
  <c r="J19" i="115"/>
  <c r="A97" i="229" s="1"/>
  <c r="F97" i="229" s="1"/>
  <c r="C8" i="115"/>
  <c r="D8" i="115"/>
  <c r="C9" i="115"/>
  <c r="D9" i="115"/>
  <c r="C10" i="115"/>
  <c r="D10" i="115"/>
  <c r="C11" i="115"/>
  <c r="B11" i="115" s="1"/>
  <c r="C12" i="115"/>
  <c r="D12" i="115"/>
  <c r="C13" i="115"/>
  <c r="C14" i="115"/>
  <c r="D14" i="115"/>
  <c r="C15" i="115"/>
  <c r="D15" i="115"/>
  <c r="C16" i="115"/>
  <c r="C17" i="115"/>
  <c r="D17" i="115"/>
  <c r="C18" i="115"/>
  <c r="D18" i="115"/>
  <c r="C7" i="115"/>
  <c r="D7" i="115"/>
  <c r="F104" i="89"/>
  <c r="D56" i="229" s="1"/>
  <c r="G57" i="229" s="1"/>
  <c r="G104" i="89"/>
  <c r="C56" i="229" s="1"/>
  <c r="F57" i="229" s="1"/>
  <c r="I104" i="89"/>
  <c r="B56" i="229" s="1"/>
  <c r="G56" i="229" s="1"/>
  <c r="C8" i="89"/>
  <c r="D8" i="89"/>
  <c r="C9" i="89"/>
  <c r="D9" i="89"/>
  <c r="C10" i="89"/>
  <c r="D10" i="89"/>
  <c r="C11" i="89"/>
  <c r="D11" i="89"/>
  <c r="C12" i="89"/>
  <c r="D12" i="89"/>
  <c r="C13" i="89"/>
  <c r="D13" i="89"/>
  <c r="C14" i="89"/>
  <c r="D14" i="89"/>
  <c r="C15" i="89"/>
  <c r="D15" i="89"/>
  <c r="C16" i="89"/>
  <c r="D16" i="89"/>
  <c r="C17" i="89"/>
  <c r="D17" i="89"/>
  <c r="C18" i="89"/>
  <c r="D18" i="89"/>
  <c r="C19" i="89"/>
  <c r="D19" i="89"/>
  <c r="C20" i="89"/>
  <c r="D20" i="89"/>
  <c r="C21" i="89"/>
  <c r="D21" i="89"/>
  <c r="C22" i="89"/>
  <c r="D22" i="89"/>
  <c r="C23" i="89"/>
  <c r="D23" i="89"/>
  <c r="C24" i="89"/>
  <c r="D24" i="89"/>
  <c r="C25" i="89"/>
  <c r="D25" i="89"/>
  <c r="C26" i="89"/>
  <c r="D26" i="89"/>
  <c r="C27" i="89"/>
  <c r="D27" i="89"/>
  <c r="C28" i="89"/>
  <c r="D28" i="89"/>
  <c r="C29" i="89"/>
  <c r="D29" i="89"/>
  <c r="C30" i="89"/>
  <c r="D30" i="89"/>
  <c r="C31" i="89"/>
  <c r="D31" i="89"/>
  <c r="C32" i="89"/>
  <c r="D32" i="89"/>
  <c r="C33" i="89"/>
  <c r="D33" i="89"/>
  <c r="C34" i="89"/>
  <c r="D34" i="89"/>
  <c r="C35" i="89"/>
  <c r="D35" i="89"/>
  <c r="C36" i="89"/>
  <c r="D36" i="89"/>
  <c r="C37" i="89"/>
  <c r="D37" i="89"/>
  <c r="C38" i="89"/>
  <c r="D38" i="89"/>
  <c r="C39" i="89"/>
  <c r="D39" i="89"/>
  <c r="C40" i="89"/>
  <c r="D40" i="89"/>
  <c r="C41" i="89"/>
  <c r="D41" i="89"/>
  <c r="C42" i="89"/>
  <c r="D42" i="89"/>
  <c r="C43" i="89"/>
  <c r="D43" i="89"/>
  <c r="C44" i="89"/>
  <c r="D44" i="89"/>
  <c r="C45" i="89"/>
  <c r="D45" i="89"/>
  <c r="C46" i="89"/>
  <c r="D46" i="89"/>
  <c r="C47" i="89"/>
  <c r="D47" i="89"/>
  <c r="C48" i="89"/>
  <c r="D48" i="89"/>
  <c r="C49" i="89"/>
  <c r="D49" i="89"/>
  <c r="C50" i="89"/>
  <c r="D50" i="89"/>
  <c r="C51" i="89"/>
  <c r="D51" i="89"/>
  <c r="C52" i="89"/>
  <c r="D52" i="89"/>
  <c r="C53" i="89"/>
  <c r="D53" i="89"/>
  <c r="C54" i="89"/>
  <c r="D54" i="89"/>
  <c r="C55" i="89"/>
  <c r="D55" i="89"/>
  <c r="C56" i="89"/>
  <c r="D56" i="89"/>
  <c r="C57" i="89"/>
  <c r="D57" i="89"/>
  <c r="C58" i="89"/>
  <c r="D58" i="89"/>
  <c r="C59" i="89"/>
  <c r="D59" i="89"/>
  <c r="C60" i="89"/>
  <c r="D60" i="89"/>
  <c r="C61" i="89"/>
  <c r="D61" i="89"/>
  <c r="C62" i="89"/>
  <c r="D62" i="89"/>
  <c r="C63" i="89"/>
  <c r="D63" i="89"/>
  <c r="C64" i="89"/>
  <c r="D64" i="89"/>
  <c r="C65" i="89"/>
  <c r="D65" i="89"/>
  <c r="C66" i="89"/>
  <c r="D66" i="89"/>
  <c r="C67" i="89"/>
  <c r="D67" i="89"/>
  <c r="C68" i="89"/>
  <c r="D68" i="89"/>
  <c r="C69" i="89"/>
  <c r="D69" i="89"/>
  <c r="C70" i="89"/>
  <c r="D70" i="89"/>
  <c r="C71" i="89"/>
  <c r="D71" i="89"/>
  <c r="C72" i="89"/>
  <c r="D72" i="89"/>
  <c r="C73" i="89"/>
  <c r="D73" i="89"/>
  <c r="C74" i="89"/>
  <c r="D74" i="89"/>
  <c r="C75" i="89"/>
  <c r="D75" i="89"/>
  <c r="C76" i="89"/>
  <c r="D76" i="89"/>
  <c r="C77" i="89"/>
  <c r="D77" i="89"/>
  <c r="C78" i="89"/>
  <c r="D78" i="89"/>
  <c r="C79" i="89"/>
  <c r="D79" i="89"/>
  <c r="C80" i="89"/>
  <c r="D80" i="89"/>
  <c r="C81" i="89"/>
  <c r="D81" i="89"/>
  <c r="C82" i="89"/>
  <c r="D82" i="89"/>
  <c r="C83" i="89"/>
  <c r="D83" i="89"/>
  <c r="C84" i="89"/>
  <c r="D84" i="89"/>
  <c r="C85" i="89"/>
  <c r="D85" i="89"/>
  <c r="C86" i="89"/>
  <c r="D86" i="89"/>
  <c r="C87" i="89"/>
  <c r="D87" i="89"/>
  <c r="C88" i="89"/>
  <c r="D88" i="89"/>
  <c r="C89" i="89"/>
  <c r="D89" i="89"/>
  <c r="C90" i="89"/>
  <c r="D90" i="89"/>
  <c r="C91" i="89"/>
  <c r="D91" i="89"/>
  <c r="C92" i="89"/>
  <c r="D92" i="89"/>
  <c r="C93" i="89"/>
  <c r="D93" i="89"/>
  <c r="C94" i="89"/>
  <c r="D94" i="89"/>
  <c r="C95" i="89"/>
  <c r="D95" i="89"/>
  <c r="C96" i="89"/>
  <c r="D96" i="89"/>
  <c r="C97" i="89"/>
  <c r="D97" i="89"/>
  <c r="C98" i="89"/>
  <c r="D98" i="89"/>
  <c r="C99" i="89"/>
  <c r="D99" i="89"/>
  <c r="C100" i="89"/>
  <c r="D100" i="89"/>
  <c r="C101" i="89"/>
  <c r="D101" i="89"/>
  <c r="C102" i="89"/>
  <c r="D102" i="89"/>
  <c r="C103" i="89"/>
  <c r="D103" i="89"/>
  <c r="C7" i="89"/>
  <c r="D7" i="89"/>
  <c r="C26" i="81"/>
  <c r="C27" i="81"/>
  <c r="C28" i="81"/>
  <c r="C29" i="81"/>
  <c r="C30" i="81"/>
  <c r="C31" i="81"/>
  <c r="C33" i="81"/>
  <c r="C34" i="81"/>
  <c r="C35" i="81"/>
  <c r="C24" i="81"/>
  <c r="B25" i="81"/>
  <c r="B28" i="81"/>
  <c r="B29" i="81"/>
  <c r="B30" i="81"/>
  <c r="B31" i="81"/>
  <c r="B32" i="81"/>
  <c r="C14" i="79"/>
  <c r="F14" i="79"/>
  <c r="D14" i="79"/>
  <c r="F15" i="52"/>
  <c r="D8" i="159"/>
  <c r="E8" i="159"/>
  <c r="F8" i="159"/>
  <c r="G8" i="159"/>
  <c r="H8" i="159"/>
  <c r="I8" i="159"/>
  <c r="J8" i="159"/>
  <c r="K8" i="159"/>
  <c r="L8" i="159"/>
  <c r="D9" i="159"/>
  <c r="E9" i="159"/>
  <c r="F9" i="159"/>
  <c r="G9" i="159"/>
  <c r="H9" i="159"/>
  <c r="I9" i="159"/>
  <c r="J9" i="159"/>
  <c r="K9" i="159"/>
  <c r="L9" i="159"/>
  <c r="D11" i="159"/>
  <c r="E11" i="159"/>
  <c r="F11" i="159"/>
  <c r="G11" i="159"/>
  <c r="H11" i="159"/>
  <c r="I11" i="159"/>
  <c r="J11" i="159"/>
  <c r="K11" i="159"/>
  <c r="L11" i="159"/>
  <c r="D12" i="159"/>
  <c r="E12" i="159"/>
  <c r="F12" i="159"/>
  <c r="G12" i="159"/>
  <c r="H12" i="159"/>
  <c r="I12" i="159"/>
  <c r="J12" i="159"/>
  <c r="K12" i="159"/>
  <c r="L12" i="159"/>
  <c r="D14" i="159"/>
  <c r="E14" i="159"/>
  <c r="F14" i="159"/>
  <c r="G14" i="159"/>
  <c r="H14" i="159"/>
  <c r="I14" i="159"/>
  <c r="J14" i="159"/>
  <c r="K14" i="159"/>
  <c r="L14" i="159"/>
  <c r="D15" i="159"/>
  <c r="E15" i="159"/>
  <c r="F15" i="159"/>
  <c r="G15" i="159"/>
  <c r="H15" i="159"/>
  <c r="I15" i="159"/>
  <c r="J15" i="159"/>
  <c r="K15" i="159"/>
  <c r="L15" i="159"/>
  <c r="D17" i="159"/>
  <c r="E17" i="159"/>
  <c r="F17" i="159"/>
  <c r="G17" i="159"/>
  <c r="H17" i="159"/>
  <c r="I17" i="159"/>
  <c r="J17" i="159"/>
  <c r="K17" i="159"/>
  <c r="L17" i="159"/>
  <c r="C8" i="75"/>
  <c r="C10" i="75"/>
  <c r="C11" i="75"/>
  <c r="C13" i="75"/>
  <c r="C14" i="75"/>
  <c r="C16" i="75"/>
  <c r="C17" i="75"/>
  <c r="C19" i="75"/>
  <c r="C20" i="75"/>
  <c r="C22" i="75"/>
  <c r="C23" i="75"/>
  <c r="C25" i="75"/>
  <c r="C26" i="75"/>
  <c r="C28" i="75"/>
  <c r="C29" i="75"/>
  <c r="C31" i="75"/>
  <c r="C32" i="75"/>
  <c r="C34" i="75"/>
  <c r="C35" i="75"/>
  <c r="C7" i="75"/>
  <c r="K44" i="75"/>
  <c r="K16" i="65"/>
  <c r="I33" i="116"/>
  <c r="B102" i="229" s="1"/>
  <c r="G102" i="229" s="1"/>
  <c r="C24" i="86"/>
  <c r="D37" i="75"/>
  <c r="D43" i="75" s="1"/>
  <c r="E37" i="75"/>
  <c r="E43" i="75" s="1"/>
  <c r="F37" i="75"/>
  <c r="F43" i="75" s="1"/>
  <c r="G37" i="75"/>
  <c r="G43" i="75" s="1"/>
  <c r="H37" i="75"/>
  <c r="H43" i="75" s="1"/>
  <c r="I37" i="75"/>
  <c r="J43" i="75"/>
  <c r="D38" i="75"/>
  <c r="D44" i="75" s="1"/>
  <c r="E38" i="75"/>
  <c r="E44" i="75" s="1"/>
  <c r="F38" i="75"/>
  <c r="F44" i="75" s="1"/>
  <c r="G38" i="75"/>
  <c r="G44" i="75" s="1"/>
  <c r="H38" i="75"/>
  <c r="H44" i="75" s="1"/>
  <c r="I38" i="75"/>
  <c r="J44" i="75"/>
  <c r="C40" i="75"/>
  <c r="C41" i="75"/>
  <c r="J16" i="54"/>
  <c r="C12" i="120"/>
  <c r="B110" i="229" s="1"/>
  <c r="G110" i="229" s="1"/>
  <c r="G33" i="116"/>
  <c r="C102" i="229" s="1"/>
  <c r="F103" i="229" s="1"/>
  <c r="F33" i="116"/>
  <c r="D102" i="229" s="1"/>
  <c r="G103" i="229" s="1"/>
  <c r="I16" i="114"/>
  <c r="B92" i="229" s="1"/>
  <c r="G92" i="229" s="1"/>
  <c r="G16" i="114"/>
  <c r="C92" i="229" s="1"/>
  <c r="F93" i="229" s="1"/>
  <c r="F16" i="114"/>
  <c r="D92" i="229" s="1"/>
  <c r="G93" i="229" s="1"/>
  <c r="D15" i="114"/>
  <c r="C15" i="114"/>
  <c r="D13" i="114"/>
  <c r="D12" i="114"/>
  <c r="C12" i="114"/>
  <c r="D11" i="114"/>
  <c r="C11" i="114"/>
  <c r="C10" i="114"/>
  <c r="D9" i="114"/>
  <c r="C9" i="114"/>
  <c r="D8" i="114"/>
  <c r="C8" i="114"/>
  <c r="C7" i="114"/>
  <c r="D24" i="86"/>
  <c r="E24" i="86"/>
  <c r="F24" i="86"/>
  <c r="G24" i="86"/>
  <c r="C40" i="83"/>
  <c r="J19" i="81"/>
  <c r="I19" i="81"/>
  <c r="G19" i="81"/>
  <c r="F19" i="81"/>
  <c r="J16" i="80"/>
  <c r="I16" i="80"/>
  <c r="I16" i="70"/>
  <c r="H16" i="70"/>
  <c r="G16" i="70"/>
  <c r="F16" i="70"/>
  <c r="E16" i="70"/>
  <c r="D16" i="70"/>
  <c r="C16" i="70"/>
  <c r="B15" i="70"/>
  <c r="B14" i="70"/>
  <c r="B13" i="70"/>
  <c r="B12" i="70"/>
  <c r="B11" i="70"/>
  <c r="B10" i="70"/>
  <c r="B9" i="70"/>
  <c r="B8" i="70"/>
  <c r="D21" i="67"/>
  <c r="D28" i="67"/>
  <c r="D27" i="67"/>
  <c r="D26" i="67"/>
  <c r="D25" i="67"/>
  <c r="D24" i="67"/>
  <c r="D22" i="67"/>
  <c r="J16" i="65"/>
  <c r="I16" i="65"/>
  <c r="H16" i="65"/>
  <c r="G16" i="65"/>
  <c r="F16" i="65"/>
  <c r="E16" i="65"/>
  <c r="D16" i="65"/>
  <c r="J18" i="62"/>
  <c r="I18" i="62"/>
  <c r="H18" i="62"/>
  <c r="G18" i="62"/>
  <c r="F18" i="62"/>
  <c r="E18" i="62"/>
  <c r="D18" i="62"/>
  <c r="C18" i="62"/>
  <c r="B17" i="62"/>
  <c r="B16" i="62"/>
  <c r="B15" i="62"/>
  <c r="B14" i="62"/>
  <c r="B13" i="62"/>
  <c r="B12" i="62"/>
  <c r="B11" i="62"/>
  <c r="B10" i="62"/>
  <c r="B9" i="62"/>
  <c r="B8" i="62"/>
  <c r="J18" i="60"/>
  <c r="I18" i="60"/>
  <c r="H18" i="60"/>
  <c r="G18" i="60"/>
  <c r="F18" i="60"/>
  <c r="E18" i="60"/>
  <c r="D18" i="60"/>
  <c r="C18" i="60"/>
  <c r="J18" i="59"/>
  <c r="I18" i="59"/>
  <c r="H18" i="59"/>
  <c r="G18" i="59"/>
  <c r="E18" i="59"/>
  <c r="D18" i="59"/>
  <c r="C18" i="59"/>
  <c r="J18" i="58"/>
  <c r="I18" i="58"/>
  <c r="H18" i="58"/>
  <c r="G18" i="58"/>
  <c r="F18" i="58"/>
  <c r="E18" i="58"/>
  <c r="D18" i="58"/>
  <c r="C18" i="58"/>
  <c r="I18" i="57"/>
  <c r="H18" i="57"/>
  <c r="G18" i="57"/>
  <c r="F18" i="57"/>
  <c r="E18" i="57"/>
  <c r="D18" i="57"/>
  <c r="C18" i="57"/>
  <c r="B17" i="57"/>
  <c r="B16" i="57"/>
  <c r="B15" i="57"/>
  <c r="B14" i="57"/>
  <c r="B13" i="57"/>
  <c r="B12" i="57"/>
  <c r="B11" i="57"/>
  <c r="B10" i="57"/>
  <c r="B9" i="57"/>
  <c r="B8" i="57"/>
  <c r="H16" i="54"/>
  <c r="C16" i="54"/>
  <c r="B15" i="54"/>
  <c r="B14" i="54"/>
  <c r="B13" i="54"/>
  <c r="B11" i="54"/>
  <c r="B10" i="54"/>
  <c r="B9" i="54"/>
  <c r="I15" i="52"/>
  <c r="G15" i="52"/>
  <c r="C21" i="52"/>
  <c r="C16" i="47"/>
  <c r="C10" i="47"/>
  <c r="C19" i="47"/>
  <c r="C13" i="47"/>
  <c r="C15" i="47" s="1"/>
  <c r="C11" i="47"/>
  <c r="C8" i="47"/>
  <c r="I44" i="75" l="1"/>
  <c r="C38" i="75"/>
  <c r="C44" i="75" s="1"/>
  <c r="B108" i="226" s="1"/>
  <c r="F108" i="226" s="1"/>
  <c r="I43" i="75"/>
  <c r="C37" i="75"/>
  <c r="H16" i="80"/>
  <c r="E40" i="158"/>
  <c r="E46" i="158" s="1"/>
  <c r="C9" i="159"/>
  <c r="D16" i="146"/>
  <c r="B7" i="115"/>
  <c r="G63" i="92"/>
  <c r="H63" i="92"/>
  <c r="H65" i="90"/>
  <c r="B10" i="80"/>
  <c r="H16" i="146"/>
  <c r="D63" i="92"/>
  <c r="C16" i="146"/>
  <c r="E63" i="92"/>
  <c r="H64" i="92"/>
  <c r="B36" i="89"/>
  <c r="E65" i="90"/>
  <c r="C65" i="90" s="1"/>
  <c r="G64" i="92"/>
  <c r="F63" i="92"/>
  <c r="E16" i="146"/>
  <c r="F65" i="90"/>
  <c r="D64" i="92"/>
  <c r="H13" i="159"/>
  <c r="E64" i="92"/>
  <c r="H24" i="86"/>
  <c r="G25" i="86" s="1"/>
  <c r="K36" i="47"/>
  <c r="J16" i="159"/>
  <c r="F64" i="92"/>
  <c r="H19" i="159"/>
  <c r="G65" i="90"/>
  <c r="H37" i="159"/>
  <c r="G43" i="159"/>
  <c r="C33" i="159"/>
  <c r="C20" i="159"/>
  <c r="K16" i="159"/>
  <c r="F16" i="159"/>
  <c r="E10" i="159"/>
  <c r="L10" i="159"/>
  <c r="J13" i="159"/>
  <c r="K13" i="159"/>
  <c r="I10" i="159"/>
  <c r="J10" i="159"/>
  <c r="K45" i="75"/>
  <c r="B12" i="120"/>
  <c r="C110" i="229" s="1"/>
  <c r="H110" i="229" s="1"/>
  <c r="G13" i="159"/>
  <c r="G16" i="159"/>
  <c r="G19" i="159"/>
  <c r="G22" i="159"/>
  <c r="E16" i="159"/>
  <c r="C11" i="159"/>
  <c r="C36" i="159"/>
  <c r="B16" i="115"/>
  <c r="B12" i="115"/>
  <c r="B8" i="115"/>
  <c r="D39" i="75"/>
  <c r="D45" i="75" s="1"/>
  <c r="C15" i="75"/>
  <c r="H39" i="75"/>
  <c r="H45" i="75" s="1"/>
  <c r="B17" i="115"/>
  <c r="B13" i="115"/>
  <c r="B9" i="115"/>
  <c r="B18" i="115"/>
  <c r="B14" i="115"/>
  <c r="B10" i="115"/>
  <c r="B10" i="114"/>
  <c r="B11" i="114"/>
  <c r="B9" i="114"/>
  <c r="N13" i="48"/>
  <c r="E19" i="115"/>
  <c r="C15" i="159"/>
  <c r="H16" i="159"/>
  <c r="I22" i="159"/>
  <c r="B79" i="89"/>
  <c r="C14" i="159"/>
  <c r="E37" i="159"/>
  <c r="L13" i="159"/>
  <c r="E33" i="116"/>
  <c r="F22" i="159"/>
  <c r="C32" i="159"/>
  <c r="K37" i="159"/>
  <c r="C12" i="159"/>
  <c r="D19" i="115"/>
  <c r="E13" i="159"/>
  <c r="C14" i="38"/>
  <c r="K10" i="159"/>
  <c r="K19" i="159"/>
  <c r="K22" i="159"/>
  <c r="G19" i="73"/>
  <c r="G20" i="73" s="1"/>
  <c r="B18" i="59"/>
  <c r="C84" i="226" s="1"/>
  <c r="F85" i="226" s="1"/>
  <c r="B18" i="57"/>
  <c r="A84" i="226" s="1"/>
  <c r="F84" i="226" s="1"/>
  <c r="B7" i="52"/>
  <c r="B30" i="89"/>
  <c r="B100" i="89"/>
  <c r="B96" i="89"/>
  <c r="B92" i="89"/>
  <c r="B88" i="89"/>
  <c r="B84" i="89"/>
  <c r="B80" i="89"/>
  <c r="B76" i="89"/>
  <c r="B72" i="89"/>
  <c r="B68" i="89"/>
  <c r="B64" i="89"/>
  <c r="B60" i="89"/>
  <c r="B56" i="89"/>
  <c r="B52" i="89"/>
  <c r="B48" i="89"/>
  <c r="B44" i="89"/>
  <c r="B40" i="89"/>
  <c r="B32" i="89"/>
  <c r="B28" i="89"/>
  <c r="B24" i="89"/>
  <c r="B20" i="89"/>
  <c r="B16" i="89"/>
  <c r="B12" i="89"/>
  <c r="B8" i="89"/>
  <c r="B7" i="89"/>
  <c r="B103" i="89"/>
  <c r="B101" i="89"/>
  <c r="B99" i="89"/>
  <c r="B97" i="89"/>
  <c r="B93" i="89"/>
  <c r="B91" i="89"/>
  <c r="B89" i="89"/>
  <c r="B85" i="89"/>
  <c r="B81" i="89"/>
  <c r="B77" i="89"/>
  <c r="B75" i="89"/>
  <c r="B73" i="89"/>
  <c r="B71" i="89"/>
  <c r="B69" i="89"/>
  <c r="B67" i="89"/>
  <c r="B65" i="89"/>
  <c r="B61" i="89"/>
  <c r="B57" i="89"/>
  <c r="B55" i="89"/>
  <c r="B53" i="89"/>
  <c r="B51" i="89"/>
  <c r="B49" i="89"/>
  <c r="B45" i="89"/>
  <c r="B43" i="89"/>
  <c r="B41" i="89"/>
  <c r="B39" i="89"/>
  <c r="B37" i="89"/>
  <c r="B33" i="89"/>
  <c r="B31" i="89"/>
  <c r="B29" i="89"/>
  <c r="B27" i="89"/>
  <c r="B25" i="89"/>
  <c r="B21" i="89"/>
  <c r="B17" i="89"/>
  <c r="B15" i="89"/>
  <c r="B13" i="89"/>
  <c r="B11" i="89"/>
  <c r="B9" i="89"/>
  <c r="B50" i="83"/>
  <c r="B37" i="83"/>
  <c r="C50" i="83"/>
  <c r="C37" i="83"/>
  <c r="B27" i="81"/>
  <c r="H19" i="81"/>
  <c r="A39" i="229" s="1"/>
  <c r="E39" i="229" s="1"/>
  <c r="C16" i="114"/>
  <c r="D16" i="114"/>
  <c r="B15" i="80"/>
  <c r="C24" i="75"/>
  <c r="B9" i="80"/>
  <c r="B13" i="80"/>
  <c r="F19" i="159"/>
  <c r="J37" i="159"/>
  <c r="I43" i="159"/>
  <c r="D33" i="116"/>
  <c r="I19" i="73"/>
  <c r="I21" i="73" s="1"/>
  <c r="C18" i="75"/>
  <c r="G10" i="159"/>
  <c r="C35" i="159"/>
  <c r="B15" i="115"/>
  <c r="B18" i="58"/>
  <c r="B84" i="226" s="1"/>
  <c r="G84" i="226" s="1"/>
  <c r="H19" i="115"/>
  <c r="C27" i="47"/>
  <c r="E104" i="89"/>
  <c r="G37" i="159"/>
  <c r="C26" i="159"/>
  <c r="C16" i="65"/>
  <c r="F19" i="73"/>
  <c r="F20" i="73" s="1"/>
  <c r="D10" i="159"/>
  <c r="D46" i="158"/>
  <c r="L19" i="159"/>
  <c r="C29" i="159"/>
  <c r="C42" i="159"/>
  <c r="C41" i="159"/>
  <c r="C27" i="159"/>
  <c r="B95" i="89"/>
  <c r="B87" i="89"/>
  <c r="B83" i="89"/>
  <c r="B63" i="89"/>
  <c r="B59" i="89"/>
  <c r="B47" i="89"/>
  <c r="B35" i="89"/>
  <c r="B23" i="89"/>
  <c r="B19" i="89"/>
  <c r="C18" i="47"/>
  <c r="E16" i="114"/>
  <c r="B15" i="114"/>
  <c r="H13" i="93"/>
  <c r="J43" i="159"/>
  <c r="I37" i="159"/>
  <c r="H43" i="159"/>
  <c r="B102" i="89"/>
  <c r="B98" i="89"/>
  <c r="B94" i="89"/>
  <c r="B90" i="89"/>
  <c r="B86" i="89"/>
  <c r="B82" i="89"/>
  <c r="B78" i="89"/>
  <c r="B74" i="89"/>
  <c r="B70" i="89"/>
  <c r="B66" i="89"/>
  <c r="B62" i="89"/>
  <c r="B58" i="89"/>
  <c r="B54" i="89"/>
  <c r="B50" i="89"/>
  <c r="B46" i="89"/>
  <c r="B42" i="89"/>
  <c r="B38" i="89"/>
  <c r="B34" i="89"/>
  <c r="B26" i="89"/>
  <c r="B22" i="89"/>
  <c r="B18" i="89"/>
  <c r="B14" i="89"/>
  <c r="B10" i="89"/>
  <c r="H18" i="61"/>
  <c r="D37" i="159"/>
  <c r="L37" i="159"/>
  <c r="K43" i="159"/>
  <c r="C12" i="75"/>
  <c r="C21" i="75"/>
  <c r="C27" i="75"/>
  <c r="C30" i="75"/>
  <c r="C33" i="75"/>
  <c r="C36" i="75"/>
  <c r="C42" i="75"/>
  <c r="I19" i="159"/>
  <c r="D43" i="159"/>
  <c r="L43" i="159"/>
  <c r="C24" i="159"/>
  <c r="C23" i="159"/>
  <c r="B18" i="60"/>
  <c r="D84" i="226" s="1"/>
  <c r="G85" i="226" s="1"/>
  <c r="B7" i="114"/>
  <c r="B13" i="114"/>
  <c r="C21" i="159"/>
  <c r="E19" i="81"/>
  <c r="B39" i="229" s="1"/>
  <c r="F39" i="229" s="1"/>
  <c r="B7" i="73"/>
  <c r="B11" i="73" s="1"/>
  <c r="G39" i="75"/>
  <c r="G45" i="75" s="1"/>
  <c r="B11" i="80"/>
  <c r="H104" i="89"/>
  <c r="J46" i="158"/>
  <c r="J19" i="159"/>
  <c r="J22" i="159"/>
  <c r="F37" i="159"/>
  <c r="E43" i="159"/>
  <c r="C30" i="159"/>
  <c r="B14" i="79"/>
  <c r="I14" i="79" s="1"/>
  <c r="C12" i="74"/>
  <c r="B16" i="70"/>
  <c r="A96" i="226" s="1"/>
  <c r="E96" i="226" s="1"/>
  <c r="B18" i="62"/>
  <c r="A88" i="226" s="1"/>
  <c r="E88" i="226" s="1"/>
  <c r="B16" i="54"/>
  <c r="A80" i="226" s="1"/>
  <c r="E80" i="226" s="1"/>
  <c r="C35" i="47"/>
  <c r="C34" i="47"/>
  <c r="E34" i="47"/>
  <c r="E35" i="47"/>
  <c r="C33" i="116"/>
  <c r="H33" i="116"/>
  <c r="C19" i="115"/>
  <c r="B8" i="114"/>
  <c r="B12" i="114"/>
  <c r="H16" i="114"/>
  <c r="F43" i="159"/>
  <c r="H44" i="159"/>
  <c r="I46" i="158"/>
  <c r="C34" i="159"/>
  <c r="C31" i="159"/>
  <c r="C28" i="159"/>
  <c r="H45" i="159"/>
  <c r="C25" i="159"/>
  <c r="K44" i="159"/>
  <c r="H22" i="159"/>
  <c r="K46" i="158"/>
  <c r="E22" i="159"/>
  <c r="C18" i="159"/>
  <c r="D19" i="159"/>
  <c r="F46" i="158"/>
  <c r="L44" i="159"/>
  <c r="C17" i="159"/>
  <c r="G38" i="159"/>
  <c r="F39" i="159"/>
  <c r="L16" i="159"/>
  <c r="I16" i="159"/>
  <c r="J39" i="159"/>
  <c r="J38" i="159"/>
  <c r="L39" i="159"/>
  <c r="G45" i="159"/>
  <c r="K45" i="159"/>
  <c r="I13" i="159"/>
  <c r="J45" i="158"/>
  <c r="J45" i="159" s="1"/>
  <c r="J44" i="159"/>
  <c r="I39" i="159"/>
  <c r="I44" i="159"/>
  <c r="I45" i="158"/>
  <c r="I45" i="159" s="1"/>
  <c r="G44" i="158"/>
  <c r="G44" i="159" s="1"/>
  <c r="H38" i="159"/>
  <c r="F45" i="158"/>
  <c r="F45" i="159" s="1"/>
  <c r="D39" i="159"/>
  <c r="E45" i="159"/>
  <c r="E38" i="159"/>
  <c r="E39" i="159"/>
  <c r="F13" i="159"/>
  <c r="G39" i="159"/>
  <c r="L38" i="159"/>
  <c r="E44" i="159"/>
  <c r="F38" i="159"/>
  <c r="K39" i="159"/>
  <c r="K38" i="159"/>
  <c r="D44" i="159"/>
  <c r="D45" i="159"/>
  <c r="H39" i="159"/>
  <c r="I38" i="159"/>
  <c r="C8" i="159"/>
  <c r="F44" i="158"/>
  <c r="F44" i="159" s="1"/>
  <c r="L45" i="159"/>
  <c r="H10" i="159"/>
  <c r="D38" i="159"/>
  <c r="F10" i="159"/>
  <c r="C104" i="89"/>
  <c r="D104" i="89"/>
  <c r="D33" i="83"/>
  <c r="C33" i="83"/>
  <c r="B35" i="81"/>
  <c r="D19" i="81"/>
  <c r="C32" i="81"/>
  <c r="B26" i="81"/>
  <c r="B34" i="81"/>
  <c r="B24" i="81"/>
  <c r="C19" i="81"/>
  <c r="C25" i="81"/>
  <c r="B33" i="81"/>
  <c r="B12" i="80"/>
  <c r="F16" i="80"/>
  <c r="D16" i="80"/>
  <c r="B8" i="80"/>
  <c r="C27" i="74"/>
  <c r="C30" i="74"/>
  <c r="C36" i="74"/>
  <c r="C42" i="74"/>
  <c r="C18" i="74"/>
  <c r="C15" i="74"/>
  <c r="C21" i="74"/>
  <c r="C24" i="74"/>
  <c r="E39" i="75"/>
  <c r="E45" i="75" s="1"/>
  <c r="I39" i="75"/>
  <c r="J45" i="75"/>
  <c r="F39" i="75"/>
  <c r="F45" i="75" s="1"/>
  <c r="J39" i="74"/>
  <c r="J45" i="74" s="1"/>
  <c r="G39" i="74"/>
  <c r="G45" i="74" s="1"/>
  <c r="D39" i="74"/>
  <c r="D45" i="74" s="1"/>
  <c r="C45" i="74" s="1"/>
  <c r="C104" i="226" s="1"/>
  <c r="G104" i="226" s="1"/>
  <c r="G43" i="74"/>
  <c r="E39" i="74"/>
  <c r="E45" i="74" s="1"/>
  <c r="H39" i="74"/>
  <c r="H45" i="74" s="1"/>
  <c r="I39" i="74"/>
  <c r="I45" i="74" s="1"/>
  <c r="F39" i="74"/>
  <c r="F45" i="74" s="1"/>
  <c r="C38" i="74"/>
  <c r="C44" i="74"/>
  <c r="B104" i="226" s="1"/>
  <c r="F104" i="226" s="1"/>
  <c r="C37" i="74"/>
  <c r="H43" i="74"/>
  <c r="D43" i="74"/>
  <c r="D23" i="67"/>
  <c r="B22" i="67"/>
  <c r="C18" i="61"/>
  <c r="J18" i="61"/>
  <c r="E18" i="61"/>
  <c r="I18" i="61"/>
  <c r="F18" i="61"/>
  <c r="G18" i="61"/>
  <c r="D18" i="61"/>
  <c r="C15" i="52"/>
  <c r="E15" i="52"/>
  <c r="H15" i="52"/>
  <c r="D15" i="52"/>
  <c r="K13" i="48"/>
  <c r="C21" i="47"/>
  <c r="C24" i="47"/>
  <c r="C33" i="47"/>
  <c r="B14" i="39"/>
  <c r="B14" i="37"/>
  <c r="B14" i="38"/>
  <c r="B35" i="229" l="1"/>
  <c r="G7" i="80"/>
  <c r="G15" i="80"/>
  <c r="G14" i="80"/>
  <c r="G13" i="80"/>
  <c r="G12" i="80"/>
  <c r="G11" i="80"/>
  <c r="G10" i="80"/>
  <c r="G9" i="80"/>
  <c r="G8" i="80"/>
  <c r="B43" i="226"/>
  <c r="E56" i="226" s="1"/>
  <c r="A31" i="226"/>
  <c r="E31" i="226" s="1"/>
  <c r="C43" i="226"/>
  <c r="F56" i="226" s="1"/>
  <c r="B31" i="226"/>
  <c r="F31" i="226" s="1"/>
  <c r="B12" i="65"/>
  <c r="A92" i="226"/>
  <c r="E92" i="226" s="1"/>
  <c r="C40" i="158"/>
  <c r="C44" i="158"/>
  <c r="A70" i="229" s="1"/>
  <c r="F70" i="229" s="1"/>
  <c r="C45" i="158"/>
  <c r="B70" i="229" s="1"/>
  <c r="G70" i="229" s="1"/>
  <c r="I45" i="75"/>
  <c r="C39" i="75"/>
  <c r="C45" i="75" s="1"/>
  <c r="C108" i="226" s="1"/>
  <c r="G108" i="226" s="1"/>
  <c r="C15" i="80"/>
  <c r="C13" i="80"/>
  <c r="C11" i="80"/>
  <c r="C9" i="80"/>
  <c r="C14" i="80"/>
  <c r="C12" i="80"/>
  <c r="C10" i="80"/>
  <c r="C8" i="80"/>
  <c r="C7" i="80"/>
  <c r="E15" i="80"/>
  <c r="E13" i="80"/>
  <c r="E11" i="80"/>
  <c r="E9" i="80"/>
  <c r="E14" i="80"/>
  <c r="E12" i="80"/>
  <c r="E10" i="80"/>
  <c r="E8" i="80"/>
  <c r="E7" i="80"/>
  <c r="C37" i="159"/>
  <c r="G14" i="39"/>
  <c r="K14" i="39"/>
  <c r="G21" i="73"/>
  <c r="E33" i="83"/>
  <c r="B43" i="229" s="1"/>
  <c r="F43" i="229" s="1"/>
  <c r="B16" i="114"/>
  <c r="E92" i="229" s="1"/>
  <c r="D25" i="86"/>
  <c r="B16" i="146"/>
  <c r="G65" i="92"/>
  <c r="H65" i="92"/>
  <c r="F65" i="92"/>
  <c r="C64" i="92"/>
  <c r="E65" i="92"/>
  <c r="C63" i="92"/>
  <c r="D65" i="92"/>
  <c r="C16" i="159"/>
  <c r="E40" i="159"/>
  <c r="I40" i="159"/>
  <c r="H40" i="159"/>
  <c r="C22" i="159"/>
  <c r="E46" i="159"/>
  <c r="C13" i="159"/>
  <c r="B19" i="115"/>
  <c r="E97" i="229" s="1"/>
  <c r="C25" i="86"/>
  <c r="C43" i="159"/>
  <c r="K46" i="159"/>
  <c r="H33" i="83"/>
  <c r="A43" i="229" s="1"/>
  <c r="E43" i="229" s="1"/>
  <c r="L46" i="159"/>
  <c r="D40" i="159"/>
  <c r="E19" i="73"/>
  <c r="C19" i="73"/>
  <c r="C21" i="73" s="1"/>
  <c r="H19" i="73"/>
  <c r="B10" i="65"/>
  <c r="B15" i="65"/>
  <c r="E17" i="65"/>
  <c r="B11" i="65"/>
  <c r="K17" i="65"/>
  <c r="G17" i="65"/>
  <c r="B18" i="61"/>
  <c r="E84" i="226" s="1"/>
  <c r="H84" i="226" s="1"/>
  <c r="C19" i="159"/>
  <c r="L40" i="159"/>
  <c r="B104" i="89"/>
  <c r="E56" i="229" s="1"/>
  <c r="E25" i="86"/>
  <c r="F25" i="86"/>
  <c r="B25" i="86"/>
  <c r="B33" i="83"/>
  <c r="C43" i="229" s="1"/>
  <c r="G43" i="229" s="1"/>
  <c r="I20" i="73"/>
  <c r="B9" i="65"/>
  <c r="J17" i="65"/>
  <c r="F21" i="73"/>
  <c r="B15" i="52"/>
  <c r="A76" i="226" s="1"/>
  <c r="E76" i="226" s="1"/>
  <c r="B8" i="65"/>
  <c r="I17" i="65"/>
  <c r="F17" i="65"/>
  <c r="D17" i="65"/>
  <c r="B13" i="65"/>
  <c r="H17" i="65"/>
  <c r="B16" i="80"/>
  <c r="C35" i="229" s="1"/>
  <c r="G35" i="229" s="1"/>
  <c r="D46" i="159"/>
  <c r="H46" i="158"/>
  <c r="H46" i="159" s="1"/>
  <c r="B14" i="65"/>
  <c r="B19" i="81"/>
  <c r="C39" i="229" s="1"/>
  <c r="G39" i="229" s="1"/>
  <c r="E14" i="79"/>
  <c r="I36" i="47"/>
  <c r="A64" i="226" s="1"/>
  <c r="E64" i="226" s="1"/>
  <c r="E36" i="47"/>
  <c r="C36" i="47"/>
  <c r="C64" i="226" s="1"/>
  <c r="G64" i="226" s="1"/>
  <c r="C14" i="39"/>
  <c r="I46" i="159"/>
  <c r="K40" i="159"/>
  <c r="F40" i="159"/>
  <c r="F46" i="159"/>
  <c r="C38" i="159"/>
  <c r="C39" i="159"/>
  <c r="J40" i="159"/>
  <c r="C45" i="159"/>
  <c r="C44" i="159"/>
  <c r="J46" i="159"/>
  <c r="G40" i="159"/>
  <c r="G46" i="158"/>
  <c r="G46" i="159" s="1"/>
  <c r="C10" i="159"/>
  <c r="C43" i="75"/>
  <c r="A108" i="226" s="1"/>
  <c r="E108" i="226" s="1"/>
  <c r="C43" i="74"/>
  <c r="A104" i="226" s="1"/>
  <c r="E104" i="226" s="1"/>
  <c r="C39" i="74"/>
  <c r="D19" i="73"/>
  <c r="D21" i="73" s="1"/>
  <c r="E14" i="39"/>
  <c r="G16" i="80" l="1"/>
  <c r="C31" i="226"/>
  <c r="G31" i="226" s="1"/>
  <c r="D43" i="226"/>
  <c r="G56" i="226" s="1"/>
  <c r="E21" i="73"/>
  <c r="B100" i="226"/>
  <c r="F100" i="226" s="1"/>
  <c r="H21" i="73"/>
  <c r="A100" i="226"/>
  <c r="E100" i="226" s="1"/>
  <c r="C46" i="158"/>
  <c r="H25" i="86"/>
  <c r="C20" i="73"/>
  <c r="C65" i="92"/>
  <c r="E61" i="229" s="1"/>
  <c r="E20" i="73"/>
  <c r="B19" i="73"/>
  <c r="H20" i="73"/>
  <c r="D20" i="73"/>
  <c r="C17" i="65"/>
  <c r="B16" i="65"/>
  <c r="E16" i="80"/>
  <c r="C16" i="80"/>
  <c r="C46" i="159"/>
  <c r="E70" i="229" s="1"/>
  <c r="C40" i="159"/>
  <c r="B21" i="73" l="1"/>
  <c r="C100" i="226"/>
  <c r="G100" i="226" s="1"/>
  <c r="B20" i="73"/>
  <c r="K32" i="119"/>
  <c r="N32" i="119"/>
  <c r="F32" i="119"/>
  <c r="K31" i="119"/>
  <c r="L30" i="119"/>
  <c r="D30" i="119"/>
  <c r="I29" i="119"/>
  <c r="N28" i="119"/>
  <c r="F28" i="119"/>
  <c r="K27" i="119"/>
  <c r="H33" i="118"/>
  <c r="I32" i="119"/>
  <c r="N31" i="119"/>
  <c r="F31" i="119"/>
  <c r="G30" i="119"/>
  <c r="L29" i="119"/>
  <c r="D29" i="119"/>
  <c r="M33" i="118"/>
  <c r="G31" i="119"/>
  <c r="G27" i="119"/>
  <c r="D33" i="118"/>
  <c r="H29" i="119"/>
  <c r="M28" i="119"/>
  <c r="E28" i="119"/>
  <c r="J27" i="119"/>
  <c r="K33" i="118"/>
  <c r="L32" i="119"/>
  <c r="D32" i="119"/>
  <c r="I31" i="119"/>
  <c r="N30" i="119"/>
  <c r="F30" i="119"/>
  <c r="G29" i="119"/>
  <c r="H28" i="119"/>
  <c r="M27" i="119"/>
  <c r="E27" i="119"/>
  <c r="J26" i="119"/>
  <c r="B26" i="118"/>
  <c r="G25" i="119"/>
  <c r="H24" i="119"/>
  <c r="M23" i="119"/>
  <c r="E23" i="119"/>
  <c r="J22" i="119"/>
  <c r="B22" i="118"/>
  <c r="G21" i="119"/>
  <c r="H19" i="119"/>
  <c r="M18" i="119"/>
  <c r="E18" i="119"/>
  <c r="J17" i="119"/>
  <c r="B17" i="118"/>
  <c r="G16" i="119"/>
  <c r="H15" i="119"/>
  <c r="M14" i="119"/>
  <c r="E14" i="119"/>
  <c r="J13" i="119"/>
  <c r="B13" i="118"/>
  <c r="G12" i="119"/>
  <c r="H11" i="119"/>
  <c r="M10" i="119"/>
  <c r="E10" i="119"/>
  <c r="J9" i="119"/>
  <c r="B9" i="118"/>
  <c r="C33" i="118"/>
  <c r="E30" i="119"/>
  <c r="B27" i="118"/>
  <c r="D26" i="119"/>
  <c r="F25" i="119"/>
  <c r="I24" i="119"/>
  <c r="F23" i="119"/>
  <c r="H22" i="119"/>
  <c r="E21" i="119"/>
  <c r="G19" i="119"/>
  <c r="J18" i="119"/>
  <c r="L17" i="119"/>
  <c r="N16" i="119"/>
  <c r="D16" i="119"/>
  <c r="F15" i="119"/>
  <c r="H14" i="119"/>
  <c r="E13" i="119"/>
  <c r="H12" i="119"/>
  <c r="E11" i="119"/>
  <c r="G10" i="119"/>
  <c r="I9" i="119"/>
  <c r="G32" i="119"/>
  <c r="N29" i="119"/>
  <c r="H27" i="119"/>
  <c r="H26" i="119"/>
  <c r="E25" i="119"/>
  <c r="G24" i="119"/>
  <c r="D23" i="119"/>
  <c r="G22" i="119"/>
  <c r="I21" i="119"/>
  <c r="I33" i="118"/>
  <c r="J32" i="119"/>
  <c r="B32" i="118"/>
  <c r="H30" i="119"/>
  <c r="M29" i="119"/>
  <c r="E29" i="119"/>
  <c r="J28" i="119"/>
  <c r="B28" i="118"/>
  <c r="M32" i="119"/>
  <c r="E32" i="119"/>
  <c r="J31" i="119"/>
  <c r="K30" i="119"/>
  <c r="L33" i="118"/>
  <c r="F27" i="119"/>
  <c r="M31" i="119"/>
  <c r="E31" i="119"/>
  <c r="B29" i="118"/>
  <c r="D28" i="119"/>
  <c r="I27" i="119"/>
  <c r="K25" i="119"/>
  <c r="L24" i="119"/>
  <c r="N22" i="119"/>
  <c r="F22" i="119"/>
  <c r="B21" i="118"/>
  <c r="D19" i="119"/>
  <c r="I18" i="119"/>
  <c r="K16" i="119"/>
  <c r="L15" i="119"/>
  <c r="N13" i="119"/>
  <c r="F13" i="119"/>
  <c r="B12" i="118"/>
  <c r="D11" i="119"/>
  <c r="I10" i="119"/>
  <c r="J33" i="118"/>
  <c r="H31" i="119"/>
  <c r="I26" i="119"/>
  <c r="L25" i="119"/>
  <c r="J21" i="119"/>
  <c r="M19" i="119"/>
  <c r="D18" i="119"/>
  <c r="G17" i="119"/>
  <c r="N14" i="119"/>
  <c r="K13" i="119"/>
  <c r="M12" i="119"/>
  <c r="B10" i="118"/>
  <c r="K28" i="119"/>
  <c r="M26" i="119"/>
  <c r="J23" i="119"/>
  <c r="L22" i="119"/>
  <c r="K19" i="119"/>
  <c r="N18" i="119"/>
  <c r="K17" i="119"/>
  <c r="M16" i="119"/>
  <c r="J15" i="119"/>
  <c r="L14" i="119"/>
  <c r="I13" i="119"/>
  <c r="L12" i="119"/>
  <c r="N11" i="119"/>
  <c r="B11" i="118"/>
  <c r="F10" i="119"/>
  <c r="H9" i="119"/>
  <c r="J29" i="119"/>
  <c r="B30" i="118"/>
  <c r="N27" i="119"/>
  <c r="H32" i="119"/>
  <c r="K29" i="119"/>
  <c r="L28" i="119"/>
  <c r="F26" i="119"/>
  <c r="I23" i="119"/>
  <c r="K21" i="119"/>
  <c r="L19" i="119"/>
  <c r="F17" i="119"/>
  <c r="I14" i="119"/>
  <c r="K12" i="119"/>
  <c r="L11" i="119"/>
  <c r="F9" i="119"/>
  <c r="F33" i="118"/>
  <c r="B24" i="118"/>
  <c r="M22" i="119"/>
  <c r="K15" i="119"/>
  <c r="L10" i="119"/>
  <c r="D31" i="119"/>
  <c r="M24" i="119"/>
  <c r="D21" i="119"/>
  <c r="F19" i="119"/>
  <c r="H18" i="119"/>
  <c r="K10" i="119"/>
  <c r="M9" i="119"/>
  <c r="M30" i="119"/>
  <c r="G28" i="119"/>
  <c r="L26" i="119"/>
  <c r="N25" i="119"/>
  <c r="D25" i="119"/>
  <c r="F24" i="119"/>
  <c r="H23" i="119"/>
  <c r="K22" i="119"/>
  <c r="M21" i="119"/>
  <c r="J19" i="119"/>
  <c r="L18" i="119"/>
  <c r="I17" i="119"/>
  <c r="L16" i="119"/>
  <c r="N15" i="119"/>
  <c r="K14" i="119"/>
  <c r="M13" i="119"/>
  <c r="J12" i="119"/>
  <c r="M11" i="119"/>
  <c r="E33" i="118"/>
  <c r="E12" i="119"/>
  <c r="H25" i="119"/>
  <c r="F18" i="119"/>
  <c r="F11" i="119"/>
  <c r="G15" i="119"/>
  <c r="C26" i="119"/>
  <c r="N33" i="118"/>
  <c r="B31" i="118"/>
  <c r="C31" i="119"/>
  <c r="I28" i="119"/>
  <c r="G33" i="118"/>
  <c r="D24" i="119"/>
  <c r="N17" i="119"/>
  <c r="B16" i="118"/>
  <c r="J30" i="119"/>
  <c r="N26" i="119"/>
  <c r="B25" i="118"/>
  <c r="D15" i="119"/>
  <c r="N9" i="119"/>
  <c r="B8" i="118"/>
  <c r="K23" i="119"/>
  <c r="J25" i="119"/>
  <c r="H16" i="119"/>
  <c r="G14" i="119"/>
  <c r="F12" i="119"/>
  <c r="D27" i="119"/>
  <c r="K24" i="119"/>
  <c r="N23" i="119"/>
  <c r="E22" i="119"/>
  <c r="H21" i="119"/>
  <c r="D17" i="119"/>
  <c r="F16" i="119"/>
  <c r="B15" i="118"/>
  <c r="G11" i="119"/>
  <c r="D10" i="119"/>
  <c r="G9" i="119"/>
  <c r="I30" i="119"/>
  <c r="K26" i="119"/>
  <c r="M25" i="119"/>
  <c r="J24" i="119"/>
  <c r="L23" i="119"/>
  <c r="I22" i="119"/>
  <c r="L21" i="119"/>
  <c r="N19" i="119"/>
  <c r="K18" i="119"/>
  <c r="J16" i="119"/>
  <c r="K11" i="119"/>
  <c r="E16" i="119"/>
  <c r="N12" i="119"/>
  <c r="K9" i="119"/>
  <c r="M15" i="119"/>
  <c r="I12" i="119"/>
  <c r="E9" i="119"/>
  <c r="L13" i="119"/>
  <c r="H10" i="119"/>
  <c r="C12" i="119"/>
  <c r="C10" i="119"/>
  <c r="C11" i="119"/>
  <c r="H8" i="119"/>
  <c r="K8" i="119"/>
  <c r="B19" i="118"/>
  <c r="E8" i="119"/>
  <c r="F8" i="119"/>
  <c r="B18" i="118"/>
  <c r="C18" i="119"/>
  <c r="I25" i="119"/>
  <c r="G18" i="119"/>
  <c r="H13" i="119"/>
  <c r="J10" i="119"/>
  <c r="L9" i="119"/>
  <c r="L31" i="119"/>
  <c r="F29" i="119"/>
  <c r="E26" i="119"/>
  <c r="E24" i="119"/>
  <c r="G23" i="119"/>
  <c r="D22" i="119"/>
  <c r="F21" i="119"/>
  <c r="I19" i="119"/>
  <c r="G13" i="119"/>
  <c r="M17" i="119"/>
  <c r="J14" i="119"/>
  <c r="H17" i="119"/>
  <c r="D14" i="119"/>
  <c r="N10" i="119"/>
  <c r="D12" i="119"/>
  <c r="I8" i="119"/>
  <c r="C25" i="119"/>
  <c r="L8" i="119"/>
  <c r="B23" i="118"/>
  <c r="C19" i="119"/>
  <c r="J8" i="119"/>
  <c r="C27" i="119"/>
  <c r="N24" i="119"/>
  <c r="B14" i="118"/>
  <c r="C14" i="119"/>
  <c r="D9" i="119"/>
  <c r="E15" i="119"/>
  <c r="I11" i="119"/>
  <c r="E19" i="119"/>
  <c r="L27" i="119"/>
  <c r="I16" i="119"/>
  <c r="J11" i="119"/>
  <c r="N21" i="119"/>
  <c r="E17" i="119"/>
  <c r="D13" i="119"/>
  <c r="G26" i="119"/>
  <c r="I15" i="119"/>
  <c r="M8" i="119"/>
  <c r="G8" i="119"/>
  <c r="C13" i="119"/>
  <c r="C30" i="119"/>
  <c r="C8" i="119"/>
  <c r="C24" i="119"/>
  <c r="C22" i="119"/>
  <c r="C23" i="119"/>
  <c r="N8" i="119"/>
  <c r="D8" i="119"/>
  <c r="F14" i="119"/>
  <c r="C17" i="119"/>
  <c r="C15" i="119"/>
  <c r="C29" i="119"/>
  <c r="C16" i="119"/>
  <c r="C21" i="119"/>
  <c r="C9" i="119"/>
  <c r="C32" i="119"/>
  <c r="C28" i="119"/>
  <c r="B32" i="119" l="1"/>
  <c r="B33" i="118"/>
  <c r="B106" i="229" s="1"/>
  <c r="G106" i="229" s="1"/>
  <c r="D33" i="119"/>
  <c r="B29" i="119"/>
  <c r="F33" i="119"/>
  <c r="B28" i="119"/>
  <c r="B22" i="119"/>
  <c r="B19" i="119"/>
  <c r="B16" i="119"/>
  <c r="K33" i="119"/>
  <c r="B30" i="119"/>
  <c r="B25" i="119"/>
  <c r="B24" i="119"/>
  <c r="B17" i="119"/>
  <c r="B13" i="119"/>
  <c r="M33" i="119"/>
  <c r="B23" i="119"/>
  <c r="B21" i="119"/>
  <c r="B18" i="119"/>
  <c r="B9" i="119"/>
  <c r="N33" i="119"/>
  <c r="B14" i="119"/>
  <c r="B26" i="119"/>
  <c r="B10" i="119"/>
  <c r="B31" i="119"/>
  <c r="J33" i="119"/>
  <c r="I33" i="119"/>
  <c r="B12" i="119"/>
  <c r="B15" i="119"/>
  <c r="G33" i="119"/>
  <c r="H33" i="119"/>
  <c r="C33" i="119"/>
  <c r="L33" i="119"/>
  <c r="E33" i="119"/>
  <c r="B11" i="119"/>
  <c r="B8" i="119"/>
  <c r="B27" i="119"/>
  <c r="B33" i="119" l="1"/>
  <c r="C106" i="229" s="1"/>
  <c r="H106" i="22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Amjad Ahmed Abdelwahab</author>
  </authors>
  <commentList>
    <comment ref="E6" authorId="0" shapeId="0" xr:uid="{00000000-0006-0000-5E00-000001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G6" authorId="0" shapeId="0" xr:uid="{00000000-0006-0000-5E00-000002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B8" authorId="0" shapeId="0" xr:uid="{00000000-0006-0000-5E00-000003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D8" authorId="0" shapeId="0" xr:uid="{00000000-0006-0000-5E00-000004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B9" authorId="0" shapeId="0" xr:uid="{00000000-0006-0000-5E00-000005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D9" authorId="0" shapeId="0" xr:uid="{00000000-0006-0000-5E00-000006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Amjad Ahmed Abdelwahab</author>
  </authors>
  <commentList>
    <comment ref="B8" authorId="0" shapeId="0" xr:uid="{00000000-0006-0000-5F00-000001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D8" authorId="0" shapeId="0" xr:uid="{00000000-0006-0000-5F00-000002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F8" authorId="0" shapeId="0" xr:uid="{00000000-0006-0000-5F00-000003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H8" authorId="0" shapeId="0" xr:uid="{00000000-0006-0000-5F00-000004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B9" authorId="0" shapeId="0" xr:uid="{00000000-0006-0000-5F00-000005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D9" authorId="0" shapeId="0" xr:uid="{00000000-0006-0000-5F00-000006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F9" authorId="0" shapeId="0" xr:uid="{00000000-0006-0000-5F00-000007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H9" authorId="0" shapeId="0" xr:uid="{00000000-0006-0000-5F00-000008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B20" authorId="0" shapeId="0" xr:uid="{00000000-0006-0000-5F00-000009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D20" authorId="0" shapeId="0" xr:uid="{00000000-0006-0000-5F00-00000A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B21" authorId="0" shapeId="0" xr:uid="{00000000-0006-0000-5F00-00000B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D21" authorId="0" shapeId="0" xr:uid="{00000000-0006-0000-5F00-00000C000000}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</commentList>
</comments>
</file>

<file path=xl/sharedStrings.xml><?xml version="1.0" encoding="utf-8"?>
<sst xmlns="http://schemas.openxmlformats.org/spreadsheetml/2006/main" count="5545" uniqueCount="1412">
  <si>
    <t>الجداول</t>
  </si>
  <si>
    <t>Introduction</t>
  </si>
  <si>
    <t xml:space="preserve">تقديم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</si>
  <si>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</si>
  <si>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</si>
  <si>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</si>
  <si>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</si>
  <si>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</si>
  <si>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</si>
  <si>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</si>
  <si>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</si>
  <si>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</si>
  <si>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</si>
  <si>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12-1</t>
  </si>
  <si>
    <t>12-2</t>
  </si>
  <si>
    <t>12-3</t>
  </si>
  <si>
    <t>13-1</t>
  </si>
  <si>
    <t>13-2</t>
  </si>
  <si>
    <t>13-3</t>
  </si>
  <si>
    <t>14-1</t>
  </si>
  <si>
    <t>14-2</t>
  </si>
  <si>
    <t>14-3</t>
  </si>
  <si>
    <t>15-1</t>
  </si>
  <si>
    <t>15-2</t>
  </si>
  <si>
    <t>15-3</t>
  </si>
  <si>
    <t>17</t>
  </si>
  <si>
    <t>18</t>
  </si>
  <si>
    <t>12</t>
  </si>
  <si>
    <t>13</t>
  </si>
  <si>
    <t>16-1</t>
  </si>
  <si>
    <t>16-2</t>
  </si>
  <si>
    <t>16-3</t>
  </si>
  <si>
    <t>19</t>
  </si>
  <si>
    <t>ملاحـــــــق :</t>
  </si>
  <si>
    <t xml:space="preserve">    1 - استمارة بلاغ عن مولود حي</t>
  </si>
  <si>
    <t xml:space="preserve">    2 - استمارة بلاغ عن مولود ميت</t>
  </si>
  <si>
    <t xml:space="preserve">    3 - استمارة بلاغ عن وفاة</t>
  </si>
  <si>
    <t>3. Notification of Death</t>
  </si>
  <si>
    <t>جدول رقم (1)</t>
  </si>
  <si>
    <t>%</t>
  </si>
  <si>
    <t>الدوحة</t>
  </si>
  <si>
    <t>الريان</t>
  </si>
  <si>
    <t>الوكرة</t>
  </si>
  <si>
    <t>ام صلال</t>
  </si>
  <si>
    <t>الخور</t>
  </si>
  <si>
    <t>الشمال</t>
  </si>
  <si>
    <t>الظعاين</t>
  </si>
  <si>
    <t>Total</t>
  </si>
  <si>
    <t>المجموع</t>
  </si>
  <si>
    <t>جدول رقم (3)</t>
  </si>
  <si>
    <t>يناير</t>
  </si>
  <si>
    <t>فبراير</t>
  </si>
  <si>
    <t>مارس</t>
  </si>
  <si>
    <t>ابريل</t>
  </si>
  <si>
    <t>مايو</t>
  </si>
  <si>
    <t>يوليو</t>
  </si>
  <si>
    <t>اغسطس</t>
  </si>
  <si>
    <t>سبتمبر</t>
  </si>
  <si>
    <t>اكتوبر</t>
  </si>
  <si>
    <t>نوفمبر</t>
  </si>
  <si>
    <t>ديسمبر</t>
  </si>
  <si>
    <t>جدول رقم (4)</t>
  </si>
  <si>
    <t>15-19</t>
  </si>
  <si>
    <t>15 - 19</t>
  </si>
  <si>
    <t>20-24</t>
  </si>
  <si>
    <t>20 - 24</t>
  </si>
  <si>
    <t>25-29</t>
  </si>
  <si>
    <t>25 - 29</t>
  </si>
  <si>
    <t>30-34</t>
  </si>
  <si>
    <t>30 - 34</t>
  </si>
  <si>
    <t>35-39</t>
  </si>
  <si>
    <t>35 - 39</t>
  </si>
  <si>
    <t>40-44</t>
  </si>
  <si>
    <t>40 - 44</t>
  </si>
  <si>
    <t>Not Stated</t>
  </si>
  <si>
    <t>غير مبين</t>
  </si>
  <si>
    <t>جدول رقم (5)</t>
  </si>
  <si>
    <t>جدول رقم (6)</t>
  </si>
  <si>
    <t>الحالة التعليمية</t>
  </si>
  <si>
    <t>Primary</t>
  </si>
  <si>
    <t>Preparatory</t>
  </si>
  <si>
    <t>Secondary</t>
  </si>
  <si>
    <t>جدول رقم (7)</t>
  </si>
  <si>
    <t>Nationality</t>
  </si>
  <si>
    <t>الجنسية</t>
  </si>
  <si>
    <t>قطر</t>
  </si>
  <si>
    <t>بقية دول مجلس التعاون</t>
  </si>
  <si>
    <t>بقية الدول العربية</t>
  </si>
  <si>
    <t>Asian Countries</t>
  </si>
  <si>
    <t>دول أسيوية</t>
  </si>
  <si>
    <t>European Countries</t>
  </si>
  <si>
    <t>دول اوربية</t>
  </si>
  <si>
    <t>Other Countries</t>
  </si>
  <si>
    <t>دول أخرى</t>
  </si>
  <si>
    <t>Municipality</t>
  </si>
  <si>
    <t>ترتيب المولود</t>
  </si>
  <si>
    <t>First</t>
  </si>
  <si>
    <t>Second</t>
  </si>
  <si>
    <t>Third</t>
  </si>
  <si>
    <t>الثالث</t>
  </si>
  <si>
    <t>Fourth</t>
  </si>
  <si>
    <t>الرابع</t>
  </si>
  <si>
    <t>Fifth</t>
  </si>
  <si>
    <t>الخامس</t>
  </si>
  <si>
    <t>Sixth</t>
  </si>
  <si>
    <t>السادس</t>
  </si>
  <si>
    <t>Seventh</t>
  </si>
  <si>
    <t>السابع</t>
  </si>
  <si>
    <t>Eighth</t>
  </si>
  <si>
    <t>الثامن</t>
  </si>
  <si>
    <t>Ninth</t>
  </si>
  <si>
    <t>التاسع</t>
  </si>
  <si>
    <t>Tenth &amp; More</t>
  </si>
  <si>
    <t>العاشر فاكثر</t>
  </si>
  <si>
    <t>Cause of Death</t>
  </si>
  <si>
    <t>سبب الوفاة</t>
  </si>
  <si>
    <r>
      <t xml:space="preserve">رقم الصفحة
</t>
    </r>
    <r>
      <rPr>
        <b/>
        <sz val="8"/>
        <rFont val="Arial"/>
        <family val="2"/>
      </rPr>
      <t>Page No.</t>
    </r>
  </si>
  <si>
    <t>الشكل</t>
  </si>
  <si>
    <t>11</t>
  </si>
  <si>
    <t>14</t>
  </si>
  <si>
    <t>Table No. (1)</t>
  </si>
  <si>
    <t xml:space="preserve">                                             السنة
المعدل والجنسية</t>
  </si>
  <si>
    <t>Qataris</t>
  </si>
  <si>
    <t>قطريات</t>
  </si>
  <si>
    <t>معدل الخصوبة العام لكل ألف امرأة</t>
  </si>
  <si>
    <t>Non-Qataris</t>
  </si>
  <si>
    <t>غير قطريات</t>
  </si>
  <si>
    <t>معدل الخصوبة الكلية لكل امرأة</t>
  </si>
  <si>
    <t>معدل الإحلال الإجمالي</t>
  </si>
  <si>
    <t>متوسط عمر المرأة عند الإنجاب</t>
  </si>
  <si>
    <t>Table No. (2)</t>
  </si>
  <si>
    <t>جدول رقم (2)</t>
  </si>
  <si>
    <t>Year</t>
  </si>
  <si>
    <r>
      <t>نسبة الولادات التي تجري تحت إشراف صحي</t>
    </r>
    <r>
      <rPr>
        <b/>
        <sz val="11"/>
        <rFont val="Arial"/>
        <family val="2"/>
        <charset val="178"/>
      </rPr>
      <t/>
    </r>
  </si>
  <si>
    <t xml:space="preserve"> نسبة وفيات الأمهات لكل 100000 من المواليد أحياء</t>
  </si>
  <si>
    <t>الزيادة الطبيعية لكل 1000 من السكان</t>
  </si>
  <si>
    <t>معدل الوفيات الخام لكل 1000 من السكان</t>
  </si>
  <si>
    <r>
      <t>معدل المواليد الخام لكل 1000 من السكان</t>
    </r>
    <r>
      <rPr>
        <b/>
        <sz val="11"/>
        <rFont val="Arial"/>
        <family val="2"/>
        <charset val="178"/>
      </rPr>
      <t/>
    </r>
  </si>
  <si>
    <t>السنة</t>
  </si>
  <si>
    <t>Table No. (3)</t>
  </si>
  <si>
    <t>قطريون</t>
  </si>
  <si>
    <t xml:space="preserve">معدل وفيات حديثي الولادة الباكرة (0 - 7) يوم </t>
  </si>
  <si>
    <t>غير قطريين</t>
  </si>
  <si>
    <t xml:space="preserve">معدل وفيات حديثي الولادة المتأخرة (7 - 28) يوم </t>
  </si>
  <si>
    <t xml:space="preserve">معدل وفيات حديثي الولادة 
 (0 - 28) يوم </t>
  </si>
  <si>
    <t xml:space="preserve">معدل وفيات الأطفال بعد حديثي الولادة من  (28 - 364) يوم </t>
  </si>
  <si>
    <t>Table No. (4)</t>
  </si>
  <si>
    <t>Table No. (5)</t>
  </si>
  <si>
    <t>إناث
Females</t>
  </si>
  <si>
    <t>ذكور
Males</t>
  </si>
  <si>
    <t>Table No. (6)</t>
  </si>
  <si>
    <t>Under 1 Year</t>
  </si>
  <si>
    <t>اقل من عام</t>
  </si>
  <si>
    <t>1- 4</t>
  </si>
  <si>
    <t xml:space="preserve"> 1 - 4</t>
  </si>
  <si>
    <t>5-9</t>
  </si>
  <si>
    <t xml:space="preserve"> 5 - 9</t>
  </si>
  <si>
    <t>10-14</t>
  </si>
  <si>
    <t xml:space="preserve"> 10 - 14</t>
  </si>
  <si>
    <t xml:space="preserve"> 15 - 19</t>
  </si>
  <si>
    <t xml:space="preserve"> 20 - 24</t>
  </si>
  <si>
    <t xml:space="preserve"> 25 - 29</t>
  </si>
  <si>
    <t xml:space="preserve"> 30 - 34</t>
  </si>
  <si>
    <t xml:space="preserve"> 35 - 39</t>
  </si>
  <si>
    <t xml:space="preserve"> 40 - 44</t>
  </si>
  <si>
    <t>45-49</t>
  </si>
  <si>
    <t xml:space="preserve"> 45 - 49</t>
  </si>
  <si>
    <t>50-54</t>
  </si>
  <si>
    <t xml:space="preserve"> 50 - 54</t>
  </si>
  <si>
    <t>55-59</t>
  </si>
  <si>
    <t xml:space="preserve"> 55 - 59</t>
  </si>
  <si>
    <t>60-64</t>
  </si>
  <si>
    <t xml:space="preserve"> 60 - 64</t>
  </si>
  <si>
    <t>65-69</t>
  </si>
  <si>
    <t xml:space="preserve"> 65 - 69</t>
  </si>
  <si>
    <t>70-74</t>
  </si>
  <si>
    <t xml:space="preserve"> 70 - 74</t>
  </si>
  <si>
    <t>75-79</t>
  </si>
  <si>
    <t xml:space="preserve"> 75 - 79</t>
  </si>
  <si>
    <t>الواقعات الحيوية المسجلة</t>
  </si>
  <si>
    <t>REGISTERED VITAL EVENTS</t>
  </si>
  <si>
    <t>خارج قطر</t>
  </si>
  <si>
    <t xml:space="preserve">جدول رقم (6-1) </t>
  </si>
  <si>
    <t>البلدية</t>
  </si>
  <si>
    <t>ذكور</t>
  </si>
  <si>
    <t xml:space="preserve">جدول رقم (6-2) </t>
  </si>
  <si>
    <t xml:space="preserve">جدول رقم (6-3) </t>
  </si>
  <si>
    <t>جدول رقم (8)</t>
  </si>
  <si>
    <t>مكان الولادة</t>
  </si>
  <si>
    <t>Hospital</t>
  </si>
  <si>
    <t>مستشفى</t>
  </si>
  <si>
    <t>House</t>
  </si>
  <si>
    <t>منزل</t>
  </si>
  <si>
    <t>جدول رقم (9)</t>
  </si>
  <si>
    <t>Other Arab Countries</t>
  </si>
  <si>
    <t>بقية دول مجلس التعاون
Other CCASG Countries</t>
  </si>
  <si>
    <t>بقية الدول العربية
Other Arab Countries</t>
  </si>
  <si>
    <t>دول أسيوية
Asian Countries</t>
  </si>
  <si>
    <t>دول أخرى
Other Countries</t>
  </si>
  <si>
    <t>جدول رقم (10)</t>
  </si>
  <si>
    <t>45 - 49</t>
  </si>
  <si>
    <t>50+</t>
  </si>
  <si>
    <t>50 +</t>
  </si>
  <si>
    <t>Table No. (11)</t>
  </si>
  <si>
    <t>جدول رقم (11)</t>
  </si>
  <si>
    <t>المواليد أحياء المسجلون حسب مدة الحياة الزواجية وفئة عمر الأم</t>
  </si>
  <si>
    <t>جدول رقم (12-1)</t>
  </si>
  <si>
    <t>جدول رقم (12-2)</t>
  </si>
  <si>
    <t>جدول رقم (12-3)</t>
  </si>
  <si>
    <t>جدول رقم (13-1)</t>
  </si>
  <si>
    <t>Birth Order</t>
  </si>
  <si>
    <t>جدول رقم (13-2)</t>
  </si>
  <si>
    <t>جدول رقم (13-3)</t>
  </si>
  <si>
    <t>جدول رقم (13-4)</t>
  </si>
  <si>
    <t>جدول رقم (13-5)</t>
  </si>
  <si>
    <t>جدول رقم (14-1)</t>
  </si>
  <si>
    <t>جدول رقم (14-2)</t>
  </si>
  <si>
    <t>جدول رقم (14-3)</t>
  </si>
  <si>
    <t>جدول رقم (15-1)</t>
  </si>
  <si>
    <t>الحالة التعليمية للأم</t>
  </si>
  <si>
    <t>Illiterate</t>
  </si>
  <si>
    <t>أمية</t>
  </si>
  <si>
    <t>ابتدائية</t>
  </si>
  <si>
    <t>ثانوية</t>
  </si>
  <si>
    <t>Pre-University</t>
  </si>
  <si>
    <t>دون الجامعة</t>
  </si>
  <si>
    <t>جامعة فما فوق</t>
  </si>
  <si>
    <t>Percentage Educational Status of Father</t>
  </si>
  <si>
    <t>نسبة الحالة التعليمية للأب</t>
  </si>
  <si>
    <t>جدول رقم (15-2)</t>
  </si>
  <si>
    <t>جدول رقم (15-3)</t>
  </si>
  <si>
    <t>جدول رقم (16-1)</t>
  </si>
  <si>
    <t>Educational Status</t>
  </si>
  <si>
    <t>تقرأ وتكتب</t>
  </si>
  <si>
    <t>إبتدائية</t>
  </si>
  <si>
    <t>إعدادية</t>
  </si>
  <si>
    <t>جدول رقم (16-2)</t>
  </si>
  <si>
    <t>جدول رقم (16-3)</t>
  </si>
  <si>
    <t>Table No. (17)</t>
  </si>
  <si>
    <t>جدول رقم (17)</t>
  </si>
  <si>
    <t>1500-1999</t>
  </si>
  <si>
    <t>1500 - 1999</t>
  </si>
  <si>
    <t>2000-2499</t>
  </si>
  <si>
    <t>2000 - 2499</t>
  </si>
  <si>
    <t>2500-2999</t>
  </si>
  <si>
    <t>2500 - 2999</t>
  </si>
  <si>
    <t>جدول رقم (18)</t>
  </si>
  <si>
    <t>مهنة الأم</t>
  </si>
  <si>
    <t>Qatari</t>
  </si>
  <si>
    <t>Professionals</t>
  </si>
  <si>
    <t>الاختصـاصيون</t>
  </si>
  <si>
    <t>Clerks</t>
  </si>
  <si>
    <t>الكتــبة</t>
  </si>
  <si>
    <t>مجموع المشتغلين</t>
  </si>
  <si>
    <t>جدول رقم (19)</t>
  </si>
  <si>
    <t>مهنة الأب</t>
  </si>
  <si>
    <t>الشهر Month</t>
  </si>
  <si>
    <t>ذكور Males</t>
  </si>
  <si>
    <t>إناث Females</t>
  </si>
  <si>
    <t>يناير
Jan</t>
  </si>
  <si>
    <t>فبراير
Feb</t>
  </si>
  <si>
    <t>مارس
Mar</t>
  </si>
  <si>
    <t>ابريل
Apr</t>
  </si>
  <si>
    <t>مايو
May</t>
  </si>
  <si>
    <t>يونيو
Jun</t>
  </si>
  <si>
    <t>يوليو
Jul</t>
  </si>
  <si>
    <t>اغسطس
Aug</t>
  </si>
  <si>
    <t>سبتمبر
  Sep</t>
  </si>
  <si>
    <t>أكتوبر
  Oct</t>
  </si>
  <si>
    <t>نوفمبر
  Nov</t>
  </si>
  <si>
    <t>ديسمير
  Dec</t>
  </si>
  <si>
    <t>أمية
Illiterate</t>
  </si>
  <si>
    <t>ثانوية
Secondary</t>
  </si>
  <si>
    <t>دون الجامعة
Pre-University</t>
  </si>
  <si>
    <t>80-84</t>
  </si>
  <si>
    <t xml:space="preserve"> 80 - 84</t>
  </si>
  <si>
    <t>85-89</t>
  </si>
  <si>
    <t xml:space="preserve"> 85 - 89</t>
  </si>
  <si>
    <t>90-94</t>
  </si>
  <si>
    <t xml:space="preserve"> 90 - 94</t>
  </si>
  <si>
    <t>95 +</t>
  </si>
  <si>
    <t>85+</t>
  </si>
  <si>
    <t>85 +</t>
  </si>
  <si>
    <t>Qatar</t>
  </si>
  <si>
    <t>قطــــــر</t>
  </si>
  <si>
    <t>Other G.C.C Countries</t>
  </si>
  <si>
    <t>دول اسيوية</t>
  </si>
  <si>
    <t>دول اوروبية</t>
  </si>
  <si>
    <t>65 - 69</t>
  </si>
  <si>
    <t>70 - 74</t>
  </si>
  <si>
    <t>75 - 79</t>
  </si>
  <si>
    <t>80 - 84</t>
  </si>
  <si>
    <t>85 - 89</t>
  </si>
  <si>
    <t>90 - 94</t>
  </si>
  <si>
    <t>Grand Total</t>
  </si>
  <si>
    <t>(A00 - B99) Certain infectious and parasitic diseases</t>
  </si>
  <si>
    <t>(C00 - D48) Neoplasms</t>
  </si>
  <si>
    <t>(D50 - D89) Diseases of the blood &amp; blood forming organs &amp;cetrain disorders invovling the immune mechanism</t>
  </si>
  <si>
    <t>(E00 - F90) Endocrine nutritional &amp; metabolic discease</t>
  </si>
  <si>
    <t>(G00 - G99) Diseases of the nervous system</t>
  </si>
  <si>
    <t>(I00 - I99) Diseases of the circulatory system</t>
  </si>
  <si>
    <t>(J00 - J99) Diseases of the respiratory system</t>
  </si>
  <si>
    <t>(K00 - K93) Diseases of the digestive system</t>
  </si>
  <si>
    <t>(L00 - L99) Diseases of the skin and subcutaneous tissue</t>
  </si>
  <si>
    <t>(N00 - N99) Diseases of the genitourinary system</t>
  </si>
  <si>
    <t>(O00 - O99) Pregnancy, childbirth and the peurperium</t>
  </si>
  <si>
    <t>(P00 - P96) Certain conditions originating in the perinatal period</t>
  </si>
  <si>
    <t>(Q00 - Q99) Congenital malformations deformations &amp; chromosomal abnormalities</t>
  </si>
  <si>
    <t>(R00 - R99) Symptoms signs &amp; abnormal clinical &amp; laboratory findings not elsewhere classified</t>
  </si>
  <si>
    <t xml:space="preserve"> </t>
  </si>
  <si>
    <t>Age</t>
  </si>
  <si>
    <t>العمر</t>
  </si>
  <si>
    <t>اقل من يوم</t>
  </si>
  <si>
    <t xml:space="preserve"> 7 - 13</t>
  </si>
  <si>
    <t xml:space="preserve"> 21 - 27</t>
  </si>
  <si>
    <t xml:space="preserve"> 28 - 29</t>
  </si>
  <si>
    <t>Age In Month</t>
  </si>
  <si>
    <t>العمر بالشهر</t>
  </si>
  <si>
    <t>وفيات الأطفال الرضع المسجلة حسب الشهر والعمر</t>
  </si>
  <si>
    <t>REGISTERED INFANT DEATHS BY MONTH AND AGE</t>
  </si>
  <si>
    <t>امراض الجهاز الدوري</t>
  </si>
  <si>
    <t>امراض الجهاز التنفسي</t>
  </si>
  <si>
    <t>امراض الجلد والنسيج تحت الجلد</t>
  </si>
  <si>
    <t>الحمل والولادة والنفاس</t>
  </si>
  <si>
    <t>دول اوروبية
 European Countries</t>
  </si>
  <si>
    <t>دول اسيوية
 Asian Countries</t>
  </si>
  <si>
    <t>بقية الدول العربية
 Other Arab Countries</t>
  </si>
  <si>
    <t>بقية دول مجلس التعاون
 Other G.C.C Countries</t>
  </si>
  <si>
    <t>قطــــــر
 Qatar</t>
  </si>
  <si>
    <t>0 - 4</t>
  </si>
  <si>
    <t>65 +</t>
  </si>
  <si>
    <t>6-1</t>
  </si>
  <si>
    <t>6-2</t>
  </si>
  <si>
    <t>6-3</t>
  </si>
  <si>
    <t>13-4</t>
  </si>
  <si>
    <t>13-5</t>
  </si>
  <si>
    <r>
      <t xml:space="preserve">رقم الجدول
</t>
    </r>
    <r>
      <rPr>
        <b/>
        <sz val="8"/>
        <rFont val="Arial"/>
        <family val="2"/>
      </rPr>
      <t>Table No.</t>
    </r>
  </si>
  <si>
    <r>
      <t xml:space="preserve">يناير
</t>
    </r>
    <r>
      <rPr>
        <b/>
        <sz val="9"/>
        <rFont val="Arial"/>
        <family val="2"/>
      </rPr>
      <t>Jan.</t>
    </r>
  </si>
  <si>
    <r>
      <t xml:space="preserve">فبراير
</t>
    </r>
    <r>
      <rPr>
        <b/>
        <sz val="9"/>
        <rFont val="Arial"/>
        <family val="2"/>
      </rPr>
      <t>Feb.</t>
    </r>
  </si>
  <si>
    <r>
      <t xml:space="preserve">مارس
</t>
    </r>
    <r>
      <rPr>
        <b/>
        <sz val="9"/>
        <rFont val="Arial"/>
        <family val="2"/>
      </rPr>
      <t>Mar.</t>
    </r>
  </si>
  <si>
    <r>
      <t xml:space="preserve">ابريل
</t>
    </r>
    <r>
      <rPr>
        <b/>
        <sz val="9"/>
        <rFont val="Arial"/>
        <family val="2"/>
      </rPr>
      <t>Apr.</t>
    </r>
  </si>
  <si>
    <r>
      <t xml:space="preserve">مايو
</t>
    </r>
    <r>
      <rPr>
        <b/>
        <sz val="9"/>
        <rFont val="Arial"/>
        <family val="2"/>
      </rPr>
      <t>May.</t>
    </r>
  </si>
  <si>
    <r>
      <t xml:space="preserve">يونيو
</t>
    </r>
    <r>
      <rPr>
        <b/>
        <sz val="9"/>
        <rFont val="Arial"/>
        <family val="2"/>
      </rPr>
      <t>Jun.</t>
    </r>
  </si>
  <si>
    <r>
      <t xml:space="preserve">يوليو
</t>
    </r>
    <r>
      <rPr>
        <b/>
        <sz val="9"/>
        <rFont val="Arial"/>
        <family val="2"/>
      </rPr>
      <t>Jul.</t>
    </r>
  </si>
  <si>
    <r>
      <t xml:space="preserve">اغسطس
</t>
    </r>
    <r>
      <rPr>
        <b/>
        <sz val="9"/>
        <rFont val="Arial"/>
        <family val="2"/>
      </rPr>
      <t>Aug.</t>
    </r>
  </si>
  <si>
    <r>
      <t xml:space="preserve">سبتمبر
</t>
    </r>
    <r>
      <rPr>
        <b/>
        <sz val="9"/>
        <rFont val="Arial"/>
        <family val="2"/>
      </rPr>
      <t>Sep.</t>
    </r>
  </si>
  <si>
    <r>
      <t xml:space="preserve">اكتوبر
</t>
    </r>
    <r>
      <rPr>
        <b/>
        <sz val="9"/>
        <rFont val="Arial"/>
        <family val="2"/>
      </rPr>
      <t>Oct.</t>
    </r>
  </si>
  <si>
    <r>
      <t xml:space="preserve">نوفمبر
</t>
    </r>
    <r>
      <rPr>
        <b/>
        <sz val="9"/>
        <rFont val="Arial"/>
        <family val="2"/>
      </rPr>
      <t>Nov.</t>
    </r>
  </si>
  <si>
    <r>
      <t xml:space="preserve">ديسمبر
</t>
    </r>
    <r>
      <rPr>
        <b/>
        <sz val="9"/>
        <rFont val="Arial"/>
        <family val="2"/>
      </rPr>
      <t>Dec.</t>
    </r>
  </si>
  <si>
    <r>
      <rPr>
        <b/>
        <sz val="10"/>
        <rFont val="Arial"/>
        <family val="2"/>
      </rPr>
      <t>QATARIS</t>
    </r>
    <r>
      <rPr>
        <b/>
        <sz val="12"/>
        <rFont val="Arial"/>
        <family val="2"/>
      </rPr>
      <t xml:space="preserve"> قطريون</t>
    </r>
  </si>
  <si>
    <r>
      <t xml:space="preserve">فردية
</t>
    </r>
    <r>
      <rPr>
        <b/>
        <sz val="8"/>
        <rFont val="Arial"/>
        <family val="2"/>
      </rPr>
      <t>Single</t>
    </r>
  </si>
  <si>
    <r>
      <t xml:space="preserve">توامية
</t>
    </r>
    <r>
      <rPr>
        <b/>
        <sz val="8"/>
        <rFont val="Arial"/>
        <family val="2"/>
      </rPr>
      <t>Twin</t>
    </r>
  </si>
  <si>
    <r>
      <t xml:space="preserve"> + ثلاثية </t>
    </r>
    <r>
      <rPr>
        <b/>
        <sz val="8"/>
        <rFont val="Arial"/>
        <family val="2"/>
      </rPr>
      <t>Triplet+</t>
    </r>
  </si>
  <si>
    <r>
      <t xml:space="preserve">غير مبين
</t>
    </r>
    <r>
      <rPr>
        <b/>
        <sz val="8"/>
        <rFont val="Arial"/>
        <family val="2"/>
      </rPr>
      <t>Not Stated</t>
    </r>
  </si>
  <si>
    <r>
      <t xml:space="preserve">قطريون </t>
    </r>
    <r>
      <rPr>
        <b/>
        <sz val="10"/>
        <rFont val="Arial"/>
        <family val="2"/>
      </rPr>
      <t>QATARIS</t>
    </r>
  </si>
  <si>
    <r>
      <t xml:space="preserve">غير قطريين </t>
    </r>
    <r>
      <rPr>
        <b/>
        <sz val="10"/>
        <rFont val="Arial"/>
        <family val="2"/>
      </rPr>
      <t>NON-QATARIS</t>
    </r>
  </si>
  <si>
    <r>
      <rPr>
        <b/>
        <sz val="10"/>
        <rFont val="Arial"/>
        <family val="2"/>
      </rPr>
      <t>TOTAL</t>
    </r>
    <r>
      <rPr>
        <b/>
        <sz val="12"/>
        <rFont val="Arial"/>
        <family val="2"/>
      </rPr>
      <t xml:space="preserve"> المجموع</t>
    </r>
  </si>
  <si>
    <r>
      <rPr>
        <b/>
        <sz val="12"/>
        <rFont val="Arial"/>
        <family val="2"/>
      </rPr>
      <t>قطريون</t>
    </r>
    <r>
      <rPr>
        <b/>
        <sz val="11"/>
        <rFont val="Arial"/>
        <family val="2"/>
      </rPr>
      <t xml:space="preserve"> </t>
    </r>
    <r>
      <rPr>
        <b/>
        <sz val="10"/>
        <rFont val="Arial"/>
        <family val="2"/>
      </rPr>
      <t>QATARIS</t>
    </r>
  </si>
  <si>
    <r>
      <t xml:space="preserve">المجموع </t>
    </r>
    <r>
      <rPr>
        <b/>
        <sz val="10"/>
        <rFont val="Arial"/>
        <family val="2"/>
      </rPr>
      <t>TOTAL</t>
    </r>
  </si>
  <si>
    <r>
      <rPr>
        <b/>
        <sz val="12"/>
        <rFont val="Arial"/>
        <family val="2"/>
      </rPr>
      <t>الإناث</t>
    </r>
    <r>
      <rPr>
        <b/>
        <sz val="11"/>
        <rFont val="Arial"/>
        <family val="2"/>
      </rPr>
      <t xml:space="preserve"> </t>
    </r>
    <r>
      <rPr>
        <b/>
        <sz val="10"/>
        <rFont val="Arial"/>
        <family val="2"/>
      </rPr>
      <t>FEMALES</t>
    </r>
  </si>
  <si>
    <r>
      <rPr>
        <b/>
        <sz val="12"/>
        <rFont val="Arial"/>
        <family val="2"/>
      </rPr>
      <t>الذكور</t>
    </r>
    <r>
      <rPr>
        <b/>
        <sz val="11"/>
        <rFont val="Arial"/>
        <family val="2"/>
      </rPr>
      <t xml:space="preserve"> </t>
    </r>
    <r>
      <rPr>
        <b/>
        <sz val="10"/>
        <rFont val="Arial"/>
        <family val="2"/>
      </rPr>
      <t>MALES</t>
    </r>
  </si>
  <si>
    <r>
      <rPr>
        <b/>
        <sz val="12"/>
        <rFont val="Arial"/>
        <family val="2"/>
      </rPr>
      <t>غير قطريين</t>
    </r>
    <r>
      <rPr>
        <b/>
        <sz val="11"/>
        <rFont val="Arial"/>
        <family val="2"/>
      </rPr>
      <t xml:space="preserve"> </t>
    </r>
    <r>
      <rPr>
        <b/>
        <sz val="10"/>
        <rFont val="Arial"/>
        <family val="2"/>
      </rPr>
      <t>NON-QATARIS</t>
    </r>
  </si>
  <si>
    <r>
      <t xml:space="preserve">قطريات </t>
    </r>
    <r>
      <rPr>
        <b/>
        <sz val="10"/>
        <rFont val="Arial"/>
        <family val="2"/>
      </rPr>
      <t>QATARIS</t>
    </r>
  </si>
  <si>
    <r>
      <t xml:space="preserve">غير قطريات </t>
    </r>
    <r>
      <rPr>
        <b/>
        <sz val="10"/>
        <rFont val="Arial"/>
        <family val="2"/>
      </rPr>
      <t>NON-QATARIS</t>
    </r>
  </si>
  <si>
    <t>الفنيـون والاختصاصيون المساعدون</t>
  </si>
  <si>
    <t>العاملون في الخدمات والباعة في المحلات التجارية والأسواق</t>
  </si>
  <si>
    <t>العاملون في الحرف وما إليها من المهن</t>
  </si>
  <si>
    <t>المهن العادية</t>
  </si>
  <si>
    <t>الأفراد الذين لم يصنفوا حسب المهنة</t>
  </si>
  <si>
    <t>Legislators, Senior Officials And Managers</t>
  </si>
  <si>
    <t>Technicians And Associate Professionals</t>
  </si>
  <si>
    <t>Service Workers And Shop And Market Sales Workers</t>
  </si>
  <si>
    <t>Craft And Related Trades Workers</t>
  </si>
  <si>
    <t>العمال المهرة في الزراعة وصيد الاسماك</t>
  </si>
  <si>
    <t>مشغلو الالات والمعدات ومجمعوها</t>
  </si>
  <si>
    <t>Elementary Occupations</t>
  </si>
  <si>
    <t>Skilled Agricultural And Fishery Workers</t>
  </si>
  <si>
    <t>Plant And Machine Operators And Assemblers</t>
  </si>
  <si>
    <r>
      <rPr>
        <b/>
        <sz val="10"/>
        <rFont val="Arial"/>
        <family val="2"/>
      </rPr>
      <t>NON-QATARIS</t>
    </r>
    <r>
      <rPr>
        <b/>
        <sz val="12"/>
        <rFont val="Arial"/>
        <family val="2"/>
      </rPr>
      <t xml:space="preserve"> غير قطريين </t>
    </r>
  </si>
  <si>
    <t>(D50 - D89)</t>
  </si>
  <si>
    <t xml:space="preserve">الأورام </t>
  </si>
  <si>
    <t>(C00 - D48)</t>
  </si>
  <si>
    <t xml:space="preserve">امراض معدية وطفيلية معينة </t>
  </si>
  <si>
    <t>(A00 - B99)</t>
  </si>
  <si>
    <t xml:space="preserve">امراض الغدد الصماء والتغذية والتمثيل الغذائي </t>
  </si>
  <si>
    <t>(E00 - F90)</t>
  </si>
  <si>
    <t>امراض الجهاز العصبي</t>
  </si>
  <si>
    <t>(G00 - G99)</t>
  </si>
  <si>
    <t>(I00 - I99)</t>
  </si>
  <si>
    <t>(J00 - J99)</t>
  </si>
  <si>
    <t xml:space="preserve">امراض الجهاز الهضمي </t>
  </si>
  <si>
    <t>(k00 - k93)</t>
  </si>
  <si>
    <t>(L00 - L99)</t>
  </si>
  <si>
    <t>(N00 - N99)</t>
  </si>
  <si>
    <t>(O00 - O99)</t>
  </si>
  <si>
    <t>(P00 - P96)</t>
  </si>
  <si>
    <t>(Q00 - Q99)</t>
  </si>
  <si>
    <t>اعراض وعلامات نتائج اكلينكية معملية غير عادية وغير مصنفة في مكان اخر</t>
  </si>
  <si>
    <t>(R00 - R99)</t>
  </si>
  <si>
    <t>(V01 - Y98)</t>
  </si>
  <si>
    <t>Neoplasms</t>
  </si>
  <si>
    <t>Diseases of the digestive system</t>
  </si>
  <si>
    <t>Certain conditions originating in the perinatal period</t>
  </si>
  <si>
    <r>
      <t xml:space="preserve">المجموع العام
</t>
    </r>
    <r>
      <rPr>
        <b/>
        <sz val="8"/>
        <rFont val="Arial"/>
        <family val="2"/>
      </rPr>
      <t>G.T</t>
    </r>
  </si>
  <si>
    <r>
      <t xml:space="preserve">المجموع
</t>
    </r>
    <r>
      <rPr>
        <b/>
        <sz val="8"/>
        <rFont val="Arial"/>
        <family val="2"/>
      </rPr>
      <t>Total</t>
    </r>
  </si>
  <si>
    <r>
      <t xml:space="preserve">المجموع
</t>
    </r>
    <r>
      <rPr>
        <b/>
        <sz val="9"/>
        <rFont val="Arial"/>
        <family val="2"/>
      </rPr>
      <t>Total</t>
    </r>
  </si>
  <si>
    <r>
      <t xml:space="preserve">المجموع
</t>
    </r>
    <r>
      <rPr>
        <b/>
        <sz val="8"/>
        <rFont val="Arial"/>
        <family val="2"/>
        <charset val="178"/>
      </rPr>
      <t>Total</t>
    </r>
  </si>
  <si>
    <r>
      <t>المحتـويــــــــات</t>
    </r>
    <r>
      <rPr>
        <b/>
        <sz val="11"/>
        <rFont val="PT Bold Heading"/>
        <charset val="178"/>
      </rPr>
      <t xml:space="preserve">
</t>
    </r>
    <r>
      <rPr>
        <b/>
        <sz val="14"/>
        <rFont val="Arial Black"/>
        <family val="2"/>
      </rPr>
      <t xml:space="preserve">Contents </t>
    </r>
  </si>
  <si>
    <t>قطريون
Qataris</t>
  </si>
  <si>
    <t>غير قطريين
Non-Qataris</t>
  </si>
  <si>
    <t>ابتدائية
Primary</t>
  </si>
  <si>
    <t xml:space="preserve">قطريات
Qataris
</t>
  </si>
  <si>
    <t>غير قطريات
Non-Qataris</t>
  </si>
  <si>
    <t xml:space="preserve">قطريون
Qataris
</t>
  </si>
  <si>
    <t xml:space="preserve">امراض الجهاز البولي التناسلي </t>
  </si>
  <si>
    <t xml:space="preserve">التشوهات الخلقية والعاهات والشذوذ الكروموسومي
</t>
  </si>
  <si>
    <t>مجموع المشتغلات</t>
  </si>
  <si>
    <t>الوفيات المسجلة حسب الجنسية والنوع والعمر</t>
  </si>
  <si>
    <t>وفيات الأطفال الرضع المسجلة حسب الجنسية والنوع والبلدية</t>
  </si>
  <si>
    <t>وفيات الأطفال الرضع المسجلة حسب الجنسية والنوع والشهر</t>
  </si>
  <si>
    <t>وفيات الأطفال الرضع المسجلة حسب النوع والجنسية</t>
  </si>
  <si>
    <t>معدل وفيات الأطفال الرضع حسب الجنسية والنوع</t>
  </si>
  <si>
    <t>معدل وفيات الأطفال حسب الجنسية والنوع</t>
  </si>
  <si>
    <t>REGISTERED LIVE BIRTHS  BY NATIONALITY AND GENDER</t>
  </si>
  <si>
    <t>النوع</t>
  </si>
  <si>
    <t>Gender</t>
  </si>
  <si>
    <t>REGISTERED LIVE BIRTHS  BY GENDER AND NATIONALITY</t>
  </si>
  <si>
    <t>أقل من 20
Less than 20</t>
  </si>
  <si>
    <t>أقل من 20</t>
  </si>
  <si>
    <t xml:space="preserve"> الوفيات المسجلة حسب الجنسية والنوع</t>
  </si>
  <si>
    <t>REGISTERED DEATHS BY NATIONALITY AND GENDER</t>
  </si>
  <si>
    <t xml:space="preserve"> الوفيات المسجلة حسب الجنسية والنوع والبلدية</t>
  </si>
  <si>
    <t>REGISTERED DEATHS BY NATIONALITY, GENDER AND MUNICIPALITY</t>
  </si>
  <si>
    <t xml:space="preserve"> الوفيات المسجلة حسب الجنسية والنوع والشهر</t>
  </si>
  <si>
    <t>REGISTERED DEATHS BY NATIONALITY, GENDER AND MONTH</t>
  </si>
  <si>
    <t>REGISTERED DEATHS BY NATIONALITY, GENDER AND AGE</t>
  </si>
  <si>
    <t>REGISTERED DEATHS BY GENDER AND NATIONALITY</t>
  </si>
  <si>
    <t>REGISTERED DEATHS BY NATIONALITY, GENDER AND CAUSE OF DEATH (ICD 10 BASIC LIST)</t>
  </si>
  <si>
    <t>REGISTERED INFANT DEATHS BY NATIONALITY, GENDER AND MUNICIPALITY</t>
  </si>
  <si>
    <t>REGISTERED INFANT DEATHS BY NATIONALITY, GENDER AND MONTH</t>
  </si>
  <si>
    <t>وفيات الأطفال الرضع المسجلة حسب الجنسية والنوع والعمر</t>
  </si>
  <si>
    <t xml:space="preserve">  </t>
  </si>
  <si>
    <r>
      <t xml:space="preserve">ثانوية
</t>
    </r>
    <r>
      <rPr>
        <b/>
        <sz val="8"/>
        <rFont val="Arial"/>
        <family val="2"/>
      </rPr>
      <t>Secondary</t>
    </r>
  </si>
  <si>
    <r>
      <t xml:space="preserve">إعدادية
</t>
    </r>
    <r>
      <rPr>
        <b/>
        <sz val="8"/>
        <rFont val="Arial"/>
        <family val="2"/>
      </rPr>
      <t>Preparatory</t>
    </r>
  </si>
  <si>
    <r>
      <t xml:space="preserve">إبتدائية
</t>
    </r>
    <r>
      <rPr>
        <b/>
        <sz val="8"/>
        <rFont val="Arial"/>
        <family val="2"/>
      </rPr>
      <t>Primary</t>
    </r>
  </si>
  <si>
    <r>
      <t xml:space="preserve">يقرأ ويكتب
</t>
    </r>
    <r>
      <rPr>
        <b/>
        <sz val="8"/>
        <rFont val="Arial"/>
        <family val="2"/>
      </rPr>
      <t>Read &amp; Write</t>
    </r>
  </si>
  <si>
    <t>إناث</t>
  </si>
  <si>
    <t>Male</t>
  </si>
  <si>
    <t>Female</t>
  </si>
  <si>
    <t>العمال المهرة في الزراعة وصيد الأسماك</t>
  </si>
  <si>
    <t>Skiled Agricultural And Fishery Workers</t>
  </si>
  <si>
    <t xml:space="preserve"> Occupation</t>
  </si>
  <si>
    <t>المهنة</t>
  </si>
  <si>
    <t xml:space="preserve"> Total</t>
  </si>
  <si>
    <t>مجموع المشتغلون</t>
  </si>
  <si>
    <t>المجموع العام</t>
  </si>
  <si>
    <t xml:space="preserve">Appendices: </t>
  </si>
  <si>
    <t>5 - 9</t>
  </si>
  <si>
    <t>10 - 14</t>
  </si>
  <si>
    <t>25 +</t>
  </si>
  <si>
    <t>1000-1499</t>
  </si>
  <si>
    <t>3000-3499</t>
  </si>
  <si>
    <t>3500-3999</t>
  </si>
  <si>
    <t>4000-4499</t>
  </si>
  <si>
    <t>4500-4999</t>
  </si>
  <si>
    <t>&lt;5</t>
  </si>
  <si>
    <t>A40-41</t>
  </si>
  <si>
    <t>Septicemia</t>
  </si>
  <si>
    <t>B15-B19</t>
  </si>
  <si>
    <t>Viral hepatitis</t>
  </si>
  <si>
    <t>Remainder of certain infectious and parasitic diseases</t>
  </si>
  <si>
    <t>C00-14</t>
  </si>
  <si>
    <t>Malignant neoplasm of lip, oral cavity and pharynx</t>
  </si>
  <si>
    <t>C15</t>
  </si>
  <si>
    <t>Malignant neoplasm of oesophagus</t>
  </si>
  <si>
    <t>C16</t>
  </si>
  <si>
    <t>Malignant neoplasm of stomach</t>
  </si>
  <si>
    <t>C18-21</t>
  </si>
  <si>
    <t>Malignant neoplasm of colon, rectum &amp; anus</t>
  </si>
  <si>
    <t>C22</t>
  </si>
  <si>
    <t>Malignant neoplasm of  liver &amp; intraheptic bile ducts</t>
  </si>
  <si>
    <t>C25</t>
  </si>
  <si>
    <t>Malignant neoplasm of pancreas</t>
  </si>
  <si>
    <t>C33-34</t>
  </si>
  <si>
    <t>Malignant neoplasm of trachea, bronchus and lung</t>
  </si>
  <si>
    <t>C50</t>
  </si>
  <si>
    <t>Malignant neoplasm of breast</t>
  </si>
  <si>
    <t>C56</t>
  </si>
  <si>
    <t>Malignant neoplasm of Ovary</t>
  </si>
  <si>
    <t>C61</t>
  </si>
  <si>
    <t>Malignant neoplasm of prostate</t>
  </si>
  <si>
    <t>C67</t>
  </si>
  <si>
    <t>Malignant neoplasm of urinary bladder</t>
  </si>
  <si>
    <t>C70-C72</t>
  </si>
  <si>
    <t>Malignant neoplasm of meninges, brain and other parts of central nervous system</t>
  </si>
  <si>
    <t>C82-85</t>
  </si>
  <si>
    <t>Non Hodgkin's lymphoma</t>
  </si>
  <si>
    <t>C91-C95</t>
  </si>
  <si>
    <t>Leukemia</t>
  </si>
  <si>
    <t>C17,C23-24,  C26-C31,C37- C41,C44-C49,C51-C52,C57-C60,C62-C66,C68-C69,C73-C81,C88,C96-C97</t>
  </si>
  <si>
    <t>Remainder of  malignant neoplasms</t>
  </si>
  <si>
    <t>D50-64</t>
  </si>
  <si>
    <t>Anaemias</t>
  </si>
  <si>
    <t>D65-89</t>
  </si>
  <si>
    <t>E10-14</t>
  </si>
  <si>
    <t>Diabetes mellitus</t>
  </si>
  <si>
    <t xml:space="preserve"> Remainder of Diseases of the  nervous system</t>
  </si>
  <si>
    <t>I10-I14</t>
  </si>
  <si>
    <t>Hypertensive diseases</t>
  </si>
  <si>
    <t>I20-I25</t>
  </si>
  <si>
    <t>Ischaemic heart diseases</t>
  </si>
  <si>
    <t>I26-I51</t>
  </si>
  <si>
    <t>Other heart diseases</t>
  </si>
  <si>
    <t>I60-69</t>
  </si>
  <si>
    <t>Cerebrovascular diseases</t>
  </si>
  <si>
    <t>I71-99</t>
  </si>
  <si>
    <t>Influenza</t>
  </si>
  <si>
    <t>J12-18</t>
  </si>
  <si>
    <t>Pneumonia</t>
  </si>
  <si>
    <t>J20-22</t>
  </si>
  <si>
    <t>Other acute lower respiratory infections</t>
  </si>
  <si>
    <t>J40- 47</t>
  </si>
  <si>
    <t xml:space="preserve">Chronic lower respiratory diseases </t>
  </si>
  <si>
    <t xml:space="preserve">     J00-J06, J30-39, J60-98</t>
  </si>
  <si>
    <t>Reminder of  diseases of the respiratory system</t>
  </si>
  <si>
    <t>K70-76</t>
  </si>
  <si>
    <t xml:space="preserve"> diseases of the liver</t>
  </si>
  <si>
    <t>P00 - P96</t>
  </si>
  <si>
    <t>Q00-99</t>
  </si>
  <si>
    <t xml:space="preserve">Congenital malformations, &amp; deformations and chromosomal abnormalities </t>
  </si>
  <si>
    <t>R00-099</t>
  </si>
  <si>
    <t xml:space="preserve">Symptoms, signs and abnormal clinical and laboratory findings, not elsewhere classified </t>
  </si>
  <si>
    <t>V01-99</t>
  </si>
  <si>
    <t>Transport accidents</t>
  </si>
  <si>
    <t>W00-19</t>
  </si>
  <si>
    <t>Falls</t>
  </si>
  <si>
    <t>W65-74</t>
  </si>
  <si>
    <t>X00-09</t>
  </si>
  <si>
    <t>Exposure to smoke, fire and flames</t>
  </si>
  <si>
    <t>X40-49</t>
  </si>
  <si>
    <t>Accidental poisoning by and exposure to noxious substances</t>
  </si>
  <si>
    <t>X60-84</t>
  </si>
  <si>
    <t>W20-W64,W75-W99,X10-X39,X50-X59,Y10-Y89</t>
  </si>
  <si>
    <t xml:space="preserve">All other  external causes </t>
  </si>
  <si>
    <t>P22</t>
  </si>
  <si>
    <t>Respiratory distress of newborn</t>
  </si>
  <si>
    <t>Other respiratory conditions of newborn</t>
  </si>
  <si>
    <t>Q00-Q02,Q04,Q06-Q07</t>
  </si>
  <si>
    <t>Q10-Q18,Q30-Q89</t>
  </si>
  <si>
    <t>Other congenital malformations</t>
  </si>
  <si>
    <t>R00-R94,R96-R99</t>
  </si>
  <si>
    <t xml:space="preserve">الرمز حسب المراجعة العاشرة
ICD-10 Code </t>
  </si>
  <si>
    <t>وفيات الاطفال الرضع المسجلة حسب الجنسية والنوع وسبب الوفاة (المراجعة العاشرة القائمة المفصلة)</t>
  </si>
  <si>
    <t>Table No. (13-1)</t>
  </si>
  <si>
    <t>المجموع الكلي</t>
  </si>
  <si>
    <t>Table No. (13-3)</t>
  </si>
  <si>
    <t>CHAPTER TWO: LIVE BIRTHS</t>
  </si>
  <si>
    <t>الباب الثاني : المواليــــد الأحياء</t>
  </si>
  <si>
    <t>الباب الأول : المؤشرات الحيوية</t>
  </si>
  <si>
    <t>2. Notification of Stillbirth</t>
  </si>
  <si>
    <t>1. Notification of Live Birth</t>
  </si>
  <si>
    <t>Figure</t>
  </si>
  <si>
    <t>Early Neonatal Mortality Rate (0-7) Days</t>
  </si>
  <si>
    <t>Late Neonatal Mortality Rate (7-28) Days</t>
  </si>
  <si>
    <t>Post-Neonatal Mortality Rate (28 - 264) Days</t>
  </si>
  <si>
    <t>Neonatal Mortality Rate
(0-28) Days</t>
  </si>
  <si>
    <r>
      <t xml:space="preserve"> الباب الأول: المؤشرات الحيوية</t>
    </r>
    <r>
      <rPr>
        <b/>
        <sz val="11"/>
        <rFont val="PT Bold Heading"/>
        <charset val="178"/>
      </rPr>
      <t xml:space="preserve">
</t>
    </r>
    <r>
      <rPr>
        <b/>
        <sz val="14"/>
        <rFont val="Arial Black"/>
        <family val="2"/>
      </rPr>
      <t xml:space="preserve">CHAPTER ONE: VITAL INDICATORS </t>
    </r>
  </si>
  <si>
    <t>المواليد الأحياء فاقدو القيد حسب الجنسية والنوع</t>
  </si>
  <si>
    <t>المواليد الاحياء المسجلون حسب الجنسية والنوع</t>
  </si>
  <si>
    <t>المواليد الأحياء المسجلون حسب الجنسية ونوع الولادة والبلدية</t>
  </si>
  <si>
    <t>المواليد الأحياء المسجلون حسب النوع والجنسية</t>
  </si>
  <si>
    <t>Other GCC Countries</t>
  </si>
  <si>
    <t>المواليد الأحياء المسجلون حسب الجنسية والنوع وفئة عمر الأم</t>
  </si>
  <si>
    <t>المواليد الأحياء المسجلون حسب جنسية الأم وفئة عمرها ونوع المولود</t>
  </si>
  <si>
    <t>المواليد الأحياء المسجلون حسب مدة الحياة الزواجية وفئة عمر الأم</t>
  </si>
  <si>
    <t>المواليد الأحياء المسجلون حسب فئة عمر الأم وترتيب المولود</t>
  </si>
  <si>
    <t>المواليد الأحياء المسجلون حسب مدة الحياة الزواجية وترتيب المولود</t>
  </si>
  <si>
    <t>المواليد الأحياء المسجلون حسب الحالة التعليمية للأب والأم</t>
  </si>
  <si>
    <t>المواليد الأحياء المسجلون حسب فئة عمر الأم وحالتها التعليمية</t>
  </si>
  <si>
    <t>Mother's Occupation</t>
  </si>
  <si>
    <t>المشرعون وموظفو الإدارة العليا والمديرون</t>
  </si>
  <si>
    <t>Legislators, Senior Officials and Managers</t>
  </si>
  <si>
    <t>Craft And Related-Trades Workers</t>
  </si>
  <si>
    <t>Total Workers</t>
  </si>
  <si>
    <t>Father's Occupation</t>
  </si>
  <si>
    <t>حالات معينة تنشأ في فترة ما حول الولادة</t>
  </si>
  <si>
    <t>أسباب خارجية للمرض والوفاة</t>
  </si>
  <si>
    <t>تسمم الدم</t>
  </si>
  <si>
    <t>التهاب الكبد الفيروسي</t>
  </si>
  <si>
    <t>بقية الأمراض المعدية والطفيلية</t>
  </si>
  <si>
    <t>ورم خبيث في المريء</t>
  </si>
  <si>
    <t>ورم خبيث في الشفة وتجويف الفم والبلعوم</t>
  </si>
  <si>
    <t>ورم خبيث في المعدة</t>
  </si>
  <si>
    <t>ورم خبيث في القولون والمستقيم والشرج</t>
  </si>
  <si>
    <t>ورم خبيث في الكبد والقنوات الصفراوية داخل الكبد</t>
  </si>
  <si>
    <t>ورم خبيث في القصبة الهوائية والشعب الرئوية والرئة</t>
  </si>
  <si>
    <t>ورم خبيث في الثدي</t>
  </si>
  <si>
    <t>ورم خبيث في المبيض</t>
  </si>
  <si>
    <t>ورم خبيث في البروستات</t>
  </si>
  <si>
    <t>ورم خبيث في المثانة البولية</t>
  </si>
  <si>
    <t>ورم خبيث في السحايا والدماغ وأجزاء أخرى من الجهاز العصبي المركزي</t>
  </si>
  <si>
    <t>سرطان الدم</t>
  </si>
  <si>
    <t>بقية الأورام الخبيثة</t>
  </si>
  <si>
    <t>فقر الدم</t>
  </si>
  <si>
    <t>داء السكري</t>
  </si>
  <si>
    <t>بقية أمراض الجهاز التنفسي</t>
  </si>
  <si>
    <t>أمراض ارتفاع ضغط الدم</t>
  </si>
  <si>
    <t>أمراض القلب الاسكيمي</t>
  </si>
  <si>
    <t>أمراض القلب الأخرى</t>
  </si>
  <si>
    <t>الأمراض القلبية الوعائية</t>
  </si>
  <si>
    <t>بقية أمراض جهاز الدورة الدموية</t>
  </si>
  <si>
    <t>الالتهاب الرئوي</t>
  </si>
  <si>
    <t>التهابات الجهاز التنفسي السفلي الحادة الأخرى</t>
  </si>
  <si>
    <t>أمراض الجهاز التنفسي السفلي المزمنة</t>
  </si>
  <si>
    <t>أمراض الكبد</t>
  </si>
  <si>
    <t>حوادث المرور</t>
  </si>
  <si>
    <t>السقوط</t>
  </si>
  <si>
    <t>الغرق العرضي</t>
  </si>
  <si>
    <t>التعرض للدخان والنار واللهب</t>
  </si>
  <si>
    <t>حوادث التسمم والتعرض لمواد سامة</t>
  </si>
  <si>
    <t>ورم خبيث في البنكرياس</t>
  </si>
  <si>
    <t>سرطان الغدد اللمفاوية ما عدا مرض هودجكين</t>
  </si>
  <si>
    <t>REGISTERED INFANT DEATHS BY NATIONALITY AND GENDER</t>
  </si>
  <si>
    <t>الأعراض والعلامات والنتائج السريرية والمخبرية غير الطبيعية، وغير المصنفة في مكان آخر</t>
  </si>
  <si>
    <t>التشوهات والعيوب الخلقية، والشذوذ الكروموسومي</t>
  </si>
  <si>
    <t>بقية دول مجلس التعاون
Other GCC Countries</t>
  </si>
  <si>
    <t>بقية أمراض الجهاز العصبي</t>
  </si>
  <si>
    <t>.. غير متوفر</t>
  </si>
  <si>
    <t>.. Not available</t>
  </si>
  <si>
    <t>امراض الدم واعضاء تكوين الدم واضطرابات معينة تشمل اضطرابات المناعة</t>
  </si>
  <si>
    <t>REGISTERED INFANT DEATHS BY NATIONALITY, 
GENDER AND AGE</t>
  </si>
  <si>
    <t>دول اوروبية
European Countries</t>
  </si>
  <si>
    <t>REGISTERED INFANT DEATHS BY GENDER
 AND NATIONALITY</t>
  </si>
  <si>
    <t>Tables</t>
  </si>
  <si>
    <t>الباب الثالث: الوفيات</t>
  </si>
  <si>
    <t>(V01-Y98) External causes of morbidity and mortality</t>
  </si>
  <si>
    <t>Malaria</t>
  </si>
  <si>
    <t>Reminder of  diseases of the circulatory system</t>
  </si>
  <si>
    <t>B50-54</t>
  </si>
  <si>
    <t>Table No. (13-2)</t>
  </si>
  <si>
    <t>J00-J11,J20-J22</t>
  </si>
  <si>
    <t>Other acute respiratory infections</t>
  </si>
  <si>
    <t>Haemorrhagic and haematological disorders of fetus and newborn</t>
  </si>
  <si>
    <t>All other diseases</t>
  </si>
  <si>
    <t>كافة الأسباب الخارجية الأخرى</t>
  </si>
  <si>
    <t>التهابات الجهاز التنفسي الحادة الأخرى</t>
  </si>
  <si>
    <t>جدول رقم (5-1)</t>
  </si>
  <si>
    <t>جدول رقم (5-2)</t>
  </si>
  <si>
    <t>جدول رقم (5-3)</t>
  </si>
  <si>
    <t>5-1</t>
  </si>
  <si>
    <t>5-2</t>
  </si>
  <si>
    <t>5-3</t>
  </si>
  <si>
    <t>الباب الرابع: وفيات الأطفال الرضع</t>
  </si>
  <si>
    <t>الباب الخامس: الوفيات المسجلة حسب سبب الوفاة</t>
  </si>
  <si>
    <t>CHAPTER THREE: DEATHS</t>
  </si>
  <si>
    <t>الوفيات حسب الفئات العمرية والنوع وسبب الوفاة (المراجعة العاشرة القائمة المفصلة)</t>
  </si>
  <si>
    <t>مقدمة</t>
  </si>
  <si>
    <t>Preface</t>
  </si>
  <si>
    <t>تعاريف</t>
  </si>
  <si>
    <t>Definitions</t>
  </si>
  <si>
    <t xml:space="preserve">المحتويات </t>
  </si>
  <si>
    <t>Contents</t>
  </si>
  <si>
    <t xml:space="preserve">  فئة عمر الأم (بالسنوات)</t>
  </si>
  <si>
    <t>REGISTERED INFANT DEATHS BY NATIONALITY, GENDER AND CAUSE OF DEATH (ICD 10 DETAIL LIST)</t>
  </si>
  <si>
    <t xml:space="preserve">DEATHS BY AGE GROUPS, GENDER AND CAUSE OF DEATH (ICD-10 DETAIL LIST) </t>
  </si>
  <si>
    <t>أم صلال</t>
  </si>
  <si>
    <t>الأول</t>
  </si>
  <si>
    <t>*المواليد الأحياء المسجلون حسب الجنسية والنوع ونسبة النوع عند الميلاد</t>
  </si>
  <si>
    <r>
      <t xml:space="preserve">اقل من 20  </t>
    </r>
    <r>
      <rPr>
        <b/>
        <sz val="8"/>
        <rFont val="Arial"/>
        <family val="2"/>
      </rPr>
      <t>Less than 20</t>
    </r>
  </si>
  <si>
    <t>الشيحانية</t>
  </si>
  <si>
    <t xml:space="preserve"> الوفيات المسجلة حسب النوع والجنسية</t>
  </si>
  <si>
    <t>أمراض القلب الروماتيزمية المزمنة</t>
  </si>
  <si>
    <t xml:space="preserve">Chronic rheumatic heart diseases  </t>
  </si>
  <si>
    <t>(M00 - M99)</t>
  </si>
  <si>
    <t xml:space="preserve">(I00 - I99) Diseases of the circulatory system
</t>
  </si>
  <si>
    <t xml:space="preserve">(J00 - J99) Diseases of the respiratory system
</t>
  </si>
  <si>
    <t>(k00 - k93) Diseases of the digestive system</t>
  </si>
  <si>
    <t>(M00 - M99) Diseases of the musculoskeletal system and connective tissue</t>
  </si>
  <si>
    <t>(V01 - Y98) External causes of morbidity and mortality</t>
  </si>
  <si>
    <t>(J00 - J99) امراض الجهاز التنفسي</t>
  </si>
  <si>
    <t>امراض الجهاز الهيكلي العضلي والنسيج الضام</t>
  </si>
  <si>
    <t>يونيو</t>
  </si>
  <si>
    <t xml:space="preserve"> وفيات الأطفال الرضع المسجلة حسب الجنسية والنوع</t>
  </si>
  <si>
    <t>(E00 - E90)</t>
  </si>
  <si>
    <t>ورم خبيث من الحنجرة</t>
  </si>
  <si>
    <t>الورم النخاعي المتعدد والأورام الخبيثة في خلايا البلازما</t>
  </si>
  <si>
    <t>إنفلونزا</t>
  </si>
  <si>
    <t>جميع الأمراض الأخرى</t>
  </si>
  <si>
    <t>A21-32, A38,A42-49,A65-A79,A81,A83-A89,B00-B04,B06-B09,B25-B49,B58-B64,B66-B94,B99</t>
  </si>
  <si>
    <t>C32</t>
  </si>
  <si>
    <t>Malignant neoplasm of larynx</t>
  </si>
  <si>
    <t>C90</t>
  </si>
  <si>
    <t>Multiple myeloma and malignant plasma cell neoplasms</t>
  </si>
  <si>
    <t>G00, G03</t>
  </si>
  <si>
    <t>I00-I09</t>
  </si>
  <si>
    <t>J09-11</t>
  </si>
  <si>
    <t>A00-08</t>
  </si>
  <si>
    <t>Other intestinal infectious diseases</t>
  </si>
  <si>
    <t>الأمراض المعدية الأخرى المعوية</t>
  </si>
  <si>
    <t>Septicaemia</t>
  </si>
  <si>
    <t>A20-A32,A38,A42-A79,B35-B49,B55-B94,B99</t>
  </si>
  <si>
    <t>بقايا بعض الأمراض المعدية والطفيلية</t>
  </si>
  <si>
    <t>ملاريا</t>
  </si>
  <si>
    <t>C91-95</t>
  </si>
  <si>
    <t>Leukaemia</t>
  </si>
  <si>
    <t>Remainder of diseases of the blood and blood-forming organs and certain disorders involving the immune mechanism</t>
  </si>
  <si>
    <t>الباقي من أمراض الدم وتشكيل الدم الأعضاء وبعض الاضطرابات التي تنطوي على آلية المناعة</t>
  </si>
  <si>
    <t>G04-98</t>
  </si>
  <si>
    <t>Remainder of diseases of the nervous system</t>
  </si>
  <si>
    <t>الباقي من أمراض الجهاز العصبي</t>
  </si>
  <si>
    <t>K00-92</t>
  </si>
  <si>
    <t>أمراض الجهاز الهضمي</t>
  </si>
  <si>
    <t>P05-08</t>
  </si>
  <si>
    <t>Disorders relating to length of gestation and fetal growth</t>
  </si>
  <si>
    <t>اضطرابات تتعلق طول الحمل ونمو الجنين</t>
  </si>
  <si>
    <t>P10-15</t>
  </si>
  <si>
    <t>Birth trauma</t>
  </si>
  <si>
    <t>صدمة الولادة</t>
  </si>
  <si>
    <t>P20-21</t>
  </si>
  <si>
    <t>Intrauterine hypoxia and birth asphyxia</t>
  </si>
  <si>
    <t>نقص الأكسجين داخل الرحم والاختناق الولادة</t>
  </si>
  <si>
    <t>الضائقة التنفسية لحديثي الولادة</t>
  </si>
  <si>
    <t>P24-28</t>
  </si>
  <si>
    <t>حالات الجهاز التنفسي الأخرى من حديثي الولادة</t>
  </si>
  <si>
    <t>P50-61</t>
  </si>
  <si>
    <t>الاضطرابات النزفية والدموية للجنين والوليد</t>
  </si>
  <si>
    <t>P29,P35,P37,P39,P70-P96</t>
  </si>
  <si>
    <t>Remainder of perinatal conditions</t>
  </si>
  <si>
    <t>الباقي من الظروف المحيطة بالولادة</t>
  </si>
  <si>
    <t>Other congenital malformations of the nervous system</t>
  </si>
  <si>
    <t>تشوهات خلقية أخرى من الجهاز العصبي</t>
  </si>
  <si>
    <t>Q03, Q05</t>
  </si>
  <si>
    <t>Congenital hydrocephalus and spina bifida</t>
  </si>
  <si>
    <t>استسقاء الرأس الخلقي والسنسنة المشقوقة</t>
  </si>
  <si>
    <t>تشوهات خلقية أخرى</t>
  </si>
  <si>
    <t>Q20-24</t>
  </si>
  <si>
    <t>Congenital malformations of the heart</t>
  </si>
  <si>
    <t>التشوهات الخلقية للقلب</t>
  </si>
  <si>
    <t>Q25-28</t>
  </si>
  <si>
    <t>Other congenital malformations of the circulatory system</t>
  </si>
  <si>
    <t>تشوهات خلقية أخرى من الدورة الدموية</t>
  </si>
  <si>
    <t>Q90-99</t>
  </si>
  <si>
    <t>Down's syndrome and other chromosomal abnormalities</t>
  </si>
  <si>
    <t>متلازمة داون وغيرها من تشوهات الكروموسومات</t>
  </si>
  <si>
    <t>Other symptoms, signs and abnormal clinical and laboratory findings, not elsewhere classified</t>
  </si>
  <si>
    <t>أعراض أخرى، وعلامات والنتائج السريرية والمخبرية غير طبيعية، وليس مصنفة في مكان آخر</t>
  </si>
  <si>
    <t>D00-D48,E00-E34,E65-E88,F01-F99,H00-H95,
I00-I99,J30-J98,L00-L98,M00-M99,N00-N98</t>
  </si>
  <si>
    <t>W00-W64,W85-W99,X10-X39,X50-X84,Y10-Y89</t>
  </si>
  <si>
    <t>All other external causes</t>
  </si>
  <si>
    <t>جميع الأسباب الخارجية الأخرى</t>
  </si>
  <si>
    <t>ايذاء النفس المتعمد</t>
  </si>
  <si>
    <t>Intentional self harm</t>
  </si>
  <si>
    <t xml:space="preserve">                                        السنة
المعدل والجنسية</t>
  </si>
  <si>
    <t>Total births are less than 2500 gms</t>
  </si>
  <si>
    <t>Total births are 2500 gms and more</t>
  </si>
  <si>
    <t>Percentage births are less than 2500 gms</t>
  </si>
  <si>
    <t>Percentage births are (2500 gms) and more</t>
  </si>
  <si>
    <t>دول أوروبية
 European Countries</t>
  </si>
  <si>
    <t>دول آسيوية
 Asian Countries</t>
  </si>
  <si>
    <t>الباب الثاني: المواليد الأحياء</t>
  </si>
  <si>
    <t>الباب الثالث: الوفيــات</t>
  </si>
  <si>
    <t xml:space="preserve"> الباب الرابع: وفيات الأطفال الرضع</t>
  </si>
  <si>
    <t>CHAPTER FOUR: INFANT DAETHS</t>
  </si>
  <si>
    <t>الباب الخامس: الوفيات المسجلة 
حسب سبب الوفاة</t>
  </si>
  <si>
    <t>CHAPTER FIVE: REGISTERED DEATHS BY CAUSE OF DEATHS</t>
  </si>
  <si>
    <t>معدل الخصوبة العام والخصوبة الكلية والإحلال الإجمالى
ومتوسط عمر المرأة عند الإنجاب حسب الجنسية</t>
  </si>
  <si>
    <t xml:space="preserve">معدل وفيات حديثي الولادة </t>
  </si>
  <si>
    <t>2013 - 2017</t>
  </si>
  <si>
    <t>2008 - 2017</t>
  </si>
  <si>
    <t>2013- 2017</t>
  </si>
  <si>
    <t>2008- 2017</t>
  </si>
  <si>
    <t>معدل وفيات حديثي الولادة (2008-2017)</t>
  </si>
  <si>
    <t>معدل وفيات الأطفال الرضع حسب الجنسية والنوع (2008-2017)</t>
  </si>
  <si>
    <t>معدل وفيات الأطفال حسب الجنسية والنوع (2008-2017)</t>
  </si>
  <si>
    <t>Crude Birth and Death Rate, Natural Increase Rate, Maternal Mortality Rate and Rate Of Deliveries Under Medical Supervision (2008-2017)</t>
  </si>
  <si>
    <t>Neonatal Mortality Rate (2008-2017)</t>
  </si>
  <si>
    <t>الواقعات الحيوية المسجلة (2008-2017)</t>
  </si>
  <si>
    <t>المواليد الأحياء فاقدو القيد حسب الجنسية والنوع (2007-2016)</t>
  </si>
  <si>
    <t>المواليد الأحياء المسجلون حسب الجنسية والنوع ونسبة النوع عند الميلاد (2008-2017)</t>
  </si>
  <si>
    <t>المواليد الأحياء المسجلون حسب الجنسية والنوع (2008-2017)</t>
  </si>
  <si>
    <t>المواليد الأحياء المسجلون حسب النوع والجنسية (2013-2017)</t>
  </si>
  <si>
    <t>Registered Vital Events (2008-2017)</t>
  </si>
  <si>
    <t>Registered Live Births by Gender and Nationality (2013-2017)</t>
  </si>
  <si>
    <t>الوفيات المسجلة حسب الجنسية والنوع (2008-2017)</t>
  </si>
  <si>
    <t>Registered Deaths by Gender and Nationality (2013-2017)</t>
  </si>
  <si>
    <t>الوفيات المسجلة حسب النوع والجنسية  (2013-2017)</t>
  </si>
  <si>
    <t>وفيات الأطفال الرضع المسجلة حسب الجنسية والنوع (2008-2017)</t>
  </si>
  <si>
    <t>General Fertility Rate  Per 1000 Women</t>
  </si>
  <si>
    <t>Total Fertility Rate Per Woman</t>
  </si>
  <si>
    <t>Gross Reproduction Rate</t>
  </si>
  <si>
    <t>Average Age Of Child Bearing</t>
  </si>
  <si>
    <t xml:space="preserve">                                              Year
Rate &amp; Nationality</t>
  </si>
  <si>
    <t>GENERAL FERTILITY, TOTAL FERTILITY AND GROSS REPRODUCTION RATE, 
AND AVERAGE AGE OF CHILD BEARING BY NATIONALITY</t>
  </si>
  <si>
    <t>CRUDE BIRTH AND DEATH RATES, NATURAL INCREASE RATE,
 MATERNAL MORTALITY RATE AND RATE OF DELIVERIES UNDER MEDICAL SUPERVISION</t>
  </si>
  <si>
    <t>NEONATAL MORTALITY RATE</t>
  </si>
  <si>
    <r>
      <t xml:space="preserve">ذكور
</t>
    </r>
    <r>
      <rPr>
        <b/>
        <sz val="8"/>
        <rFont val="Arial"/>
        <family val="2"/>
      </rPr>
      <t>Males</t>
    </r>
  </si>
  <si>
    <r>
      <t>إناث</t>
    </r>
    <r>
      <rPr>
        <b/>
        <sz val="8"/>
        <rFont val="Arial"/>
        <family val="2"/>
      </rPr>
      <t xml:space="preserve">
Females</t>
    </r>
  </si>
  <si>
    <t>Rate Of Deliveries Under Medical Supervision</t>
  </si>
  <si>
    <t>Crude Birth Rate
Per 1000 Population</t>
  </si>
  <si>
    <t>Crude Death Rate
Per 1000 Population</t>
  </si>
  <si>
    <t>Natural Increase
Per 1000 Population</t>
  </si>
  <si>
    <t>Maternal Mortality Rate Per 100000 Live Birth</t>
  </si>
  <si>
    <t>معدل وفيات الأطفال (أقل من 5 سنوات) حسب الجنسية والنوع</t>
  </si>
  <si>
    <r>
      <rPr>
        <b/>
        <sz val="12"/>
        <rFont val="Arial"/>
        <family val="2"/>
      </rPr>
      <t>الزيادة الطبيعية</t>
    </r>
    <r>
      <rPr>
        <b/>
        <sz val="11"/>
        <rFont val="Arial"/>
        <family val="2"/>
      </rPr>
      <t xml:space="preserve">
</t>
    </r>
    <r>
      <rPr>
        <b/>
        <sz val="10"/>
        <rFont val="Arial"/>
        <family val="2"/>
      </rPr>
      <t>Natural Increase</t>
    </r>
  </si>
  <si>
    <r>
      <t xml:space="preserve">الوفيات
</t>
    </r>
    <r>
      <rPr>
        <b/>
        <sz val="10"/>
        <rFont val="Arial"/>
        <family val="2"/>
      </rPr>
      <t>Deaths</t>
    </r>
  </si>
  <si>
    <r>
      <t xml:space="preserve">المواليد أحياء
</t>
    </r>
    <r>
      <rPr>
        <b/>
        <sz val="10"/>
        <rFont val="Arial"/>
        <family val="2"/>
      </rPr>
      <t>Live Births</t>
    </r>
  </si>
  <si>
    <t>* This table includes non-registered live births data.</t>
  </si>
  <si>
    <r>
      <rPr>
        <b/>
        <sz val="10"/>
        <rFont val="Arial"/>
        <family val="2"/>
      </rPr>
      <t xml:space="preserve">نسبة النوع </t>
    </r>
    <r>
      <rPr>
        <b/>
        <sz val="8"/>
        <rFont val="Arial"/>
        <family val="2"/>
      </rPr>
      <t>Gender Ratio</t>
    </r>
  </si>
  <si>
    <t>* تم اضافة بيانات فاقدي القيد على هذا الجدول.</t>
  </si>
  <si>
    <t>REGISTERED LIVE BIRTHS BY NATIONALITY, GENDER AND GENDER RATIO AT BIRTH*</t>
  </si>
  <si>
    <r>
      <t xml:space="preserve">نسبة الذكور </t>
    </r>
    <r>
      <rPr>
        <b/>
        <sz val="8"/>
        <rFont val="Arial"/>
        <family val="2"/>
      </rPr>
      <t>Males %</t>
    </r>
  </si>
  <si>
    <r>
      <t xml:space="preserve">نسبة الإناث
</t>
    </r>
    <r>
      <rPr>
        <b/>
        <sz val="8"/>
        <rFont val="Arial"/>
        <family val="2"/>
      </rPr>
      <t>Females</t>
    </r>
    <r>
      <rPr>
        <b/>
        <sz val="10"/>
        <rFont val="Arial"/>
        <family val="2"/>
      </rPr>
      <t xml:space="preserve"> %</t>
    </r>
  </si>
  <si>
    <t>Doha</t>
  </si>
  <si>
    <t>Al Rayyan</t>
  </si>
  <si>
    <t>Al Wakra</t>
  </si>
  <si>
    <t>Umm Salal</t>
  </si>
  <si>
    <t>Al Khor</t>
  </si>
  <si>
    <t>Al Shamal</t>
  </si>
  <si>
    <t>Al Dhaayen</t>
  </si>
  <si>
    <t>Al Sheehaniya</t>
  </si>
  <si>
    <t>Males</t>
  </si>
  <si>
    <t>Females</t>
  </si>
  <si>
    <r>
      <rPr>
        <b/>
        <sz val="10"/>
        <rFont val="Arial"/>
        <family val="2"/>
      </rPr>
      <t>NON-QATARIS</t>
    </r>
    <r>
      <rPr>
        <b/>
        <sz val="12"/>
        <rFont val="Arial"/>
        <family val="2"/>
      </rPr>
      <t xml:space="preserve"> غير قطريين</t>
    </r>
  </si>
  <si>
    <t>Qataris قطريون</t>
  </si>
  <si>
    <t xml:space="preserve">Non-Qataris غير قطريين </t>
  </si>
  <si>
    <t xml:space="preserve"> الظعاين 
AL DAYYEN</t>
  </si>
  <si>
    <t>Outside Qatar</t>
  </si>
  <si>
    <t xml:space="preserve"> الدوحة 
Doha</t>
  </si>
  <si>
    <t xml:space="preserve">الريان 
Al Rayyan </t>
  </si>
  <si>
    <t xml:space="preserve"> الوكرة 
Al Wakra</t>
  </si>
  <si>
    <t xml:space="preserve">ام صلال 
Umm Salal </t>
  </si>
  <si>
    <t xml:space="preserve"> الخور
Al Khor</t>
  </si>
  <si>
    <t xml:space="preserve"> الشمال 
Al Shamal</t>
  </si>
  <si>
    <t>الشيحانية
Al Sheehaniya</t>
  </si>
  <si>
    <t xml:space="preserve"> الظعاين 
Al Dhaayen</t>
  </si>
  <si>
    <r>
      <rPr>
        <b/>
        <sz val="9"/>
        <rFont val="Arial"/>
        <family val="2"/>
      </rPr>
      <t>Qataris</t>
    </r>
    <r>
      <rPr>
        <b/>
        <sz val="11"/>
        <rFont val="Arial"/>
        <family val="2"/>
      </rPr>
      <t xml:space="preserve"> قطريون</t>
    </r>
  </si>
  <si>
    <r>
      <rPr>
        <b/>
        <sz val="11"/>
        <rFont val="Arial"/>
        <family val="2"/>
      </rPr>
      <t>المجموع</t>
    </r>
    <r>
      <rPr>
        <b/>
        <sz val="9"/>
        <rFont val="Arial"/>
        <family val="2"/>
      </rPr>
      <t xml:space="preserve"> Total</t>
    </r>
  </si>
  <si>
    <r>
      <rPr>
        <b/>
        <sz val="9"/>
        <rFont val="Arial"/>
        <family val="2"/>
      </rPr>
      <t>Non-Qataris</t>
    </r>
    <r>
      <rPr>
        <b/>
        <sz val="11"/>
        <rFont val="Arial"/>
        <family val="2"/>
      </rPr>
      <t xml:space="preserve"> غير قطريين</t>
    </r>
  </si>
  <si>
    <r>
      <t xml:space="preserve">المجموع </t>
    </r>
    <r>
      <rPr>
        <b/>
        <sz val="9"/>
        <rFont val="Arial"/>
        <family val="2"/>
      </rPr>
      <t>Total</t>
    </r>
  </si>
  <si>
    <r>
      <t xml:space="preserve">غير قطريين </t>
    </r>
    <r>
      <rPr>
        <b/>
        <sz val="9"/>
        <rFont val="Arial"/>
        <family val="2"/>
      </rPr>
      <t>Non-Qataris</t>
    </r>
  </si>
  <si>
    <r>
      <t xml:space="preserve">أخرى  </t>
    </r>
    <r>
      <rPr>
        <b/>
        <sz val="8"/>
        <rFont val="Arial"/>
        <family val="2"/>
      </rPr>
      <t>Others</t>
    </r>
  </si>
  <si>
    <r>
      <t xml:space="preserve">طبيب
</t>
    </r>
    <r>
      <rPr>
        <b/>
        <sz val="8"/>
        <rFont val="Arial"/>
        <family val="2"/>
      </rPr>
      <t>Physician</t>
    </r>
  </si>
  <si>
    <t>Al Dhayyen</t>
  </si>
  <si>
    <t>قطر
Qatar</t>
  </si>
  <si>
    <t>قطر Qatar</t>
  </si>
  <si>
    <t>Less than 20</t>
  </si>
  <si>
    <t xml:space="preserve">                       الجنسية والنوع
 فئة عمر الأم 
(بالسنوات)</t>
  </si>
  <si>
    <t>Read &amp; Write</t>
  </si>
  <si>
    <r>
      <t xml:space="preserve">نسبة الحالة التعليمية للأم
</t>
    </r>
    <r>
      <rPr>
        <b/>
        <sz val="9"/>
        <rFont val="Arial"/>
        <family val="2"/>
      </rPr>
      <t>Percentage Educational Status of Mother</t>
    </r>
  </si>
  <si>
    <r>
      <t xml:space="preserve">جامعة فما فوق
</t>
    </r>
    <r>
      <rPr>
        <b/>
        <sz val="8"/>
        <rFont val="Arial"/>
        <family val="2"/>
      </rPr>
      <t>University &amp; Above</t>
    </r>
  </si>
  <si>
    <r>
      <t xml:space="preserve">أمى
</t>
    </r>
    <r>
      <rPr>
        <b/>
        <sz val="8"/>
        <rFont val="Arial"/>
        <family val="2"/>
      </rPr>
      <t>Illiterate</t>
    </r>
  </si>
  <si>
    <r>
      <t xml:space="preserve">دون الجامعة
</t>
    </r>
    <r>
      <rPr>
        <b/>
        <sz val="8"/>
        <rFont val="Arial"/>
        <family val="2"/>
      </rPr>
      <t>Pre-University</t>
    </r>
  </si>
  <si>
    <t>غير مبين
Not Stated</t>
  </si>
  <si>
    <t>Less than 1000</t>
  </si>
  <si>
    <t xml:space="preserve">                          الجنسية والنوع
  وزن المولود (بالجرام)</t>
  </si>
  <si>
    <r>
      <rPr>
        <b/>
        <sz val="9"/>
        <rFont val="Arial"/>
        <family val="2"/>
      </rPr>
      <t>Non-Qataris</t>
    </r>
    <r>
      <rPr>
        <b/>
        <sz val="11"/>
        <rFont val="Arial"/>
        <family val="2"/>
      </rPr>
      <t xml:space="preserve">  غير قطريين</t>
    </r>
  </si>
  <si>
    <r>
      <rPr>
        <b/>
        <sz val="9"/>
        <rFont val="Arial"/>
        <family val="2"/>
      </rPr>
      <t>Total</t>
    </r>
    <r>
      <rPr>
        <b/>
        <sz val="11"/>
        <rFont val="Arial"/>
        <family val="2"/>
      </rPr>
      <t xml:space="preserve">  المجموع</t>
    </r>
  </si>
  <si>
    <t>Table No. (18)</t>
  </si>
  <si>
    <t>(1) تشمل الامهات اللائى يبحثن عن عمل وغير النشطات اقتصاديا.</t>
  </si>
  <si>
    <t>(1) Including mothers who are seeking work and economically non-active.</t>
  </si>
  <si>
    <r>
      <t xml:space="preserve">No Occupation </t>
    </r>
    <r>
      <rPr>
        <b/>
        <vertAlign val="superscript"/>
        <sz val="9"/>
        <rFont val="Arial"/>
        <family val="2"/>
      </rPr>
      <t>(1)</t>
    </r>
  </si>
  <si>
    <t>(1) تشمل الأباء الذين يبحثون عن عمل وغير النشطين اقتصاديا.</t>
  </si>
  <si>
    <t xml:space="preserve">                  الجنسية والنوع
 السنة</t>
  </si>
  <si>
    <t xml:space="preserve">                         Nationality                             &amp; Gender
  Year                     </t>
  </si>
  <si>
    <r>
      <t xml:space="preserve">نسبة الذكور
</t>
    </r>
    <r>
      <rPr>
        <b/>
        <sz val="8"/>
        <rFont val="Arial"/>
        <family val="2"/>
      </rPr>
      <t xml:space="preserve">% Males </t>
    </r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</si>
  <si>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</si>
  <si>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</si>
  <si>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</si>
  <si>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</si>
  <si>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</si>
  <si>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</si>
  <si>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</si>
  <si>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</si>
  <si>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</si>
  <si>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</si>
  <si>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</si>
  <si>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</si>
  <si>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r>
      <rPr>
        <b/>
        <sz val="9"/>
        <rFont val="Arial"/>
        <family val="2"/>
      </rPr>
      <t>Inside Country</t>
    </r>
    <r>
      <rPr>
        <b/>
        <sz val="11"/>
        <rFont val="Arial"/>
        <family val="2"/>
      </rPr>
      <t xml:space="preserve"> داخل الدولة</t>
    </r>
  </si>
  <si>
    <r>
      <rPr>
        <b/>
        <sz val="9"/>
        <rFont val="Arial"/>
        <family val="2"/>
      </rPr>
      <t>Outside Country</t>
    </r>
    <r>
      <rPr>
        <b/>
        <sz val="11"/>
        <rFont val="Arial"/>
        <family val="2"/>
      </rPr>
      <t xml:space="preserve"> خارج الدولة</t>
    </r>
  </si>
  <si>
    <r>
      <t xml:space="preserve">نسبة الذكور
</t>
    </r>
    <r>
      <rPr>
        <b/>
        <sz val="8"/>
        <rFont val="Arial"/>
        <family val="2"/>
      </rPr>
      <t>% Males</t>
    </r>
  </si>
  <si>
    <r>
      <t xml:space="preserve">نسبة الإناث
</t>
    </r>
    <r>
      <rPr>
        <b/>
        <sz val="8"/>
        <rFont val="Arial"/>
        <family val="2"/>
      </rPr>
      <t>% Females</t>
    </r>
  </si>
  <si>
    <t xml:space="preserve">                                          النوع 
   مكان الوفاة</t>
  </si>
  <si>
    <t xml:space="preserve">                                    Gender
 Place of Death</t>
  </si>
  <si>
    <r>
      <t xml:space="preserve">المجموع  </t>
    </r>
    <r>
      <rPr>
        <b/>
        <sz val="9"/>
        <rFont val="Arial"/>
        <family val="2"/>
      </rPr>
      <t xml:space="preserve"> Total</t>
    </r>
  </si>
  <si>
    <r>
      <t xml:space="preserve">قطريون </t>
    </r>
    <r>
      <rPr>
        <b/>
        <sz val="9"/>
        <rFont val="Arial"/>
        <family val="2"/>
      </rPr>
      <t>Qataris</t>
    </r>
  </si>
  <si>
    <t xml:space="preserve">               الجنسية والنوع
  الشهر</t>
  </si>
  <si>
    <t xml:space="preserve">           مكان الوفاة والنوع
الفئات العمرية</t>
  </si>
  <si>
    <t xml:space="preserve">              Nationality                 &amp; Gender
 Single Year
 of Age</t>
  </si>
  <si>
    <t>لم يتزوج</t>
  </si>
  <si>
    <t>متزوج</t>
  </si>
  <si>
    <t>مطلق</t>
  </si>
  <si>
    <t>أرمل</t>
  </si>
  <si>
    <t>Widowed</t>
  </si>
  <si>
    <t>Divorced</t>
  </si>
  <si>
    <t>Married</t>
  </si>
  <si>
    <t>Never Married</t>
  </si>
  <si>
    <t>50 - 54</t>
  </si>
  <si>
    <t>55 - 59</t>
  </si>
  <si>
    <t>60 - 64</t>
  </si>
  <si>
    <r>
      <rPr>
        <b/>
        <sz val="12"/>
        <rFont val="Arial"/>
        <family val="2"/>
      </rPr>
      <t>الحالة الزواجية</t>
    </r>
    <r>
      <rPr>
        <b/>
        <sz val="10"/>
        <rFont val="Arial"/>
        <family val="2"/>
      </rPr>
      <t xml:space="preserve"> Marital Status</t>
    </r>
  </si>
  <si>
    <t xml:space="preserve">             السنة والنوع
 الجنسية </t>
  </si>
  <si>
    <t>Table No. (10)</t>
  </si>
  <si>
    <t xml:space="preserve">Other GCC Countries </t>
  </si>
  <si>
    <t>بقية دولة مجلس التعاون</t>
  </si>
  <si>
    <t>دول آسيوية</t>
  </si>
  <si>
    <t>دول أوروبية</t>
  </si>
  <si>
    <r>
      <t>المجموع</t>
    </r>
    <r>
      <rPr>
        <b/>
        <sz val="10"/>
        <rFont val="Arial"/>
        <family val="2"/>
      </rPr>
      <t xml:space="preserve"> TOTAL</t>
    </r>
  </si>
  <si>
    <t>Endocrine Nutritional &amp; Metabolic Diseases</t>
  </si>
  <si>
    <t>Congenital Malformations Deformations &amp; Chromosomal Abnormalities</t>
  </si>
  <si>
    <t>Symptoms Signs &amp; Abnormal Clinical &amp; Laboratory Findings Not Elsewhere Classified</t>
  </si>
  <si>
    <t>Calculated from Birth and Death registration Section - Health.</t>
  </si>
  <si>
    <r>
      <t xml:space="preserve">المجموع 
</t>
    </r>
    <r>
      <rPr>
        <b/>
        <sz val="8"/>
        <rFont val="Arial"/>
        <family val="2"/>
      </rPr>
      <t>Total</t>
    </r>
  </si>
  <si>
    <t xml:space="preserve">                الجنسية والنوع
 السنة</t>
  </si>
  <si>
    <t xml:space="preserve">                     الجنسية والنوع
 الشهر</t>
  </si>
  <si>
    <t xml:space="preserve">          الجنسية والنوع
 العمر</t>
  </si>
  <si>
    <r>
      <t xml:space="preserve">ديسمبر
</t>
    </r>
    <r>
      <rPr>
        <b/>
        <sz val="8"/>
        <rFont val="Arial"/>
        <family val="2"/>
      </rPr>
      <t>DEC.</t>
    </r>
  </si>
  <si>
    <r>
      <t xml:space="preserve">نوفمبر
</t>
    </r>
    <r>
      <rPr>
        <b/>
        <sz val="8"/>
        <rFont val="Arial"/>
        <family val="2"/>
      </rPr>
      <t>NOV.</t>
    </r>
  </si>
  <si>
    <r>
      <t xml:space="preserve">اكتوبر
</t>
    </r>
    <r>
      <rPr>
        <b/>
        <sz val="8"/>
        <rFont val="Arial"/>
        <family val="2"/>
      </rPr>
      <t>OCT.</t>
    </r>
  </si>
  <si>
    <r>
      <t xml:space="preserve">سبتمبر
</t>
    </r>
    <r>
      <rPr>
        <b/>
        <sz val="8"/>
        <rFont val="Arial"/>
        <family val="2"/>
      </rPr>
      <t>SEP.</t>
    </r>
  </si>
  <si>
    <r>
      <t xml:space="preserve">اغسطس
</t>
    </r>
    <r>
      <rPr>
        <b/>
        <sz val="8"/>
        <rFont val="Arial"/>
        <family val="2"/>
      </rPr>
      <t>AUG.</t>
    </r>
  </si>
  <si>
    <r>
      <t xml:space="preserve">يوليو
</t>
    </r>
    <r>
      <rPr>
        <b/>
        <sz val="8"/>
        <rFont val="Arial"/>
        <family val="2"/>
      </rPr>
      <t>JUL.</t>
    </r>
  </si>
  <si>
    <r>
      <t xml:space="preserve">يونيو
</t>
    </r>
    <r>
      <rPr>
        <b/>
        <sz val="8"/>
        <rFont val="Arial"/>
        <family val="2"/>
      </rPr>
      <t>JUN.</t>
    </r>
  </si>
  <si>
    <r>
      <t xml:space="preserve">مايو
</t>
    </r>
    <r>
      <rPr>
        <b/>
        <sz val="8"/>
        <rFont val="Arial"/>
        <family val="2"/>
      </rPr>
      <t>MAY.</t>
    </r>
  </si>
  <si>
    <r>
      <t xml:space="preserve">ابريل
</t>
    </r>
    <r>
      <rPr>
        <b/>
        <sz val="8"/>
        <rFont val="Arial"/>
        <family val="2"/>
      </rPr>
      <t>APR.</t>
    </r>
  </si>
  <si>
    <r>
      <t xml:space="preserve">مارس
</t>
    </r>
    <r>
      <rPr>
        <b/>
        <sz val="8"/>
        <rFont val="Arial"/>
        <family val="2"/>
      </rPr>
      <t>MAR.</t>
    </r>
  </si>
  <si>
    <r>
      <t xml:space="preserve">فبراير
</t>
    </r>
    <r>
      <rPr>
        <b/>
        <sz val="8"/>
        <rFont val="Arial"/>
        <family val="2"/>
      </rPr>
      <t>FEB.</t>
    </r>
  </si>
  <si>
    <r>
      <t xml:space="preserve">يناير
</t>
    </r>
    <r>
      <rPr>
        <b/>
        <sz val="8"/>
        <rFont val="Arial"/>
        <family val="2"/>
      </rPr>
      <t>JAN.</t>
    </r>
  </si>
  <si>
    <t xml:space="preserve">                              النوع
 الجنسية</t>
  </si>
  <si>
    <t xml:space="preserve">                                Gender
 Nationality</t>
  </si>
  <si>
    <t>تم احتسابها من سجلات قسم تسجيل المواليد والوفيات - الصحة.</t>
  </si>
  <si>
    <t xml:space="preserve">                                           الجنسية والنوع
 سبب الوفاة</t>
  </si>
  <si>
    <t xml:space="preserve">                                        Nationality &amp; Gender
Cause of Death</t>
  </si>
  <si>
    <r>
      <t xml:space="preserve">قطريون  </t>
    </r>
    <r>
      <rPr>
        <b/>
        <sz val="9"/>
        <rFont val="Arial"/>
        <family val="2"/>
      </rPr>
      <t>Qataris</t>
    </r>
  </si>
  <si>
    <r>
      <t>غير قطريين</t>
    </r>
    <r>
      <rPr>
        <b/>
        <sz val="9"/>
        <rFont val="Arial"/>
        <family val="2"/>
      </rPr>
      <t xml:space="preserve">  Non-Qataris</t>
    </r>
  </si>
  <si>
    <r>
      <t xml:space="preserve">المجموع  </t>
    </r>
    <r>
      <rPr>
        <b/>
        <sz val="9"/>
        <rFont val="Arial"/>
        <family val="2"/>
      </rPr>
      <t>Total</t>
    </r>
  </si>
  <si>
    <t>Table No. (7)</t>
  </si>
  <si>
    <r>
      <t>قطريون</t>
    </r>
    <r>
      <rPr>
        <b/>
        <sz val="9"/>
        <rFont val="Arial"/>
        <family val="2"/>
      </rPr>
      <t xml:space="preserve"> Qataris</t>
    </r>
    <r>
      <rPr>
        <b/>
        <sz val="11"/>
        <rFont val="Arial"/>
        <family val="2"/>
      </rPr>
      <t xml:space="preserve"> </t>
    </r>
  </si>
  <si>
    <r>
      <t xml:space="preserve">غير قطريين </t>
    </r>
    <r>
      <rPr>
        <b/>
        <sz val="9"/>
        <rFont val="Arial"/>
        <family val="2"/>
      </rPr>
      <t>Non-Qataris</t>
    </r>
    <r>
      <rPr>
        <b/>
        <sz val="11"/>
        <rFont val="Arial"/>
        <family val="2"/>
      </rPr>
      <t xml:space="preserve">  </t>
    </r>
  </si>
  <si>
    <r>
      <t xml:space="preserve"> المجموع </t>
    </r>
    <r>
      <rPr>
        <b/>
        <sz val="9"/>
        <rFont val="Arial"/>
        <family val="2"/>
      </rPr>
      <t>Total</t>
    </r>
  </si>
  <si>
    <r>
      <t xml:space="preserve">قطريون </t>
    </r>
    <r>
      <rPr>
        <b/>
        <sz val="9"/>
        <rFont val="Arial"/>
        <family val="2"/>
      </rPr>
      <t>Qataris</t>
    </r>
    <r>
      <rPr>
        <b/>
        <sz val="11"/>
        <rFont val="Arial"/>
        <family val="2"/>
      </rPr>
      <t xml:space="preserve"> </t>
    </r>
  </si>
  <si>
    <r>
      <rPr>
        <b/>
        <sz val="10"/>
        <rFont val="Arial"/>
        <family val="2"/>
      </rPr>
      <t>Total</t>
    </r>
    <r>
      <rPr>
        <b/>
        <sz val="11"/>
        <rFont val="Arial"/>
        <family val="2"/>
      </rPr>
      <t xml:space="preserve">  المجموع</t>
    </r>
  </si>
  <si>
    <t xml:space="preserve">                                            الجنسية والنوع
 سبب الوفاة</t>
  </si>
  <si>
    <r>
      <rPr>
        <b/>
        <sz val="10"/>
        <rFont val="Arial"/>
        <family val="2"/>
      </rPr>
      <t xml:space="preserve"> Age Groups (In Years)</t>
    </r>
    <r>
      <rPr>
        <b/>
        <sz val="12"/>
        <rFont val="Arial"/>
        <family val="2"/>
        <charset val="178"/>
      </rPr>
      <t xml:space="preserve"> (الفئات العمرية (بالسنوات</t>
    </r>
  </si>
  <si>
    <t>الفئات العمرية (بالسنوات)</t>
  </si>
  <si>
    <t>المجموع
Total</t>
  </si>
  <si>
    <t xml:space="preserve">                          الجنسية والنوع
 العمر (بالسنوات)</t>
  </si>
  <si>
    <t xml:space="preserve">          الجنسية والنوع
 البلدية</t>
  </si>
  <si>
    <t>Non-Qatari</t>
  </si>
  <si>
    <r>
      <rPr>
        <b/>
        <sz val="10"/>
        <rFont val="Arial"/>
        <family val="2"/>
      </rPr>
      <t xml:space="preserve">Father's Age Group (in Years) </t>
    </r>
    <r>
      <rPr>
        <b/>
        <sz val="12"/>
        <rFont val="Arial"/>
        <family val="2"/>
        <charset val="178"/>
      </rPr>
      <t>(فئة عمر الأب (بالسنوات</t>
    </r>
  </si>
  <si>
    <r>
      <rPr>
        <b/>
        <sz val="10"/>
        <rFont val="Arial"/>
        <family val="2"/>
      </rPr>
      <t>Mother's Age Group (in Years)</t>
    </r>
    <r>
      <rPr>
        <b/>
        <sz val="12"/>
        <rFont val="Arial"/>
        <family val="2"/>
        <charset val="178"/>
      </rPr>
      <t xml:space="preserve"> (فئة عمر الأم (بالسنوات</t>
    </r>
  </si>
  <si>
    <t xml:space="preserve">                         Nationality &amp; Gender
 Birth Weight (in Grams)</t>
  </si>
  <si>
    <r>
      <rPr>
        <b/>
        <sz val="10"/>
        <rFont val="Arial"/>
        <family val="2"/>
      </rPr>
      <t>Mother's Age Group (in Years)</t>
    </r>
    <r>
      <rPr>
        <b/>
        <sz val="12"/>
        <rFont val="Arial"/>
        <family val="2"/>
      </rPr>
      <t xml:space="preserve"> (فئة عمر الأم (بالسنوات</t>
    </r>
  </si>
  <si>
    <t>University &amp; Above</t>
  </si>
  <si>
    <t>جامعة فما فوق
University &amp; Above</t>
  </si>
  <si>
    <r>
      <rPr>
        <b/>
        <sz val="10"/>
        <rFont val="Arial"/>
        <family val="2"/>
      </rPr>
      <t xml:space="preserve"> Duration of Marriage (in Years)</t>
    </r>
    <r>
      <rPr>
        <b/>
        <sz val="12"/>
        <rFont val="Arial"/>
        <family val="2"/>
      </rPr>
      <t xml:space="preserve"> (مدة الحياة الزواجية (بالسنوات</t>
    </r>
  </si>
  <si>
    <r>
      <t xml:space="preserve">قطريات </t>
    </r>
    <r>
      <rPr>
        <b/>
        <sz val="9"/>
        <rFont val="Arial"/>
        <family val="2"/>
      </rPr>
      <t>Qataris</t>
    </r>
  </si>
  <si>
    <r>
      <t xml:space="preserve">غير قطريات </t>
    </r>
    <r>
      <rPr>
        <b/>
        <sz val="9"/>
        <rFont val="Arial"/>
        <family val="2"/>
      </rPr>
      <t>Non-Qataris</t>
    </r>
  </si>
  <si>
    <r>
      <rPr>
        <b/>
        <sz val="11"/>
        <rFont val="Arial"/>
        <family val="2"/>
      </rPr>
      <t xml:space="preserve">المجموع </t>
    </r>
    <r>
      <rPr>
        <b/>
        <sz val="10"/>
        <rFont val="Arial"/>
        <family val="2"/>
      </rPr>
      <t xml:space="preserve"> </t>
    </r>
    <r>
      <rPr>
        <b/>
        <sz val="9"/>
        <rFont val="Arial"/>
        <family val="2"/>
      </rPr>
      <t>Total</t>
    </r>
  </si>
  <si>
    <r>
      <rPr>
        <b/>
        <sz val="11"/>
        <rFont val="Arial"/>
        <family val="2"/>
      </rPr>
      <t xml:space="preserve">قطريون </t>
    </r>
    <r>
      <rPr>
        <b/>
        <sz val="9"/>
        <rFont val="Arial"/>
        <family val="2"/>
      </rPr>
      <t>Qataris</t>
    </r>
  </si>
  <si>
    <r>
      <rPr>
        <b/>
        <sz val="11"/>
        <rFont val="Arial"/>
        <family val="2"/>
      </rPr>
      <t xml:space="preserve">غير قطريين </t>
    </r>
    <r>
      <rPr>
        <b/>
        <sz val="9"/>
        <rFont val="Arial"/>
        <family val="2"/>
      </rPr>
      <t>Non-Qataris</t>
    </r>
  </si>
  <si>
    <r>
      <rPr>
        <b/>
        <sz val="11"/>
        <rFont val="Arial"/>
        <family val="2"/>
      </rPr>
      <t xml:space="preserve">المجموع </t>
    </r>
    <r>
      <rPr>
        <b/>
        <sz val="9"/>
        <rFont val="Arial"/>
        <family val="2"/>
      </rPr>
      <t>Total</t>
    </r>
  </si>
  <si>
    <r>
      <t>المجموع</t>
    </r>
    <r>
      <rPr>
        <b/>
        <sz val="8"/>
        <rFont val="Arial"/>
        <family val="2"/>
      </rPr>
      <t xml:space="preserve"> Total</t>
    </r>
  </si>
  <si>
    <t>معدل المواليد والوفيات الخام ومعدل الزيادة الطبيعية ومعدل وفيات الأمهات
ونسبة الولادات التي تجري تحت إشراف صحي</t>
  </si>
  <si>
    <r>
      <t xml:space="preserve">رقم الشكل
</t>
    </r>
    <r>
      <rPr>
        <b/>
        <sz val="8"/>
        <rFont val="Arial"/>
        <family val="2"/>
      </rPr>
      <t>Figure No.</t>
    </r>
  </si>
  <si>
    <t>2007 - 2016</t>
  </si>
  <si>
    <t xml:space="preserve">                       الجنسية والنوع
 السنة</t>
  </si>
  <si>
    <t xml:space="preserve">                     الجنسية والنوع
 السنة</t>
  </si>
  <si>
    <t xml:space="preserve">                        Nationality                             &amp; Gender
  Year                     </t>
  </si>
  <si>
    <t xml:space="preserve">                     الجنسية والنوع
 السنة</t>
  </si>
  <si>
    <t xml:space="preserve">               Nationality &amp; Gender
  Year                     </t>
  </si>
  <si>
    <t xml:space="preserve">                      Nationality                               &amp; Gender 
  Year                     </t>
  </si>
  <si>
    <t xml:space="preserve">                     الجنسية والنوع
 البلدية</t>
  </si>
  <si>
    <t>Table No. (6-1)</t>
  </si>
  <si>
    <t>المواليد الأحياء المسجلون حسب الشهر والنوع والبلدية</t>
  </si>
  <si>
    <t>Table No. (6-2)</t>
  </si>
  <si>
    <t>Table No. (6-3)</t>
  </si>
  <si>
    <t>Table No. (8)</t>
  </si>
  <si>
    <t>Table No. (9)</t>
  </si>
  <si>
    <t>Table No. (12-1)</t>
  </si>
  <si>
    <t>Table No. (12-2)</t>
  </si>
  <si>
    <t>Table No. (12-3)</t>
  </si>
  <si>
    <t>Table No. (13-4)</t>
  </si>
  <si>
    <t>Table No. (13-5)</t>
  </si>
  <si>
    <t>Table No. (14-1)</t>
  </si>
  <si>
    <t>Table No. (14-2)</t>
  </si>
  <si>
    <t>Table No. (14-3)</t>
  </si>
  <si>
    <t>Table No. (15-1)</t>
  </si>
  <si>
    <t>Table No. (15-2)</t>
  </si>
  <si>
    <t>Table No. (15-3)</t>
  </si>
  <si>
    <t>Table No. (16-1)</t>
  </si>
  <si>
    <t>Table No. (16-2)</t>
  </si>
  <si>
    <t>Table No. (16-3)</t>
  </si>
  <si>
    <t>Table No. (19)</t>
  </si>
  <si>
    <r>
      <rPr>
        <b/>
        <sz val="10"/>
        <rFont val="Arial"/>
        <family val="2"/>
      </rPr>
      <t>نسبة الإناث</t>
    </r>
    <r>
      <rPr>
        <b/>
        <sz val="9"/>
        <rFont val="Arial"/>
        <family val="2"/>
      </rPr>
      <t xml:space="preserve">
% </t>
    </r>
    <r>
      <rPr>
        <b/>
        <sz val="8"/>
        <rFont val="Arial"/>
        <family val="2"/>
      </rPr>
      <t>Females</t>
    </r>
  </si>
  <si>
    <t>Table No. (5-1)</t>
  </si>
  <si>
    <t>Table No. (5-2)</t>
  </si>
  <si>
    <t>Table No. (5-3)</t>
  </si>
  <si>
    <t>المواليد الأحياء المسجلون حسب الجنسية وصفة القائم بالتوليد ومكان الولادة والبلدية</t>
  </si>
  <si>
    <t>المواليد الأحياء المسجلون حسب فئة عمر الأم وجنسيتها ومهنتها</t>
  </si>
  <si>
    <t>المواليد الأحياء المسجلون حسب فئة عمر الأب وجنسيته ومهنته</t>
  </si>
  <si>
    <t>الوفيات المسجلة للقطريين حسب مكان الوفاة والنوع والفئات العمرية</t>
  </si>
  <si>
    <t xml:space="preserve">الوفيات المسجلة للقطريين حسب النوع ومكان الوفاة </t>
  </si>
  <si>
    <t xml:space="preserve">                                         Nationality &amp; Gender
 Cause of Death</t>
  </si>
  <si>
    <t xml:space="preserve">            الجنسية والنوع
 البلدية</t>
  </si>
  <si>
    <r>
      <t xml:space="preserve">الإناث % </t>
    </r>
    <r>
      <rPr>
        <b/>
        <sz val="8"/>
        <rFont val="Arial"/>
        <family val="2"/>
      </rPr>
      <t xml:space="preserve">
% Females</t>
    </r>
  </si>
  <si>
    <r>
      <t xml:space="preserve">الذكور %
</t>
    </r>
    <r>
      <rPr>
        <b/>
        <sz val="8"/>
        <rFont val="Arial"/>
        <family val="2"/>
      </rPr>
      <t>%</t>
    </r>
    <r>
      <rPr>
        <b/>
        <sz val="10"/>
        <rFont val="Arial"/>
        <family val="2"/>
      </rPr>
      <t xml:space="preserve"> </t>
    </r>
    <r>
      <rPr>
        <b/>
        <sz val="8"/>
        <rFont val="Arial"/>
        <family val="2"/>
      </rPr>
      <t>Males</t>
    </r>
  </si>
  <si>
    <r>
      <t xml:space="preserve">المجموع %
</t>
    </r>
    <r>
      <rPr>
        <b/>
        <sz val="8"/>
        <rFont val="Arial"/>
        <family val="2"/>
      </rPr>
      <t>Total %</t>
    </r>
  </si>
  <si>
    <t>المواليد الأحياء المسجلون حسب الجنسية والنوع والبلدية</t>
  </si>
  <si>
    <t>المواليد الأحياء المسجلون حسب الجنسية والنوع ووزن المولود</t>
  </si>
  <si>
    <t>معدل الخصوبة العام والخصوبة الكلية والإحلال الإجمالى ومتوسط عمر المرأة عند الإنجاب حسب الجنسية (2013-2017)</t>
  </si>
  <si>
    <t>Infant Mortality Rate by Nationality and Gender (2008-2017)</t>
  </si>
  <si>
    <t>معدل وفيات الأطفال (أقل من 5 سنوات) حسب الجنسية والنوع (2008-2017)</t>
  </si>
  <si>
    <t>Non-Registered Live Births by Nationality and Gender (2007-2016)</t>
  </si>
  <si>
    <t>Registered Live Births by Nationality, Gender and  Gender Ratio at birth (2008-2017)</t>
  </si>
  <si>
    <t>Registerd Live Births by Nationality and Gender (2008-2017)</t>
  </si>
  <si>
    <t>Registered Live Births by Nationality, Gender and Municipality (2017)</t>
  </si>
  <si>
    <t>المواليد الأحياء المسجلون حسب الجنسية والنوع والبلدية (2017)</t>
  </si>
  <si>
    <t>Registered Live Births by Month, Gender and Municipality (Qataris) (2017)</t>
  </si>
  <si>
    <t>المواليد الأحياء المسجلون حسب الشهر والنوع والبلدية (قطريون) (2017)</t>
  </si>
  <si>
    <t>Registered Live Births by Month, Gender and Municipality (Non-Qataris) (2017)</t>
  </si>
  <si>
    <t>المواليد الأحياء المسلجون حسب الشهر والنوع والبلدية (غير قطريين)  (2017)</t>
  </si>
  <si>
    <t>Registered Live Births by Month, Gender and Municipality (Total) (2017)</t>
  </si>
  <si>
    <t>المواليد الأحياء المسجلون حسب الشهر والنوع والبلدية (المجموع)  (2017)</t>
  </si>
  <si>
    <t>Registered Live Births by Nationality, Type of Births and Municipality (2017)</t>
  </si>
  <si>
    <t>المواليد الأحياء المسجلون حسب الجنسية ونوع الولادة والبلدية (2017)</t>
  </si>
  <si>
    <t>Registered Live Births by Nationality, Delivery Attendant,  Place of Birth and Municipality (2017)</t>
  </si>
  <si>
    <t>المواليد الأحياء المسجلون حسب الجنسية وصفة القائم بالتوليد ومكان الولادة والبلدية (2017)</t>
  </si>
  <si>
    <t>Registered Live Births by Nationality, Gender and Mother's Age Group (2017)</t>
  </si>
  <si>
    <t>المواليد الأحياء المسجلون حسب الجنسية والنوع وفئة عمر الأم (2017)</t>
  </si>
  <si>
    <t>Registered Live Births by Gender and Mother's Nationality and Age Group (2017)</t>
  </si>
  <si>
    <t>المواليد الأحياء المسجلون حسب جنسية الأم وفئة عمرها  ونوع المولود (2017)</t>
  </si>
  <si>
    <t>Registered Live Births by Duration of Marriage and Mother's Age Group (Qataris) (2017)</t>
  </si>
  <si>
    <t>المواليد الأحياء المسجلون حسب مدة الحياة الزواجية وفئة عمر الأم (قطريون)  (2017)</t>
  </si>
  <si>
    <t>Registered Live births by Duration of Marriage and Mother's Age Group (Non-Qataris) (2017)</t>
  </si>
  <si>
    <t>المواليد الأحياء المسجلون حسب مدة الحياة الزواجية وفئة عمر الأم (غير قطريين) (2017)</t>
  </si>
  <si>
    <t>Registered Live Births by Duration of Marriage and Mother's Age Group (Total) (2017)</t>
  </si>
  <si>
    <t>Registered Live Births by Mother's Age Group and Birth Order (Qataris) (2017)</t>
  </si>
  <si>
    <t>المواليد الأحياء المسجلون حسب فئة عمر الأم وترتيب المولود (قطريون) (2017)</t>
  </si>
  <si>
    <t>Registrered Live Births by Mother's Age Group and Birth Order (Non-Qataris) (2017)</t>
  </si>
  <si>
    <t>المواليد الأحياء المسجلون حسب فئة عمر الأم وترتيب المولود (غير قطريين) (2017)</t>
  </si>
  <si>
    <t>Registered Live Births by Mother's Age Group and Birth Order (Males) (2017)</t>
  </si>
  <si>
    <t>المواليد أحياء المسجلون حسب فئة عمر الأم وترتيب المولود (الذكور) (2017)</t>
  </si>
  <si>
    <t>Registered Live Births by Mother's Age Group and Birth Order (Females) (2017)</t>
  </si>
  <si>
    <t>المواليد الأحياء المسجلون حسب فئة عمر الأم وترتيب المولود (الإناث) (2017)</t>
  </si>
  <si>
    <t>Registered Live Births by Mother's Age Group and Birth Order (Total) (2017)</t>
  </si>
  <si>
    <t>المواليد أحياء المسجلون حسب فئة عمر الام وترتيب المولود (المجموع) (2017)</t>
  </si>
  <si>
    <t>Registered Live Births by Duration of Marriage, and Birth Order (Qataris) (2017)</t>
  </si>
  <si>
    <t>المواليد الأحياء المسجلون حسب مدة الحياة الزواجية وترتيب المولود (قطريون) (2017)</t>
  </si>
  <si>
    <t>Registered Live Births by Duration of Marriage, and Birth Order (Non-Qataris) (2017)</t>
  </si>
  <si>
    <t>المواليد الأحياء المسجلون حسب مدة الحياة الزواجية وترتيب المولود (غير قطريين) (2017)</t>
  </si>
  <si>
    <t>Registered Live Births by Duration of Marriage, and Birth Order (Total) (2017)</t>
  </si>
  <si>
    <t>المواليد الأحياء المسجلون حسب مدة الحياة الزواجية وترتيب المولود (المجموع) (2017)</t>
  </si>
  <si>
    <t>Registered Live Births by Educational Status of Father and Mother (Qataris) (2017)</t>
  </si>
  <si>
    <t>المواليد الأحياء المسجلون حسب الحالة التعليمية للأب والأم (قطريون) (2017)</t>
  </si>
  <si>
    <t>Registered Live Births by Educational Status of Father and Mother (Total) (2017)</t>
  </si>
  <si>
    <t>المواليد أحياء المسجلون حسب الحالة التعليمية للأب والأم (المجموع) (2017)</t>
  </si>
  <si>
    <t>Registered Live Births By Mother's Age Group and Educational Status (Qataris) (2017)</t>
  </si>
  <si>
    <t>المواليد الأحياء المسجلون حسب فئة عمر الأم وحالتها التعليمية (قطريات) (2017)</t>
  </si>
  <si>
    <t>Registered Live Births By Mother's Age Group and Educational Status (Non-Qataris) (2017)</t>
  </si>
  <si>
    <t>المواليد أحياء المسجلون حسب فئة عمر الأم وحالتها التعليمية (غير قطريات) (2017)</t>
  </si>
  <si>
    <t>Registered Live Births By Mother's Age Group and Educational Status (Total) (2017)</t>
  </si>
  <si>
    <t>المواليد الأحياء المسجلون حسب فئة عمر الأم وحالتها التعليمية (المجموع) (2017)</t>
  </si>
  <si>
    <t>Registered Live Births by Nationality, Gender and Birth Weight (2017)</t>
  </si>
  <si>
    <t>المواليد الأحياء المسجلون حسب الجنسية والنوع ووزن المولود (2017)</t>
  </si>
  <si>
    <t>Registered Live Births by Mother's Age Group, Nationality and Occupation (2017)</t>
  </si>
  <si>
    <t>المواليد الأحياء المسجلون حسب فئة عمر الأم وجنسيتها ومهنتها (2017)</t>
  </si>
  <si>
    <t>Registered Live Births by Father's Age Group, Nationality and Occupation (2017)</t>
  </si>
  <si>
    <t>المواليد الأحياء المسجلون حسب فئة عمر الأب وجنسيته ومهنته (2017)</t>
  </si>
  <si>
    <t>Registered Deaths by Nationality and Gender (2008-2017)</t>
  </si>
  <si>
    <t>Registered Deaths by Nationality, Gender and Municipality (2017)</t>
  </si>
  <si>
    <t>الوفيات المسجلة حسب الجنسية والنوع والبلدية (2017)</t>
  </si>
  <si>
    <t>Registered Deaths by Nationality, Gender and Month (2017)</t>
  </si>
  <si>
    <t>الوفيات المسجلة حسب الجنسية والنوع والشهر (2017)</t>
  </si>
  <si>
    <t>Registered Deaths by Nationality, Gender and Age (2017)</t>
  </si>
  <si>
    <t>الوفيات المسجلة حسب الجنسية والنوع والعمر (2017)</t>
  </si>
  <si>
    <t>Registered Qatari Deaths by Place of Death, Gender and Age Groups (2017)</t>
  </si>
  <si>
    <t>الوفيات المسجلة للقطريين حسب مكان الوفاة والنوع والفئات العمرية (2017)</t>
  </si>
  <si>
    <t>Registered Qatari Deaths by Gender and Place of Death (2017)</t>
  </si>
  <si>
    <t>الوفيات المسجلة للقطريين حسب النوع ومكان الوفاة (2017)</t>
  </si>
  <si>
    <t>Registered Deaths by Nationality, Gender and Single Year of Age (2017)</t>
  </si>
  <si>
    <t>الوفيات المسجلة حسب الجنسية والنوع واحاد العمر (2017)</t>
  </si>
  <si>
    <t>Registered Deaths (15 years old and over) by Marital Status, Gender and Age Groups (Qataris) (2017)</t>
  </si>
  <si>
    <t>الوفيات المسجلة (15 سنة فأكثر) حسب الحالة الزواجية والنوع والفئات العمرية (قطريون) (2017)</t>
  </si>
  <si>
    <t>Registered Deaths (15 years old and over) by Marital Status, Gender and Age Groups (Non-Qataris) (2017)</t>
  </si>
  <si>
    <t>الوفيات المسجلة (15 عاما فأكثر) حسب الحالة الزواجية والنوع والفئات العمرية (غير قطريين) (2017)</t>
  </si>
  <si>
    <t>Registered Deaths (15 years old and over) by Marital Status, Gender and Age Groups (Total) (2017)</t>
  </si>
  <si>
    <t>الوفيات المسجلة (15 عاما فأكثر) حسب الحالة الزواجية والنوع والفئات العمرية (المجموع) (2017)</t>
  </si>
  <si>
    <t>Registered Deaths (15 years and over) by Age Groups, Gender and Occupation (Qataris) (2017)</t>
  </si>
  <si>
    <t>الوفيات المسجلة (15 سنة فأكثر) حسب الفئات العمرية والنوع والمهنة (قطريون) (2017)</t>
  </si>
  <si>
    <t>Registered Deaths (15 years and over) by Age Groups, Gender and Occupation (Non-Qataris) (2017)</t>
  </si>
  <si>
    <t>الوفيات المسجلة (15 عاما فأكثر) حسب الفئات العمرية والنوع والمهنة (غير قطريين) (2017)</t>
  </si>
  <si>
    <t>Registered Deaths (15 years and over) by Age Groups, Gender and Occupation (Total) (2017)</t>
  </si>
  <si>
    <t>الوفيات المسجلة (15 عاما فأكثر) حسب الفئات العمرية والنوع والمهنة (المجموع) (2017)</t>
  </si>
  <si>
    <t>Registered Deaths by Nationality, Gender and Cause of Death (ICD 10 Basic List) (2017)</t>
  </si>
  <si>
    <t>الوفيات المسجلة حسب الجنسية والنوع وسبب الوفاة (المراجعة العاشرة القائمة الاساسية) (2017)</t>
  </si>
  <si>
    <t>Deaths by Age groups, Gender and Cause of Death (ICD 10 Detailed List) ( Qataris) (2017)</t>
  </si>
  <si>
    <t>الوفيات  حسب الفئات العمرية والنوع و سبب الوفاة (المراجعة العاشرة القائمة المفصلة) (قطريون) (2017)</t>
  </si>
  <si>
    <t>Deaths by Age groups, Gender and Cause of Death (ICD 10 Detailed List) (Non-Qataris) (2017)</t>
  </si>
  <si>
    <t>الوفيات حسب الفئات العمرية والنوع و سبب الوفاة (المراجعة العاشرة القائمة المفصلة) (غير قطريين) (2017)</t>
  </si>
  <si>
    <t>Deaths by Age groups, Gender and Cause of Death (ICD 10 Detailed List) (Total) (2017)</t>
  </si>
  <si>
    <t>الوفيات حسب الفئات العمرية والنوع و سبب الوفاة (المراجعة العاشرة القائمة المفصلة) (المجموع) (2017)</t>
  </si>
  <si>
    <t>Registered Infant Deaths by Nationality and Gender  (2008-2017)</t>
  </si>
  <si>
    <t>Registered Infant Deaths by Nationality, Gender and Municipality (2017)</t>
  </si>
  <si>
    <t>وفيات الأطفال الرضع المسجلة حسب الجنسية والنوع والبلدية (2017)</t>
  </si>
  <si>
    <t>Registered Infant Deaths by Nationality, Gender and Month (2017)</t>
  </si>
  <si>
    <t>وفيات الأطفال الرضع المسجلة حسب الجنسية والنوع والشهر (2017)</t>
  </si>
  <si>
    <t>Registered Infant Deaths by Nationality, Gender and Age (2017)</t>
  </si>
  <si>
    <t>وفيات الأطفال الرضع المسجلة حسب الجنسية والنوع والعمر (2017)</t>
  </si>
  <si>
    <t>Registered Infant Deaths by Month and Age (Qataris) (2017)</t>
  </si>
  <si>
    <t>وفيات الأطفال الرضع المسجلة حسب الشهر والعمر (قطريون) (2017)</t>
  </si>
  <si>
    <t>Registered Infant Deaths by Month and Age (Non-Qataris) (2017)</t>
  </si>
  <si>
    <t>وفيات الأطفال الرضع المسجلة حسب الشهر والعمر (غير قطريين) (2017)</t>
  </si>
  <si>
    <t>Registered Infant Deaths by Month and Age (Total) (2017)</t>
  </si>
  <si>
    <t>وفيات الأطفال الرضع المسجلة حسب الشهر والعمر (المجموع) (2017)</t>
  </si>
  <si>
    <t>Registered Infant Deaths by Gender and Nationality (2017)</t>
  </si>
  <si>
    <t>وفيات الأطفال الرضع المسجلة حسب النوع والجنسية (2017)</t>
  </si>
  <si>
    <t>Registered Infant Deaths by Nationality, Gender and Cause of Death (ICD 10 Detailed List) (2017)</t>
  </si>
  <si>
    <t>وفيات الاطفال الرضع المسجلة حسب الجنسية والنوع وسبب الوفاة (المراجعة العاشرة القائمة المفصلة) (2017)</t>
  </si>
  <si>
    <t>Registered Deaths by Nationality,Gender and Cause of Death (ICD 10 basic list) (2017)</t>
  </si>
  <si>
    <t>Registered Deaths by Nationality,Gender and Cause of Death (ICD 10 basic list) (2016)</t>
  </si>
  <si>
    <t>الوفيات المسجلة حسب الجنسية والنوع وسبب الوفاة (المراجعة العاشرة القائمة الاساسية) (2016)</t>
  </si>
  <si>
    <t>Registered Deaths by Nationality,Gender and Cause of Death (ICD 10 basic list) (2015)</t>
  </si>
  <si>
    <t>الوفيات المسجلة حسب الجنسية والنوع وسبب الوفاة (المراجعة العاشرة القائمة الاساسية) (2015)</t>
  </si>
  <si>
    <t xml:space="preserve">Registerd Vital Events (2008-2017)      </t>
  </si>
  <si>
    <t>الواقعات الحيوية المسجلة (2008 -2017)</t>
  </si>
  <si>
    <t xml:space="preserve">Registerd Live Births by Nationality and Municipility (2017)  </t>
  </si>
  <si>
    <t>المواليد أحياء المسجلون حسب الجنسية والبلدية (2017)</t>
  </si>
  <si>
    <t>Registered Live Births by Gender and Month (2017)</t>
  </si>
  <si>
    <t>المواليد الأحياء المسجلون حسب النوع والشهر (2017)</t>
  </si>
  <si>
    <t>Registered Live Births by Nationality (2017)</t>
  </si>
  <si>
    <t>المواليد الأحياء المسجلون حسب الجنسية (2017)</t>
  </si>
  <si>
    <t>Registered Live Births by Nationality and Mother's Age Group (2017)</t>
  </si>
  <si>
    <t>المواليد الأحياء المسجلون حسب  الجنسية و فئة عمر الأم (2017)</t>
  </si>
  <si>
    <t>Registered Live Births by Mother's Nationality and Age Group (2017)</t>
  </si>
  <si>
    <t>المواليد الأحياء المسجلون حسب جنسية الأم وفئة عمرها  (2017)</t>
  </si>
  <si>
    <t>Registered Live Births by Mother's Educational Status (2017)</t>
  </si>
  <si>
    <t>المواليد الأحياء المسجلون حسب الحالة التعليمية للأم (2017)</t>
  </si>
  <si>
    <t>Registered Deaths by Gender and Month (2017)</t>
  </si>
  <si>
    <t>الوفيات المسجلة حسب النوع والشهر (2017)</t>
  </si>
  <si>
    <t>Registered Deaths by Nationality and Age Groups (2017)</t>
  </si>
  <si>
    <t>الوفيات المسجلة حسب الجنسية والفئات العمرية (2017)</t>
  </si>
  <si>
    <t>Register Qatari Deaths by Place of Death (2017)</t>
  </si>
  <si>
    <t>الوفيات المسجلة للقطريين حسب مكان الوفاة (2017)</t>
  </si>
  <si>
    <t>Registered Deaths by Nationality (2017)</t>
  </si>
  <si>
    <t>الوفيات المسجلة حسب الجنسية (2017)</t>
  </si>
  <si>
    <t>وفيات الاطفال الرضع المسجلة حسب النوع والجنسية  (2017)</t>
  </si>
  <si>
    <t>List of Figures</t>
  </si>
  <si>
    <t>فهرس الرسوم البيانية</t>
  </si>
  <si>
    <t>General Fertility, Total Fertility and Gross Reproduction Rates, and Average Age of Child Bearing by Nationality (2013-2017)</t>
  </si>
  <si>
    <t>Child Mortality Rate (Less Than 5 Years) by Nationality and Gender (2008-2017)</t>
  </si>
  <si>
    <t>Child Mortality Rate by Nationlity and Gender (2008 - 2017)</t>
  </si>
  <si>
    <t>Child Mortality Rate (Less Than 5 Years) by Gender (2008-2017)</t>
  </si>
  <si>
    <t>معدل وفيات الأطفال (أقل من 5 سنوات) حسب النوع (2008 - 2017)</t>
  </si>
  <si>
    <t>معدل المواليد والوفيات الخام ومعدل الزيادة الطبيعية ومعدل وفيات الأمهات ونسبة الولادات التي تجري تحت إشراف صحي (2008-2017)</t>
  </si>
  <si>
    <t>NON-REGISTERED LIVE BIRTHS BY NATIONALITY AND GENDER</t>
  </si>
  <si>
    <t>CHILD MORTALITY RATE BY NATIONALITY AND GENDER</t>
  </si>
  <si>
    <t>CHILD MORTALITY RATE (LESS THAN 5 YEARS) BY NATIONALITY AND GENDER</t>
  </si>
  <si>
    <t>INFANT MORTALITY RATE BY NATIONALITY AND GENDER</t>
  </si>
  <si>
    <t xml:space="preserve">REGISTERED LIVE BIRTHS BY NATIONALITY, GENDER AND MUNICIPALITY </t>
  </si>
  <si>
    <t>REGISTERED LIVE BIRTHS BY MONTH, GENDER AND MUNICIPALITY</t>
  </si>
  <si>
    <t xml:space="preserve">REGISTERED LIVE BIRTHS BY NATIONALITY, DELIVERY ATTENDENT,
 PLACE OF BIRTH AND MUNICIPALITY </t>
  </si>
  <si>
    <t>Place of Birth</t>
  </si>
  <si>
    <t>REGISTERED LIVE BIRTHS BY NATIONALITY, GENDER AND MOTHER'S AGE GROUP</t>
  </si>
  <si>
    <t xml:space="preserve">                         Nationality                              &amp; Gender 
  Mother's Age 
 Group (in Years)              </t>
  </si>
  <si>
    <t>Mother's Age Group (in Years)</t>
  </si>
  <si>
    <r>
      <t xml:space="preserve"> Duration of Marriage (in Years) </t>
    </r>
    <r>
      <rPr>
        <b/>
        <sz val="12"/>
        <rFont val="Arial"/>
        <family val="2"/>
      </rPr>
      <t>مدة الحياة الزواجية بالسنوات</t>
    </r>
  </si>
  <si>
    <r>
      <rPr>
        <b/>
        <sz val="10"/>
        <rFont val="Arial"/>
        <family val="2"/>
      </rPr>
      <t xml:space="preserve">Mother's Age Group (in Years) </t>
    </r>
    <r>
      <rPr>
        <b/>
        <sz val="12"/>
        <rFont val="Arial"/>
        <family val="2"/>
      </rPr>
      <t>(فئة عمر الأم (بالسنوات</t>
    </r>
  </si>
  <si>
    <t>REGISTERED LIVE BIRTHS BY MOTHER'S AGE GROUP AND BIRTH ORDER</t>
  </si>
  <si>
    <t>REGISTERED LIVE BIRTHS BY DURATION OF MARRIAGE AND BIRTH ORDER</t>
  </si>
  <si>
    <r>
      <t xml:space="preserve"> الحالة التعليمية للأب </t>
    </r>
    <r>
      <rPr>
        <b/>
        <sz val="10"/>
        <rFont val="Arial"/>
        <family val="2"/>
      </rPr>
      <t>Educational Status of Father</t>
    </r>
  </si>
  <si>
    <t>Educational Status of Mother</t>
  </si>
  <si>
    <t>REGISTERED LIVE BIRTHS BY EDUCATIONAL STATUS OF FATHER AND MOTHER</t>
  </si>
  <si>
    <t>REGISTERED LIVE BIRTHS BY MOTHER'S AGE GROUP AND EDUCATIONAL STATUS</t>
  </si>
  <si>
    <t>REGISTERED LIVE BIRTHS BY NATIONALITY, GENDER AND BIRTH WEIGHT</t>
  </si>
  <si>
    <t>REGISTERED LIVE BIRTHS BY MOTEHR'S AGE GROUP, NATIONALITY AND OCCUPATION</t>
  </si>
  <si>
    <t>REGISTERED LIVE BIRTHS BY FATHER'S AGE GROUP, NATIONALITY AND OCCUPATION</t>
  </si>
  <si>
    <t>REGISTERED QATARI DEATHS BY PLACE OF DEATH, GENDER AND AGE GROUPS</t>
  </si>
  <si>
    <t xml:space="preserve">REGISTERED QATARI DEATHS BY GENDER
AND PLACE OF DEATH </t>
  </si>
  <si>
    <t>REGISTERED DEATHS BY NATIONALITY, GENDER
AND SINGLE YEAR OF AGE</t>
  </si>
  <si>
    <t>REGISTERED DEATHS (15 YEARS OLD AND OVER) BY MARITAL STATUS,
GENDER AND AGE GROUPS</t>
  </si>
  <si>
    <t>Age Groups (in Years)</t>
  </si>
  <si>
    <t>REGISTERED DEATHS (15 YEARS OLD AND OVER) BY MARITAL STATUS, 
GENDER AND AGE GROUPS</t>
  </si>
  <si>
    <t>REGISTERED DEATHS (15 YEARS AND OVER) BY AGE GROUPS, GENDER AND OCCUPATION</t>
  </si>
  <si>
    <r>
      <rPr>
        <b/>
        <sz val="10"/>
        <rFont val="Arial"/>
        <family val="2"/>
      </rPr>
      <t xml:space="preserve"> Age Groups (in Years)</t>
    </r>
    <r>
      <rPr>
        <b/>
        <sz val="12"/>
        <rFont val="Arial"/>
        <family val="2"/>
        <charset val="178"/>
      </rPr>
      <t xml:space="preserve"> (الفئات العمرية (بالسنوات</t>
    </r>
  </si>
  <si>
    <t>العمر بالأيام</t>
  </si>
  <si>
    <t>Age in Days</t>
  </si>
  <si>
    <t xml:space="preserve"> 14 - 20</t>
  </si>
  <si>
    <t>7 - 13</t>
  </si>
  <si>
    <t>(الوفيات المسجلة حسب الجنسية والنوع وسبب الوفاة (المراجعة العاشرة القائمة الاساسية</t>
  </si>
  <si>
    <t>Certain Infectious and Parasitic Diseases</t>
  </si>
  <si>
    <t>Diseases of the Blood &amp; Blood Forming Organs &amp; Cetrain Disorders Invovling the Immune Mechanism</t>
  </si>
  <si>
    <t>Diseases of the Nervous System</t>
  </si>
  <si>
    <t>Diseases of the Circulatory System</t>
  </si>
  <si>
    <t>Diseases of the Respiratory System</t>
  </si>
  <si>
    <t>Diseases of the Digestive System</t>
  </si>
  <si>
    <t>Diseases of the Skin and Subcutaneous Tissue</t>
  </si>
  <si>
    <t>Diseases of the Musculoskeletal System and Connective Tissue</t>
  </si>
  <si>
    <t>Diseases of the Genitourinary System</t>
  </si>
  <si>
    <t>Pregnancy, Childbirth and the Peurperium</t>
  </si>
  <si>
    <t>Certain Conditions Originating in the Perinatal Period</t>
  </si>
  <si>
    <t>External Causes of Morbidity and Mortality</t>
  </si>
  <si>
    <r>
      <t xml:space="preserve">أقل من </t>
    </r>
    <r>
      <rPr>
        <b/>
        <sz val="11"/>
        <rFont val="Arial"/>
        <family val="2"/>
      </rPr>
      <t>1000</t>
    </r>
  </si>
  <si>
    <r>
      <t xml:space="preserve">مجموع المواليد الذين هم أقل من </t>
    </r>
    <r>
      <rPr>
        <b/>
        <sz val="11"/>
        <rFont val="Arial"/>
        <family val="2"/>
      </rPr>
      <t>2500</t>
    </r>
    <r>
      <rPr>
        <b/>
        <sz val="10"/>
        <rFont val="Arial"/>
        <family val="2"/>
      </rPr>
      <t xml:space="preserve"> جرام</t>
    </r>
  </si>
  <si>
    <r>
      <t xml:space="preserve">مجموع المواليد الذين هم  </t>
    </r>
    <r>
      <rPr>
        <b/>
        <sz val="11"/>
        <rFont val="Arial"/>
        <family val="2"/>
      </rPr>
      <t>2500</t>
    </r>
    <r>
      <rPr>
        <b/>
        <sz val="10"/>
        <rFont val="Arial"/>
        <family val="2"/>
      </rPr>
      <t xml:space="preserve"> جرام فأكثر</t>
    </r>
  </si>
  <si>
    <r>
      <t xml:space="preserve">نسبة المواليد الذين هم أقل من </t>
    </r>
    <r>
      <rPr>
        <b/>
        <sz val="11"/>
        <rFont val="Arial"/>
        <family val="2"/>
      </rPr>
      <t xml:space="preserve">2500 </t>
    </r>
    <r>
      <rPr>
        <b/>
        <sz val="10"/>
        <rFont val="Arial"/>
        <family val="2"/>
      </rPr>
      <t>جرام</t>
    </r>
  </si>
  <si>
    <r>
      <t>نسبة المواليد (</t>
    </r>
    <r>
      <rPr>
        <b/>
        <sz val="11"/>
        <rFont val="Arial"/>
        <family val="2"/>
      </rPr>
      <t>2500</t>
    </r>
    <r>
      <rPr>
        <b/>
        <sz val="10"/>
        <rFont val="Arial"/>
        <family val="2"/>
      </rPr>
      <t xml:space="preserve"> جرم) فأكثر</t>
    </r>
  </si>
  <si>
    <t>Eurppean Countries</t>
  </si>
  <si>
    <t>اسباب الوفاة</t>
  </si>
  <si>
    <t>A01-08</t>
  </si>
  <si>
    <t>Other intestinal infections diseases</t>
  </si>
  <si>
    <t>الأمراض المعدية المعوية الأخرى</t>
  </si>
  <si>
    <t>A15-19</t>
  </si>
  <si>
    <t>Tuberculosis</t>
  </si>
  <si>
    <t>مرض السل</t>
  </si>
  <si>
    <t>A39</t>
  </si>
  <si>
    <t>Meningococcal infection</t>
  </si>
  <si>
    <t>عدوى المكورات السحائية</t>
  </si>
  <si>
    <t>B20-24</t>
  </si>
  <si>
    <t>Human immunodeficiency virus [HIV] disease</t>
  </si>
  <si>
    <t>مرض نقص المناعة البشرية</t>
  </si>
  <si>
    <t>C43</t>
  </si>
  <si>
    <t>Malignant melanoma of skin</t>
  </si>
  <si>
    <t>سرطان الجلد الخبيث</t>
  </si>
  <si>
    <t>C53</t>
  </si>
  <si>
    <t>Malignant neoplasm of cervix uteri</t>
  </si>
  <si>
    <t>ورم خبيث في عنق الرحم</t>
  </si>
  <si>
    <t>C54-55</t>
  </si>
  <si>
    <t>Malignant neoplasm of other &amp; unspecified parts of uterus</t>
  </si>
  <si>
    <t xml:space="preserve">أورام خبيثة في مناطق أخرى غير محددة من الرحم </t>
  </si>
  <si>
    <t>I70</t>
  </si>
  <si>
    <t>Atherosclerosis</t>
  </si>
  <si>
    <t>تصلب الشرايين</t>
  </si>
  <si>
    <t>K25-27</t>
  </si>
  <si>
    <t>Gastric and duodenal ulcer</t>
  </si>
  <si>
    <t>المعدة وقرحة الاثني عشر</t>
  </si>
  <si>
    <t>Accidental Drowning/Submersion</t>
  </si>
  <si>
    <t>X85-Y09</t>
  </si>
  <si>
    <t>Assault</t>
  </si>
  <si>
    <t>الاعتداء</t>
  </si>
  <si>
    <t>CHAPTER ONE : VITAL INDICATORS</t>
  </si>
  <si>
    <t>CHAPTER TWO : LIVE BIRTHS</t>
  </si>
  <si>
    <t>CHAPTER THREE : DEATHS</t>
  </si>
  <si>
    <t>CHAPTER FOUR : INFANT DEATHS</t>
  </si>
  <si>
    <t>CHAPTER FIVE : REGISTERED DEATHS BY CAUSE OF DEATH</t>
  </si>
  <si>
    <t xml:space="preserve">             Place of Death                         &amp; Gender
Age Groups</t>
  </si>
  <si>
    <t>Those Who Have Not Been Classified by Occupation</t>
  </si>
  <si>
    <t xml:space="preserve"> 11 - اقل من عام</t>
  </si>
  <si>
    <t>Under 1 Day</t>
  </si>
  <si>
    <t>11 - Under 1 Year</t>
  </si>
  <si>
    <r>
      <t xml:space="preserve">ذكور
</t>
    </r>
    <r>
      <rPr>
        <b/>
        <sz val="9"/>
        <rFont val="Arial"/>
        <family val="2"/>
      </rPr>
      <t>Males</t>
    </r>
  </si>
  <si>
    <r>
      <t xml:space="preserve">إناث
</t>
    </r>
    <r>
      <rPr>
        <b/>
        <sz val="9"/>
        <rFont val="Arial"/>
        <family val="2"/>
      </rPr>
      <t>Females</t>
    </r>
  </si>
  <si>
    <t>دول أوروبية
Eurppean Countries</t>
  </si>
  <si>
    <r>
      <rPr>
        <b/>
        <sz val="9"/>
        <rFont val="Arial"/>
        <family val="2"/>
      </rPr>
      <t>(A00 - B99)</t>
    </r>
    <r>
      <rPr>
        <b/>
        <sz val="10"/>
        <rFont val="Arial"/>
        <family val="2"/>
      </rPr>
      <t xml:space="preserve"> امراض معدية وطفيلية معينة </t>
    </r>
  </si>
  <si>
    <r>
      <rPr>
        <b/>
        <sz val="9"/>
        <rFont val="Arial"/>
        <family val="2"/>
      </rPr>
      <t>(C00 - D48)</t>
    </r>
    <r>
      <rPr>
        <b/>
        <sz val="10"/>
        <rFont val="Arial"/>
        <family val="2"/>
      </rPr>
      <t xml:space="preserve"> الأورام </t>
    </r>
  </si>
  <si>
    <r>
      <rPr>
        <b/>
        <sz val="9"/>
        <rFont val="Arial"/>
        <family val="2"/>
      </rPr>
      <t>(D50 - D89)</t>
    </r>
    <r>
      <rPr>
        <b/>
        <sz val="10"/>
        <rFont val="Arial"/>
        <family val="2"/>
      </rPr>
      <t xml:space="preserve"> امراض الدم واعضاء تكوين الدم واضطرابات معينة تشمل اضطرابات المناعة</t>
    </r>
  </si>
  <si>
    <r>
      <rPr>
        <b/>
        <sz val="9"/>
        <rFont val="Arial"/>
        <family val="2"/>
      </rPr>
      <t>(E00 - F90)</t>
    </r>
    <r>
      <rPr>
        <b/>
        <sz val="10"/>
        <rFont val="Arial"/>
        <family val="2"/>
      </rPr>
      <t xml:space="preserve"> امراض الغدد الصماء والتغذية والتمثيل الغذائي </t>
    </r>
  </si>
  <si>
    <r>
      <rPr>
        <b/>
        <sz val="9"/>
        <rFont val="Arial"/>
        <family val="2"/>
      </rPr>
      <t>(G00 - G99)</t>
    </r>
    <r>
      <rPr>
        <b/>
        <sz val="10"/>
        <rFont val="Arial"/>
        <family val="2"/>
      </rPr>
      <t xml:space="preserve"> امراض الجهاز العصبي</t>
    </r>
  </si>
  <si>
    <t>(E00 - F90) Endocrine nutritional &amp; metabolic diseases</t>
  </si>
  <si>
    <r>
      <rPr>
        <b/>
        <sz val="9"/>
        <rFont val="Arial"/>
        <family val="2"/>
      </rPr>
      <t>(I00 - I99)</t>
    </r>
    <r>
      <rPr>
        <b/>
        <sz val="10"/>
        <rFont val="Arial"/>
        <family val="2"/>
      </rPr>
      <t xml:space="preserve"> امراض الجهاز الدوري</t>
    </r>
  </si>
  <si>
    <r>
      <rPr>
        <b/>
        <sz val="9"/>
        <rFont val="Arial"/>
        <family val="2"/>
      </rPr>
      <t>(K00 - k93)</t>
    </r>
    <r>
      <rPr>
        <b/>
        <sz val="10"/>
        <rFont val="Arial"/>
        <family val="2"/>
      </rPr>
      <t xml:space="preserve"> امراض الجهاز الهضمي </t>
    </r>
  </si>
  <si>
    <r>
      <rPr>
        <b/>
        <sz val="9"/>
        <rFont val="Arial"/>
        <family val="2"/>
      </rPr>
      <t>(L00 - L99)</t>
    </r>
    <r>
      <rPr>
        <b/>
        <sz val="10"/>
        <rFont val="Arial"/>
        <family val="2"/>
      </rPr>
      <t xml:space="preserve"> امراض الجلد والنسيج تحت الجلد</t>
    </r>
  </si>
  <si>
    <r>
      <rPr>
        <b/>
        <sz val="9"/>
        <rFont val="Arial"/>
        <family val="2"/>
      </rPr>
      <t>(M00 - M99)</t>
    </r>
    <r>
      <rPr>
        <b/>
        <sz val="10"/>
        <rFont val="Arial"/>
        <family val="2"/>
      </rPr>
      <t xml:space="preserve"> امراض الجهاز الهيكلي العضلي والنسيج الضام</t>
    </r>
  </si>
  <si>
    <r>
      <rPr>
        <b/>
        <sz val="9"/>
        <rFont val="Arial"/>
        <family val="2"/>
      </rPr>
      <t>(N00 - N99)</t>
    </r>
    <r>
      <rPr>
        <b/>
        <sz val="10"/>
        <rFont val="Arial"/>
        <family val="2"/>
      </rPr>
      <t xml:space="preserve"> امراض الجهاز البولي التناسلي </t>
    </r>
  </si>
  <si>
    <r>
      <rPr>
        <b/>
        <sz val="9"/>
        <rFont val="Arial"/>
        <family val="2"/>
      </rPr>
      <t>(O00 - O99)</t>
    </r>
    <r>
      <rPr>
        <b/>
        <sz val="10"/>
        <rFont val="Arial"/>
        <family val="2"/>
      </rPr>
      <t xml:space="preserve"> الحمل والولادة والنفاس</t>
    </r>
  </si>
  <si>
    <r>
      <rPr>
        <b/>
        <sz val="9"/>
        <rFont val="Arial"/>
        <family val="2"/>
      </rPr>
      <t>(P00 - P96)</t>
    </r>
    <r>
      <rPr>
        <b/>
        <sz val="10"/>
        <rFont val="Arial"/>
        <family val="2"/>
      </rPr>
      <t xml:space="preserve"> حالات معينة تنشأ في فترة ما حول الولادة</t>
    </r>
  </si>
  <si>
    <r>
      <rPr>
        <b/>
        <sz val="9"/>
        <rFont val="Arial"/>
        <family val="2"/>
      </rPr>
      <t>(Q00 - Q99)</t>
    </r>
    <r>
      <rPr>
        <b/>
        <sz val="10"/>
        <rFont val="Arial"/>
        <family val="2"/>
      </rPr>
      <t xml:space="preserve"> التشوهات الخلقية والعاهات والشذوذ الكروموسومي</t>
    </r>
  </si>
  <si>
    <r>
      <rPr>
        <b/>
        <sz val="9"/>
        <rFont val="Arial"/>
        <family val="2"/>
      </rPr>
      <t>(R00 - R99)</t>
    </r>
    <r>
      <rPr>
        <b/>
        <sz val="10"/>
        <rFont val="Arial"/>
        <family val="2"/>
      </rPr>
      <t xml:space="preserve"> اعراض وعلامات نتائج اكلينكية معملية غير عادية وغير مصنفة في مكان اخر</t>
    </r>
  </si>
  <si>
    <r>
      <rPr>
        <b/>
        <sz val="9"/>
        <rFont val="Arial"/>
        <family val="2"/>
      </rPr>
      <t xml:space="preserve">(V01 - Y98) </t>
    </r>
    <r>
      <rPr>
        <b/>
        <sz val="10"/>
        <rFont val="Arial"/>
        <family val="2"/>
      </rPr>
      <t>أسباب خارجية للمرض والوفاة</t>
    </r>
  </si>
  <si>
    <t xml:space="preserve">                       الجنسية ونوع                                 الولادة
  البلدية</t>
  </si>
  <si>
    <t xml:space="preserve">                      Nationality &amp;                        Type of Birth
  Municipality</t>
  </si>
  <si>
    <r>
      <t xml:space="preserve">Less than </t>
    </r>
    <r>
      <rPr>
        <b/>
        <sz val="10"/>
        <rFont val="Arial"/>
        <family val="2"/>
      </rPr>
      <t>20</t>
    </r>
  </si>
  <si>
    <r>
      <t>Less than</t>
    </r>
    <r>
      <rPr>
        <b/>
        <sz val="10"/>
        <rFont val="Arial"/>
        <family val="2"/>
      </rPr>
      <t xml:space="preserve"> 20</t>
    </r>
  </si>
  <si>
    <t>5000 +</t>
  </si>
  <si>
    <t xml:space="preserve">                 Nationality                        &amp; Gender  
  Municipality   </t>
  </si>
  <si>
    <t>REGISTERED LIVE BIRTHS BY NATIONALITY, TYPE OF BIRTH AND MUNICIPALITY</t>
  </si>
  <si>
    <t xml:space="preserve">REGISTERED LIVE BIRTHS BY GENDER AND MOTHER'S NATIONALITY 
AND AGE GROUP </t>
  </si>
  <si>
    <t>REGISTERED LIVE BIRTHS BY DURATION OF MARRIAGE
 AND MOTHER'S AGE GROUP</t>
  </si>
  <si>
    <t>REGISTERED LIVE BIRTHS BY DURATION OF MARRIAGE 
AND MOTHER'S AGE GROUP</t>
  </si>
  <si>
    <t>المجموع TOTAL</t>
  </si>
  <si>
    <r>
      <t>بدون مهنة</t>
    </r>
    <r>
      <rPr>
        <b/>
        <vertAlign val="superscript"/>
        <sz val="11"/>
        <rFont val="Arial"/>
        <family val="2"/>
        <charset val="178"/>
      </rPr>
      <t xml:space="preserve"> (1)</t>
    </r>
  </si>
  <si>
    <r>
      <t xml:space="preserve">No Occupation </t>
    </r>
    <r>
      <rPr>
        <b/>
        <vertAlign val="superscript"/>
        <sz val="9"/>
        <rFont val="Arial"/>
        <family val="2"/>
        <charset val="178"/>
      </rPr>
      <t>(1)</t>
    </r>
  </si>
  <si>
    <r>
      <t>No Occupation</t>
    </r>
    <r>
      <rPr>
        <b/>
        <vertAlign val="superscript"/>
        <sz val="9"/>
        <rFont val="Arial"/>
        <family val="2"/>
      </rPr>
      <t>(1)</t>
    </r>
  </si>
  <si>
    <t xml:space="preserve">                      Year &amp;                        Gender
   Nationality</t>
  </si>
  <si>
    <t>تم احتسابها من سجلات قسم تسجيل المواليد والوفيات  - الصحة.</t>
  </si>
  <si>
    <t>D00-D48,D65-D89,E00-E07,E15-E34,E50-E88,F01-F09,F20-F99, G04-G25, G31-G98, H00-H93, K00-K22, K28-K66, K80-K92, L00-L98,M00-M99,N17-N98,O95-O97</t>
  </si>
  <si>
    <t>85 &amp;+</t>
  </si>
  <si>
    <r>
      <t xml:space="preserve">الرمز حسب المراجعة العاشرة
</t>
    </r>
    <r>
      <rPr>
        <b/>
        <sz val="8"/>
        <rFont val="Arial"/>
        <family val="2"/>
      </rPr>
      <t xml:space="preserve">ICD-10 Code </t>
    </r>
  </si>
  <si>
    <t>أخرى</t>
  </si>
  <si>
    <t>Others</t>
  </si>
  <si>
    <t xml:space="preserve">                    الجنسية                          والنوع
  السنة</t>
  </si>
  <si>
    <t>Table No. (8-1)</t>
  </si>
  <si>
    <t>جدول رقم (8-1)</t>
  </si>
  <si>
    <t>Table No. (8-3)</t>
  </si>
  <si>
    <t>جدول رقم (8-3)</t>
  </si>
  <si>
    <t>Table No. (8-2)</t>
  </si>
  <si>
    <t>جدول رقم (8-2)</t>
  </si>
  <si>
    <t>Table No. (10-1)</t>
  </si>
  <si>
    <t>جدول رقم  (10-1)</t>
  </si>
  <si>
    <t>Table No. (10-3)</t>
  </si>
  <si>
    <t>جدول رقم  (10-3)</t>
  </si>
  <si>
    <t>Table No. (10-2)</t>
  </si>
  <si>
    <t>جدول رقم  (10-2)</t>
  </si>
  <si>
    <t>غير قطريين NON-QATARIS</t>
  </si>
  <si>
    <t>المواليد الأحياء المسجلون حسب الحالة التعليمية للأب والأم (غير قطريين) (2017)</t>
  </si>
  <si>
    <t>Registered Live Births by Educational Status of Father and Mother (Non-Qataris) (2017)</t>
  </si>
  <si>
    <t xml:space="preserve">                  الجنسية والنوع
  فئة عمر الأم 
  (بالسنوات)</t>
  </si>
  <si>
    <t xml:space="preserve">                                Nationality                                    &amp; Gender 
  Mother's Age 
 Group (in Years)              </t>
  </si>
  <si>
    <t xml:space="preserve">                   الجنسية                             والنوع
 السنة</t>
  </si>
  <si>
    <t>المواليد أحياء</t>
  </si>
  <si>
    <t>الوفيات</t>
  </si>
  <si>
    <t>إجمالي الذكور</t>
  </si>
  <si>
    <t>إجمالي الإناث</t>
  </si>
  <si>
    <t>Table 3</t>
  </si>
  <si>
    <t>Table 4</t>
  </si>
  <si>
    <t xml:space="preserve">Table 5 </t>
  </si>
  <si>
    <t xml:space="preserve">Table 7 </t>
  </si>
  <si>
    <t xml:space="preserve">Table 8 </t>
  </si>
  <si>
    <t>Table 9</t>
  </si>
  <si>
    <t>Table 10</t>
  </si>
  <si>
    <t>Table 11</t>
  </si>
  <si>
    <t>Table 12-1</t>
  </si>
  <si>
    <t>Table 12-2</t>
  </si>
  <si>
    <t>Table 12-3</t>
  </si>
  <si>
    <t>Table 13-1</t>
  </si>
  <si>
    <t>Table 13-2</t>
  </si>
  <si>
    <t>Table 13-3</t>
  </si>
  <si>
    <t>Table 13-4</t>
  </si>
  <si>
    <t>Table 13-5</t>
  </si>
  <si>
    <t>الذكور</t>
  </si>
  <si>
    <t>الإناث</t>
  </si>
  <si>
    <t>غير قطريين
NON-QATARIS</t>
  </si>
  <si>
    <t>Table 6-1</t>
  </si>
  <si>
    <t>Table 6-2</t>
  </si>
  <si>
    <t>Table 6-3</t>
  </si>
  <si>
    <t>Table 14-1</t>
  </si>
  <si>
    <t>Table 14-2</t>
  </si>
  <si>
    <t>Table 14-3</t>
  </si>
  <si>
    <t>Table 15-1</t>
  </si>
  <si>
    <t>Table 15-2</t>
  </si>
  <si>
    <t>Table 15-3</t>
  </si>
  <si>
    <t>Table 16-3</t>
  </si>
  <si>
    <t>Table 17</t>
  </si>
  <si>
    <t>Table 18</t>
  </si>
  <si>
    <t>Table 16-1</t>
  </si>
  <si>
    <t>Table 16-2</t>
  </si>
  <si>
    <t>Table 19</t>
  </si>
  <si>
    <t>Table D1</t>
  </si>
  <si>
    <t>Table D2</t>
  </si>
  <si>
    <t>Table D3</t>
  </si>
  <si>
    <t>Table D4</t>
  </si>
  <si>
    <t>Table D5</t>
  </si>
  <si>
    <t>Table D6</t>
  </si>
  <si>
    <t>Table D7</t>
  </si>
  <si>
    <t>Table D8</t>
  </si>
  <si>
    <t>الوفيات 15 سنة فأكثر</t>
  </si>
  <si>
    <t>المواليد حسب جنسية الأم</t>
  </si>
  <si>
    <t>Table D9</t>
  </si>
  <si>
    <t>Table D10</t>
  </si>
  <si>
    <t>Table D11</t>
  </si>
  <si>
    <t>Table D12</t>
  </si>
  <si>
    <t>وفيات الأطفال الرضع</t>
  </si>
  <si>
    <t>Table ID1</t>
  </si>
  <si>
    <t>Table ID2</t>
  </si>
  <si>
    <t>Table ID3</t>
  </si>
  <si>
    <t>Table ID4</t>
  </si>
  <si>
    <t>Table ID5</t>
  </si>
  <si>
    <t>Table ID6</t>
  </si>
  <si>
    <t>Table ID7</t>
  </si>
  <si>
    <t>الفصل الثالث: الوفيات</t>
  </si>
  <si>
    <t>الفصل الرابع: وفيات الأطفال الرضع</t>
  </si>
  <si>
    <t>الفصل الثاني: المواليد</t>
  </si>
  <si>
    <t>Table 1</t>
  </si>
  <si>
    <t>وفيات الأطفال الرضع المسجلة حسب الجنسية (2008 - 2017)</t>
  </si>
  <si>
    <t>Registered Infant Deaths by Nationality (2008-2017)</t>
  </si>
  <si>
    <t xml:space="preserve">                       Nationality 
                            &amp; Gender 
  Year                     </t>
  </si>
  <si>
    <t xml:space="preserve">                        Nationality                            &amp; Gender 
   Year                     </t>
  </si>
  <si>
    <t xml:space="preserve">                                 Nationality                                       &amp; Gender 
  Municipality                     </t>
  </si>
  <si>
    <t>الثاني</t>
  </si>
  <si>
    <t>تقرأ وتكتب
Read &amp; Write</t>
  </si>
  <si>
    <t>إعدادية
Preparatory</t>
  </si>
  <si>
    <t xml:space="preserve">                    Nationality                                  &amp; Gender 
  Month</t>
  </si>
  <si>
    <t>أخرى
Other</t>
  </si>
  <si>
    <r>
      <t>غير قطريين</t>
    </r>
    <r>
      <rPr>
        <b/>
        <sz val="9"/>
        <rFont val="Arial"/>
        <family val="2"/>
      </rPr>
      <t xml:space="preserve"> Non-Qataris</t>
    </r>
  </si>
  <si>
    <t xml:space="preserve">                    Nationality                                   &amp; Gender 
 Year                     </t>
  </si>
  <si>
    <t xml:space="preserve">                 Nationality                                &amp; Gender
 Municipality</t>
  </si>
  <si>
    <t xml:space="preserve">                           Nationality                                               &amp; Gender
 Month</t>
  </si>
  <si>
    <t xml:space="preserve">                    Nationality                                 &amp; Gender
 Age</t>
  </si>
  <si>
    <t>III</t>
  </si>
  <si>
    <t>V</t>
  </si>
  <si>
    <t>VII</t>
  </si>
  <si>
    <t>46</t>
  </si>
  <si>
    <t>47</t>
  </si>
  <si>
    <t>48</t>
  </si>
  <si>
    <t>49</t>
  </si>
  <si>
    <t>50</t>
  </si>
  <si>
    <t>51</t>
  </si>
  <si>
    <t>8-1</t>
  </si>
  <si>
    <t>8-2</t>
  </si>
  <si>
    <t>8-3</t>
  </si>
  <si>
    <t>10-1</t>
  </si>
  <si>
    <t>10-2</t>
  </si>
  <si>
    <t>103-</t>
  </si>
  <si>
    <t xml:space="preserve">                            Nationality                                &amp; Gender
  Year                     </t>
  </si>
  <si>
    <t xml:space="preserve">                               Nationality                                  &amp; Gender 
 Age (in Years)</t>
  </si>
  <si>
    <t>الوفيات المسجلة حسب الجنسية والنوع وآحاد العمر</t>
  </si>
  <si>
    <t xml:space="preserve">             الجنسية والنوع
 آحاد العمر</t>
  </si>
  <si>
    <t>الوفيات المسجلة (15 سنة فأكثر) حسب الحالة الزواجية والنوع والفئات العمرية</t>
  </si>
  <si>
    <t>الوفيات المسجلة (15 سنة فأكثر) حسب الفئات العمرية والنوع والمهنة</t>
  </si>
  <si>
    <t>(1) تشمل الامهات اللائى يبحثن عن عمل وغير النشطات اقتصادياً.</t>
  </si>
  <si>
    <t>نسبة الوفيات المسجلة حسب الجنسية والنوع وسبب الوفاة (المراجعة العاشرة القائمة الاساسية)</t>
  </si>
  <si>
    <t>PERCENTAGE OF REGISTERED DEATHS BY NATIONALITY, GENDER AND CAUSE OF DEATH (ICD 10 BASIC LIST)</t>
  </si>
  <si>
    <t>المواليد أحياء المسجلون حسب مدة الحياة الزواجية وفئة عمر الأم (المجموع)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</si>
</sst>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* #,##0.00_-;_-* #,##0.00\-;_-* &quot;-&quot;??_-;_-@_-"/>
    <numFmt numFmtId="165" formatCode="0.0"/>
    <numFmt numFmtId="166" formatCode="#,##0_ ;\-#,##0\ "/>
    <numFmt numFmtId="167" formatCode="0_)"/>
    <numFmt numFmtId="168" formatCode="_-* #,##0.0_-;_-* #,##0.0\-;_-* &quot;-&quot;??_-;_-@_-"/>
    <numFmt numFmtId="169" formatCode="_-* #,##0_-;_-* #,##0\-;_-* &quot;-&quot;??_-;_-@_-"/>
  </numFmts>
  <fonts count="59" x14ac:knownFonts="1">
    <font>
      <sz val="10"/>
      <name val="Arial"/>
      <charset val="178"/>
    </font>
    <font>
      <sz val="11"/>
      <color theme="1"/>
      <name val="Calibri"/>
      <family val="2"/>
      <charset val="178"/>
      <scheme val="minor"/>
    </font>
    <font>
      <b/>
      <sz val="9"/>
      <name val="Arial Black"/>
      <family val="2"/>
    </font>
    <font>
      <b/>
      <sz val="10"/>
      <name val="Traditional Arabic"/>
      <family val="1"/>
    </font>
    <font>
      <b/>
      <sz val="11"/>
      <name val="PT Bold Heading"/>
      <charset val="178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  <charset val="178"/>
    </font>
    <font>
      <b/>
      <sz val="11"/>
      <name val="Arial"/>
      <family val="2"/>
      <charset val="178"/>
    </font>
    <font>
      <sz val="10"/>
      <name val="Arial"/>
      <family val="2"/>
      <charset val="178"/>
    </font>
    <font>
      <b/>
      <sz val="14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  <charset val="178"/>
    </font>
    <font>
      <b/>
      <sz val="12"/>
      <name val="Courier New"/>
      <family val="3"/>
    </font>
    <font>
      <sz val="12"/>
      <name val="Courier New"/>
      <family val="3"/>
    </font>
    <font>
      <b/>
      <sz val="12"/>
      <name val="Arial"/>
      <family val="2"/>
      <charset val="178"/>
    </font>
    <font>
      <b/>
      <sz val="8"/>
      <name val="Arial"/>
      <family val="2"/>
    </font>
    <font>
      <sz val="8"/>
      <name val="Arial"/>
      <family val="2"/>
      <charset val="178"/>
    </font>
    <font>
      <sz val="12"/>
      <name val="Times New Roman"/>
      <family val="1"/>
    </font>
    <font>
      <sz val="11"/>
      <name val="Arial"/>
      <family val="2"/>
    </font>
    <font>
      <b/>
      <sz val="11"/>
      <name val="Courier New"/>
      <family val="3"/>
    </font>
    <font>
      <b/>
      <sz val="10"/>
      <name val="Arial"/>
      <family val="2"/>
      <charset val="178"/>
    </font>
    <font>
      <b/>
      <sz val="9"/>
      <name val="Arial"/>
      <family val="2"/>
      <charset val="178"/>
    </font>
    <font>
      <b/>
      <sz val="8"/>
      <color indexed="10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1"/>
      <name val="Courier New"/>
      <family val="3"/>
    </font>
    <font>
      <sz val="10"/>
      <name val="Courier New"/>
      <family val="3"/>
    </font>
    <font>
      <sz val="8"/>
      <name val="Arial"/>
      <family val="2"/>
    </font>
    <font>
      <b/>
      <sz val="16"/>
      <name val="Arial"/>
      <family val="2"/>
    </font>
    <font>
      <b/>
      <sz val="14"/>
      <color rgb="FFFF0000"/>
      <name val="Arial"/>
      <family val="2"/>
    </font>
    <font>
      <b/>
      <sz val="10"/>
      <name val="Arabic Transparent"/>
      <charset val="178"/>
    </font>
    <font>
      <b/>
      <sz val="8"/>
      <name val="Arial"/>
      <family val="2"/>
      <charset val="178"/>
    </font>
    <font>
      <b/>
      <sz val="20"/>
      <name val="PT Bold Heading"/>
      <charset val="178"/>
    </font>
    <font>
      <b/>
      <sz val="14"/>
      <name val="Arial Black"/>
      <family val="2"/>
    </font>
    <font>
      <sz val="10"/>
      <name val="Arial"/>
      <family val="2"/>
    </font>
    <font>
      <b/>
      <vertAlign val="superscript"/>
      <sz val="9"/>
      <name val="Arial"/>
      <family val="2"/>
    </font>
    <font>
      <b/>
      <vertAlign val="superscript"/>
      <sz val="9"/>
      <name val="Arial"/>
      <family val="2"/>
      <charset val="178"/>
    </font>
    <font>
      <sz val="12"/>
      <color theme="1"/>
      <name val="Calibri"/>
      <family val="2"/>
      <scheme val="minor"/>
    </font>
    <font>
      <sz val="10"/>
      <color indexed="63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vertAlign val="superscript"/>
      <sz val="11"/>
      <name val="Arial"/>
      <family val="2"/>
      <charset val="178"/>
    </font>
    <font>
      <b/>
      <sz val="16"/>
      <name val="Sakkal Majalla"/>
    </font>
    <font>
      <b/>
      <sz val="14"/>
      <name val="Sakkal Majalla"/>
    </font>
    <font>
      <b/>
      <sz val="18"/>
      <name val="Sakkal Majalla"/>
    </font>
    <font>
      <sz val="10"/>
      <color rgb="FF993366"/>
      <name val="Arial"/>
      <family val="2"/>
    </font>
    <font>
      <b/>
      <sz val="10"/>
      <color rgb="FF993366"/>
      <name val="Arial"/>
      <family val="2"/>
    </font>
    <font>
      <b/>
      <sz val="20"/>
      <color rgb="FF993366"/>
      <name val="Sakkal Majalla"/>
    </font>
    <font>
      <sz val="20"/>
      <color rgb="FF993366"/>
      <name val="Sakkal Majalla"/>
    </font>
    <font>
      <sz val="20"/>
      <name val="Sakkal Majalla"/>
    </font>
    <font>
      <b/>
      <sz val="20"/>
      <name val="Sakkal Majalla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82">
    <border>
      <left/>
      <right/>
      <top/>
      <bottom/>
      <diagonal/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/>
      <right/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/>
      <diagonal/>
    </border>
    <border>
      <left style="thick">
        <color rgb="FF993366"/>
      </left>
      <right style="thick">
        <color rgb="FF993366"/>
      </right>
      <top style="thick">
        <color rgb="FF993366"/>
      </top>
      <bottom style="thick">
        <color rgb="FF993366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ck">
        <color indexed="64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 diagonalDown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medium">
        <color theme="0"/>
      </diagonal>
    </border>
    <border diagonalUp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medium">
        <color theme="0"/>
      </diagonal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 diagonalDown="1">
      <left/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 style="medium">
        <color theme="0"/>
      </left>
      <right/>
      <top style="thin">
        <color indexed="64"/>
      </top>
      <bottom style="medium">
        <color theme="0"/>
      </bottom>
      <diagonal style="medium">
        <color theme="0"/>
      </diagonal>
    </border>
    <border diagonalDown="1">
      <left/>
      <right style="medium">
        <color theme="0"/>
      </right>
      <top style="medium">
        <color theme="0"/>
      </top>
      <bottom style="thin">
        <color indexed="64"/>
      </bottom>
      <diagonal style="medium">
        <color theme="0"/>
      </diagonal>
    </border>
    <border diagonalUp="1">
      <left style="medium">
        <color theme="0"/>
      </left>
      <right/>
      <top style="medium">
        <color theme="0"/>
      </top>
      <bottom style="thin">
        <color indexed="64"/>
      </bottom>
      <diagonal style="medium">
        <color theme="0"/>
      </diagonal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/>
      <top style="thick">
        <color theme="0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>
      <left/>
      <right/>
      <top style="thin">
        <color indexed="64"/>
      </top>
      <bottom style="medium">
        <color theme="0"/>
      </bottom>
      <diagonal/>
    </border>
    <border>
      <left/>
      <right style="medium">
        <color theme="0"/>
      </right>
      <top style="thin">
        <color indexed="64"/>
      </top>
      <bottom style="medium">
        <color theme="0"/>
      </bottom>
      <diagonal/>
    </border>
    <border diagonalDown="1">
      <left style="thick">
        <color theme="0"/>
      </left>
      <right style="thick">
        <color theme="0"/>
      </right>
      <top style="thin">
        <color indexed="64"/>
      </top>
      <bottom/>
      <diagonal style="thick">
        <color theme="0"/>
      </diagonal>
    </border>
    <border diagonalDown="1">
      <left style="thick">
        <color theme="0"/>
      </left>
      <right style="thick">
        <color theme="0"/>
      </right>
      <top/>
      <bottom style="thin">
        <color auto="1"/>
      </bottom>
      <diagonal style="thick">
        <color theme="0"/>
      </diagonal>
    </border>
    <border diagonalUp="1">
      <left style="thick">
        <color theme="0"/>
      </left>
      <right style="thick">
        <color theme="0"/>
      </right>
      <top style="thin">
        <color indexed="64"/>
      </top>
      <bottom/>
      <diagonal style="thick">
        <color theme="0"/>
      </diagonal>
    </border>
    <border diagonalUp="1">
      <left style="thick">
        <color theme="0"/>
      </left>
      <right style="thick">
        <color theme="0"/>
      </right>
      <top/>
      <bottom style="thin">
        <color indexed="64"/>
      </bottom>
      <diagonal style="thick">
        <color theme="0"/>
      </diagonal>
    </border>
    <border>
      <left/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 style="thin">
        <color indexed="64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 style="thick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 style="thin">
        <color indexed="64"/>
      </top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/>
      <bottom style="thick">
        <color theme="0"/>
      </bottom>
      <diagonal/>
    </border>
    <border>
      <left style="thick">
        <color rgb="FFFFFFFF"/>
      </left>
      <right style="thick">
        <color theme="0"/>
      </right>
      <top style="thin">
        <color indexed="64"/>
      </top>
      <bottom/>
      <diagonal/>
    </border>
    <border>
      <left style="thick">
        <color rgb="FFFFFFFF"/>
      </left>
      <right style="thick">
        <color rgb="FFFFFFFF"/>
      </right>
      <top style="thin">
        <color indexed="64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theme="0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theme="0"/>
      </right>
      <top style="thick">
        <color rgb="FFFFFFFF"/>
      </top>
      <bottom/>
      <diagonal/>
    </border>
    <border>
      <left style="thick">
        <color rgb="FFFFFFFF"/>
      </left>
      <right style="thick">
        <color theme="0"/>
      </right>
      <top/>
      <bottom/>
      <diagonal/>
    </border>
    <border>
      <left style="thick">
        <color rgb="FFFFFFFF"/>
      </left>
      <right style="thick">
        <color theme="0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n">
        <color indexed="64"/>
      </bottom>
      <diagonal/>
    </border>
    <border>
      <left style="thick">
        <color rgb="FFFFFFFF"/>
      </left>
      <right style="thick">
        <color theme="0"/>
      </right>
      <top/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 style="thin">
        <color indexed="64"/>
      </bottom>
      <diagonal/>
    </border>
    <border diagonalUp="1"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 style="thick">
        <color theme="0"/>
      </diagonal>
    </border>
    <border>
      <left/>
      <right/>
      <top style="thin">
        <color indexed="64"/>
      </top>
      <bottom/>
      <diagonal/>
    </border>
    <border diagonalDown="1">
      <left/>
      <right style="thick">
        <color theme="0"/>
      </right>
      <top style="thin">
        <color indexed="64"/>
      </top>
      <bottom style="thick">
        <color theme="0"/>
      </bottom>
      <diagonal style="thick">
        <color theme="0"/>
      </diagonal>
    </border>
    <border diagonalUp="1">
      <left style="thick">
        <color theme="0"/>
      </left>
      <right/>
      <top style="thin">
        <color indexed="64"/>
      </top>
      <bottom style="thick">
        <color theme="0"/>
      </bottom>
      <diagonal style="thick">
        <color theme="0"/>
      </diagonal>
    </border>
    <border diagonalDown="1">
      <left/>
      <right style="thick">
        <color theme="0"/>
      </right>
      <top style="thick">
        <color theme="0"/>
      </top>
      <bottom style="thin">
        <color indexed="64"/>
      </bottom>
      <diagonal style="thick">
        <color theme="0"/>
      </diagonal>
    </border>
    <border diagonalUp="1">
      <left style="thick">
        <color theme="0"/>
      </left>
      <right/>
      <top style="thick">
        <color theme="0"/>
      </top>
      <bottom style="thin">
        <color indexed="64"/>
      </bottom>
      <diagonal style="thick">
        <color theme="0"/>
      </diagonal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n">
        <color theme="1"/>
      </bottom>
      <diagonal/>
    </border>
    <border diagonalDown="1">
      <left/>
      <right style="thick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 style="thick">
        <color theme="0"/>
      </left>
      <right/>
      <top style="thin">
        <color indexed="64"/>
      </top>
      <bottom style="medium">
        <color theme="0"/>
      </bottom>
      <diagonal style="medium">
        <color theme="0"/>
      </diagonal>
    </border>
    <border>
      <left/>
      <right style="medium">
        <color theme="0"/>
      </right>
      <top style="thin">
        <color indexed="64"/>
      </top>
      <bottom/>
      <diagonal/>
    </border>
    <border>
      <left style="thick">
        <color rgb="FFFFFFFF"/>
      </left>
      <right style="thick">
        <color theme="0"/>
      </right>
      <top style="thin">
        <color auto="1"/>
      </top>
      <bottom style="thick">
        <color rgb="FFFFFFFF"/>
      </bottom>
      <diagonal/>
    </border>
    <border>
      <left style="thick">
        <color rgb="FFFFFFFF"/>
      </left>
      <right style="thick">
        <color theme="0"/>
      </right>
      <top style="thick">
        <color rgb="FFFFFFFF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theme="1"/>
      </bottom>
      <diagonal/>
    </border>
    <border>
      <left style="thick">
        <color theme="0"/>
      </left>
      <right style="thick">
        <color theme="0"/>
      </right>
      <top/>
      <bottom style="thin">
        <color theme="1"/>
      </bottom>
      <diagonal/>
    </border>
    <border>
      <left/>
      <right style="medium">
        <color theme="0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thin">
        <color theme="1"/>
      </bottom>
      <diagonal/>
    </border>
    <border>
      <left/>
      <right style="medium">
        <color theme="0"/>
      </right>
      <top style="medium">
        <color theme="0"/>
      </top>
      <bottom style="thin">
        <color theme="1"/>
      </bottom>
      <diagonal/>
    </border>
    <border>
      <left style="medium">
        <color theme="0"/>
      </left>
      <right/>
      <top style="thin">
        <color theme="1"/>
      </top>
      <bottom style="thin">
        <color theme="1"/>
      </bottom>
      <diagonal/>
    </border>
    <border>
      <left/>
      <right style="thick">
        <color theme="0"/>
      </right>
      <top style="thick">
        <color theme="0"/>
      </top>
      <bottom style="thin">
        <color theme="1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rgb="FF993366"/>
      </left>
      <right style="thick">
        <color rgb="FF993366"/>
      </right>
      <top style="thick">
        <color rgb="FF993366"/>
      </top>
      <bottom/>
      <diagonal/>
    </border>
    <border>
      <left style="thick">
        <color rgb="FF993366"/>
      </left>
      <right style="thick">
        <color rgb="FF993366"/>
      </right>
      <top/>
      <bottom style="thick">
        <color rgb="FF993366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 style="thick">
        <color theme="0"/>
      </left>
      <right style="thick">
        <color theme="0"/>
      </right>
      <top/>
      <bottom style="medium">
        <color theme="0"/>
      </bottom>
      <diagonal/>
    </border>
    <border>
      <left style="thick">
        <color theme="0"/>
      </left>
      <right/>
      <top/>
      <bottom style="medium">
        <color theme="0"/>
      </bottom>
      <diagonal/>
    </border>
    <border>
      <left/>
      <right style="thick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/>
      <top style="medium">
        <color theme="0"/>
      </top>
      <bottom style="medium">
        <color theme="0"/>
      </bottom>
      <diagonal/>
    </border>
    <border>
      <left style="thick">
        <color theme="0"/>
      </left>
      <right style="thick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medium">
        <color theme="0"/>
      </top>
      <bottom/>
      <diagonal/>
    </border>
    <border>
      <left style="thick">
        <color theme="0"/>
      </left>
      <right style="thick">
        <color theme="0"/>
      </right>
      <top style="medium">
        <color theme="0"/>
      </top>
      <bottom/>
      <diagonal/>
    </border>
    <border>
      <left style="thick">
        <color theme="0"/>
      </left>
      <right/>
      <top style="medium">
        <color theme="0"/>
      </top>
      <bottom/>
      <diagonal/>
    </border>
    <border>
      <left style="thick">
        <color rgb="FFFFFFFF"/>
      </left>
      <right/>
      <top style="thick">
        <color rgb="FFFFFFFF"/>
      </top>
      <bottom style="thin">
        <color auto="1"/>
      </bottom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22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 diagonalUp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 diagonalUp="1">
      <left style="thick">
        <color theme="0"/>
      </left>
      <right/>
      <top style="thin">
        <color indexed="64"/>
      </top>
      <bottom/>
      <diagonal style="thick">
        <color theme="0"/>
      </diagonal>
    </border>
    <border diagonalUp="1">
      <left style="thick">
        <color theme="0"/>
      </left>
      <right/>
      <top/>
      <bottom style="thin">
        <color indexed="64"/>
      </bottom>
      <diagonal style="thick">
        <color theme="0"/>
      </diagonal>
    </border>
    <border diagonalDown="1">
      <left/>
      <right style="thick">
        <color theme="0"/>
      </right>
      <top style="thin">
        <color indexed="64"/>
      </top>
      <bottom/>
      <diagonal style="medium">
        <color theme="0"/>
      </diagonal>
    </border>
    <border diagonalDown="1">
      <left/>
      <right style="thick">
        <color theme="0"/>
      </right>
      <top/>
      <bottom style="thin">
        <color indexed="64"/>
      </bottom>
      <diagonal style="medium">
        <color theme="0"/>
      </diagonal>
    </border>
    <border diagonalUp="1">
      <left style="thick">
        <color theme="0"/>
      </left>
      <right style="thick">
        <color theme="0"/>
      </right>
      <top/>
      <bottom style="thin">
        <color theme="1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/>
      <bottom style="thin">
        <color theme="1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 style="thick">
        <color theme="0"/>
      </diagonal>
    </border>
    <border diagonalUp="1"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>
      <left style="medium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medium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thick">
        <color theme="0"/>
      </right>
      <top style="thin">
        <color indexed="64"/>
      </top>
      <bottom/>
      <diagonal/>
    </border>
    <border diagonalUp="1">
      <left/>
      <right/>
      <top style="thin">
        <color indexed="64"/>
      </top>
      <bottom/>
      <diagonal style="thick">
        <color theme="0"/>
      </diagonal>
    </border>
    <border diagonalUp="1">
      <left/>
      <right/>
      <top/>
      <bottom style="thin">
        <color indexed="64"/>
      </bottom>
      <diagonal style="thick">
        <color theme="0"/>
      </diagonal>
    </border>
    <border diagonalDown="1">
      <left/>
      <right/>
      <top style="thin">
        <color indexed="64"/>
      </top>
      <bottom/>
      <diagonal style="medium">
        <color theme="0"/>
      </diagonal>
    </border>
    <border diagonalDown="1">
      <left/>
      <right/>
      <top/>
      <bottom style="thin">
        <color indexed="64"/>
      </bottom>
      <diagonal style="medium">
        <color theme="0"/>
      </diagonal>
    </border>
    <border>
      <left style="thick">
        <color theme="0"/>
      </left>
      <right style="thick">
        <color theme="0"/>
      </right>
      <top style="thick">
        <color rgb="FFFFFFFF"/>
      </top>
      <bottom style="thin">
        <color auto="1"/>
      </bottom>
      <diagonal/>
    </border>
    <border diagonalDown="1">
      <left/>
      <right style="thick">
        <color theme="0"/>
      </right>
      <top style="medium">
        <color theme="0"/>
      </top>
      <bottom style="thin">
        <color indexed="64"/>
      </bottom>
      <diagonal style="medium">
        <color theme="0"/>
      </diagonal>
    </border>
    <border diagonalUp="1">
      <left style="thick">
        <color theme="0"/>
      </left>
      <right/>
      <top style="medium">
        <color theme="0"/>
      </top>
      <bottom style="thin">
        <color indexed="64"/>
      </bottom>
      <diagonal style="medium">
        <color theme="0"/>
      </diagonal>
    </border>
    <border>
      <left style="thick">
        <color theme="0"/>
      </left>
      <right style="thick">
        <color rgb="FFFFFFFF"/>
      </right>
      <top style="thick">
        <color rgb="FFFFFFFF"/>
      </top>
      <bottom style="thin">
        <color indexed="64"/>
      </bottom>
      <diagonal/>
    </border>
    <border>
      <left style="thick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thick">
        <color theme="0"/>
      </right>
      <top style="thin">
        <color indexed="64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ck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thick">
        <color theme="0"/>
      </right>
      <top style="medium">
        <color theme="0"/>
      </top>
      <bottom style="thin">
        <color indexed="64"/>
      </bottom>
      <diagonal/>
    </border>
    <border diagonalUp="1"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 style="medium">
        <color theme="0"/>
      </diagonal>
    </border>
    <border diagonalUp="1">
      <left style="medium">
        <color theme="0"/>
      </left>
      <right style="thick">
        <color theme="0"/>
      </right>
      <top style="thin">
        <color indexed="64"/>
      </top>
      <bottom style="thin">
        <color indexed="64"/>
      </bottom>
      <diagonal style="medium">
        <color theme="0"/>
      </diagonal>
    </border>
    <border diagonalDown="1">
      <left style="thick">
        <color theme="0"/>
      </left>
      <right style="medium">
        <color theme="0"/>
      </right>
      <top style="thin">
        <color indexed="64"/>
      </top>
      <bottom style="thin">
        <color indexed="64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 style="medium">
        <color theme="0"/>
      </diagonal>
    </border>
    <border>
      <left style="medium">
        <color theme="0"/>
      </left>
      <right style="medium">
        <color theme="0"/>
      </right>
      <top style="thin">
        <color theme="1"/>
      </top>
      <bottom style="medium">
        <color theme="0"/>
      </bottom>
      <diagonal/>
    </border>
    <border>
      <left style="medium">
        <color theme="0"/>
      </left>
      <right/>
      <top style="thin">
        <color theme="1"/>
      </top>
      <bottom style="medium">
        <color theme="0"/>
      </bottom>
      <diagonal/>
    </border>
    <border>
      <left style="medium">
        <color rgb="FFFFFFFF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thick">
        <color theme="0"/>
      </left>
      <right style="medium">
        <color theme="0"/>
      </right>
      <top style="thin">
        <color indexed="64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">
        <color theme="0"/>
      </right>
      <top style="thick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thin">
        <color indexed="64"/>
      </bottom>
      <diagonal/>
    </border>
    <border>
      <left style="medium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/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medium">
        <color theme="0"/>
      </bottom>
      <diagonal/>
    </border>
    <border>
      <left style="thick">
        <color theme="0"/>
      </left>
      <right style="thick">
        <color theme="0"/>
      </right>
      <top style="medium">
        <color theme="0"/>
      </top>
      <bottom style="thin">
        <color auto="1"/>
      </bottom>
      <diagonal/>
    </border>
    <border>
      <left style="medium">
        <color indexed="60"/>
      </left>
      <right/>
      <top style="thin">
        <color indexed="64"/>
      </top>
      <bottom/>
      <diagonal/>
    </border>
  </borders>
  <cellStyleXfs count="44">
    <xf numFmtId="0" fontId="0" fillId="0" borderId="0"/>
    <xf numFmtId="0" fontId="8" fillId="0" borderId="0" applyAlignment="0">
      <alignment horizontal="centerContinuous" vertical="center"/>
    </xf>
    <xf numFmtId="0" fontId="9" fillId="0" borderId="0" applyAlignment="0">
      <alignment horizontal="centerContinuous" vertical="center"/>
    </xf>
    <xf numFmtId="0" fontId="10" fillId="0" borderId="0">
      <alignment horizontal="left" vertical="center"/>
    </xf>
    <xf numFmtId="0" fontId="10" fillId="0" borderId="0"/>
    <xf numFmtId="0" fontId="11" fillId="0" borderId="0">
      <alignment horizontal="right" vertical="center"/>
    </xf>
    <xf numFmtId="1" fontId="6" fillId="2" borderId="1">
      <alignment horizontal="left" vertical="center" wrapText="1"/>
    </xf>
    <xf numFmtId="0" fontId="12" fillId="2" borderId="2" applyAlignment="0">
      <alignment horizontal="center" vertical="center"/>
    </xf>
    <xf numFmtId="0" fontId="13" fillId="2" borderId="2">
      <alignment horizontal="center" vertical="center" wrapText="1"/>
    </xf>
    <xf numFmtId="0" fontId="11" fillId="2" borderId="3">
      <alignment horizontal="right" vertical="center" wrapText="1"/>
    </xf>
    <xf numFmtId="0" fontId="14" fillId="0" borderId="4">
      <alignment horizontal="left" vertical="center"/>
    </xf>
    <xf numFmtId="0" fontId="14" fillId="2" borderId="5">
      <alignment horizontal="left" vertical="center" wrapText="1" indent="1"/>
    </xf>
    <xf numFmtId="0" fontId="14" fillId="0" borderId="5">
      <alignment horizontal="right" vertical="center" indent="1"/>
    </xf>
    <xf numFmtId="0" fontId="10" fillId="0" borderId="0">
      <alignment horizontal="left" vertical="center"/>
    </xf>
    <xf numFmtId="0" fontId="11" fillId="0" borderId="0">
      <alignment horizontal="right" vertical="center"/>
    </xf>
    <xf numFmtId="0" fontId="17" fillId="0" borderId="5">
      <alignment horizontal="right" vertical="center" indent="1"/>
    </xf>
    <xf numFmtId="0" fontId="11" fillId="2" borderId="5">
      <alignment horizontal="right" vertical="center" wrapText="1" indent="1" readingOrder="2"/>
    </xf>
    <xf numFmtId="0" fontId="8" fillId="0" borderId="0" applyAlignment="0">
      <alignment horizontal="centerContinuous" vertical="center"/>
    </xf>
    <xf numFmtId="0" fontId="8" fillId="0" borderId="0" applyAlignment="0">
      <alignment horizontal="centerContinuous" vertical="center"/>
    </xf>
    <xf numFmtId="0" fontId="9" fillId="0" borderId="0" applyAlignment="0">
      <alignment horizontal="centerContinuous" vertical="center"/>
    </xf>
    <xf numFmtId="0" fontId="9" fillId="0" borderId="0" applyAlignment="0">
      <alignment horizontal="centerContinuous" vertical="center"/>
    </xf>
    <xf numFmtId="0" fontId="11" fillId="2" borderId="3">
      <alignment horizontal="right" vertical="center" wrapText="1"/>
    </xf>
    <xf numFmtId="1" fontId="20" fillId="2" borderId="2">
      <alignment horizontal="center" vertical="center"/>
    </xf>
    <xf numFmtId="0" fontId="21" fillId="2" borderId="2">
      <alignment horizontal="center" vertical="center" wrapText="1"/>
    </xf>
    <xf numFmtId="0" fontId="10" fillId="0" borderId="0">
      <alignment horizontal="center" vertical="center" readingOrder="2"/>
    </xf>
    <xf numFmtId="0" fontId="22" fillId="0" borderId="0">
      <alignment horizontal="left" vertical="center"/>
    </xf>
    <xf numFmtId="0" fontId="10" fillId="0" borderId="0"/>
    <xf numFmtId="0" fontId="17" fillId="0" borderId="0">
      <alignment horizontal="right" vertical="center"/>
    </xf>
    <xf numFmtId="0" fontId="10" fillId="0" borderId="0">
      <alignment horizontal="left" vertical="center"/>
    </xf>
    <xf numFmtId="0" fontId="10" fillId="0" borderId="0">
      <alignment horizontal="left" vertical="center"/>
    </xf>
    <xf numFmtId="0" fontId="11" fillId="2" borderId="5">
      <alignment horizontal="right" vertical="center" wrapText="1" indent="1" readingOrder="2"/>
    </xf>
    <xf numFmtId="0" fontId="14" fillId="0" borderId="6">
      <alignment horizontal="left" vertical="center"/>
    </xf>
    <xf numFmtId="0" fontId="28" fillId="0" borderId="0">
      <alignment horizontal="left" vertical="center"/>
    </xf>
    <xf numFmtId="164" fontId="40" fillId="0" borderId="0" applyFont="0" applyFill="0" applyBorder="0" applyAlignment="0" applyProtection="0"/>
    <xf numFmtId="0" fontId="10" fillId="0" borderId="0"/>
    <xf numFmtId="0" fontId="4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46" fillId="0" borderId="0"/>
    <xf numFmtId="0" fontId="1" fillId="0" borderId="0"/>
    <xf numFmtId="0" fontId="10" fillId="0" borderId="0"/>
  </cellStyleXfs>
  <cellXfs count="1525">
    <xf numFmtId="0" fontId="0" fillId="0" borderId="0" xfId="0"/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9" fillId="0" borderId="0" xfId="0" applyFont="1"/>
    <xf numFmtId="0" fontId="7" fillId="0" borderId="0" xfId="4" applyFont="1" applyAlignment="1">
      <alignment vertical="center"/>
    </xf>
    <xf numFmtId="0" fontId="16" fillId="0" borderId="0" xfId="4" applyFont="1" applyAlignment="1">
      <alignment horizontal="center" vertical="center"/>
    </xf>
    <xf numFmtId="2" fontId="16" fillId="0" borderId="0" xfId="4" applyNumberFormat="1" applyFont="1" applyAlignment="1">
      <alignment horizontal="center" vertical="center"/>
    </xf>
    <xf numFmtId="0" fontId="16" fillId="3" borderId="0" xfId="11" applyFont="1" applyFill="1" applyBorder="1" applyAlignment="1">
      <alignment horizontal="center" vertical="center" wrapText="1"/>
    </xf>
    <xf numFmtId="165" fontId="7" fillId="0" borderId="0" xfId="15" applyNumberFormat="1" applyFont="1" applyBorder="1">
      <alignment horizontal="right" vertical="center" indent="1"/>
    </xf>
    <xf numFmtId="165" fontId="7" fillId="0" borderId="0" xfId="12" applyNumberFormat="1" applyFont="1" applyBorder="1">
      <alignment horizontal="right" vertical="center" indent="1"/>
    </xf>
    <xf numFmtId="165" fontId="16" fillId="0" borderId="0" xfId="12" applyNumberFormat="1" applyFont="1" applyBorder="1">
      <alignment horizontal="right" vertical="center" indent="1"/>
    </xf>
    <xf numFmtId="0" fontId="16" fillId="0" borderId="0" xfId="4" applyFont="1" applyAlignment="1">
      <alignment vertical="center" wrapText="1"/>
    </xf>
    <xf numFmtId="0" fontId="1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6" fillId="0" borderId="0" xfId="31" applyFont="1" applyBorder="1">
      <alignment horizontal="left" vertical="center"/>
    </xf>
    <xf numFmtId="165" fontId="16" fillId="0" borderId="0" xfId="4" applyNumberFormat="1" applyFont="1" applyAlignment="1">
      <alignment vertical="center"/>
    </xf>
    <xf numFmtId="1" fontId="16" fillId="0" borderId="0" xfId="4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16" fillId="0" borderId="0" xfId="4" applyFont="1"/>
    <xf numFmtId="165" fontId="16" fillId="0" borderId="0" xfId="4" applyNumberFormat="1" applyFont="1"/>
    <xf numFmtId="0" fontId="29" fillId="0" borderId="10" xfId="0" applyFont="1" applyBorder="1" applyAlignment="1">
      <alignment vertical="center" wrapText="1"/>
    </xf>
    <xf numFmtId="0" fontId="30" fillId="0" borderId="0" xfId="0" applyFont="1" applyAlignment="1">
      <alignment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5" fillId="0" borderId="0" xfId="17" applyFont="1" applyAlignment="1">
      <alignment vertical="center"/>
    </xf>
    <xf numFmtId="0" fontId="11" fillId="0" borderId="0" xfId="19" applyFont="1" applyAlignment="1">
      <alignment vertical="center" wrapText="1"/>
    </xf>
    <xf numFmtId="0" fontId="11" fillId="0" borderId="0" xfId="19" applyFont="1" applyAlignment="1">
      <alignment vertical="center"/>
    </xf>
    <xf numFmtId="0" fontId="7" fillId="0" borderId="0" xfId="0" applyFont="1"/>
    <xf numFmtId="0" fontId="32" fillId="0" borderId="0" xfId="0" applyFont="1"/>
    <xf numFmtId="0" fontId="31" fillId="0" borderId="0" xfId="0" applyFont="1"/>
    <xf numFmtId="0" fontId="10" fillId="0" borderId="0" xfId="0" applyFont="1"/>
    <xf numFmtId="0" fontId="24" fillId="0" borderId="0" xfId="0" applyFont="1"/>
    <xf numFmtId="0" fontId="34" fillId="0" borderId="0" xfId="0" applyFont="1" applyAlignment="1">
      <alignment vertical="center"/>
    </xf>
    <xf numFmtId="0" fontId="11" fillId="0" borderId="10" xfId="0" applyFont="1" applyBorder="1" applyAlignment="1">
      <alignment horizontal="center" vertical="center" wrapText="1"/>
    </xf>
    <xf numFmtId="0" fontId="30" fillId="0" borderId="10" xfId="0" applyFont="1" applyBorder="1" applyAlignment="1">
      <alignment vertical="center"/>
    </xf>
    <xf numFmtId="0" fontId="11" fillId="0" borderId="0" xfId="0" applyFont="1" applyAlignment="1">
      <alignment vertical="center" wrapText="1"/>
    </xf>
    <xf numFmtId="0" fontId="35" fillId="4" borderId="0" xfId="0" applyFont="1" applyFill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26" fillId="5" borderId="26" xfId="8" applyFont="1" applyFill="1" applyBorder="1">
      <alignment horizontal="center" vertical="center" wrapText="1"/>
    </xf>
    <xf numFmtId="1" fontId="26" fillId="5" borderId="26" xfId="22" applyFont="1" applyFill="1" applyBorder="1" applyAlignment="1">
      <alignment horizontal="center" vertical="center" wrapText="1"/>
    </xf>
    <xf numFmtId="0" fontId="7" fillId="6" borderId="36" xfId="11" applyFont="1" applyFill="1" applyBorder="1" applyAlignment="1">
      <alignment horizontal="center" vertical="center" wrapText="1"/>
    </xf>
    <xf numFmtId="0" fontId="7" fillId="5" borderId="38" xfId="11" applyFont="1" applyFill="1" applyBorder="1" applyAlignment="1">
      <alignment horizontal="center" vertical="center" wrapText="1"/>
    </xf>
    <xf numFmtId="0" fontId="7" fillId="6" borderId="38" xfId="11" applyFont="1" applyFill="1" applyBorder="1" applyAlignment="1">
      <alignment horizontal="center" vertical="center" wrapText="1"/>
    </xf>
    <xf numFmtId="0" fontId="7" fillId="5" borderId="40" xfId="11" applyFont="1" applyFill="1" applyBorder="1" applyAlignment="1">
      <alignment horizontal="center" vertical="center" wrapText="1"/>
    </xf>
    <xf numFmtId="0" fontId="13" fillId="5" borderId="26" xfId="8" applyFill="1" applyBorder="1" applyAlignment="1">
      <alignment horizontal="center" vertical="center" wrapText="1" readingOrder="1"/>
    </xf>
    <xf numFmtId="0" fontId="10" fillId="0" borderId="0" xfId="4" applyAlignment="1">
      <alignment vertical="center"/>
    </xf>
    <xf numFmtId="0" fontId="16" fillId="0" borderId="0" xfId="4" applyFont="1" applyAlignment="1">
      <alignment vertical="center"/>
    </xf>
    <xf numFmtId="0" fontId="16" fillId="0" borderId="0" xfId="0" applyFont="1"/>
    <xf numFmtId="0" fontId="25" fillId="0" borderId="0" xfId="0" applyFont="1"/>
    <xf numFmtId="0" fontId="16" fillId="0" borderId="0" xfId="0" applyFont="1" applyAlignment="1">
      <alignment horizontal="center"/>
    </xf>
    <xf numFmtId="0" fontId="7" fillId="6" borderId="15" xfId="16" applyFont="1" applyFill="1" applyBorder="1" applyAlignment="1">
      <alignment horizontal="center" vertical="center" wrapText="1" readingOrder="2"/>
    </xf>
    <xf numFmtId="0" fontId="7" fillId="6" borderId="46" xfId="16" applyFont="1" applyFill="1" applyBorder="1" applyAlignment="1">
      <alignment horizontal="center" vertical="center" wrapText="1" readingOrder="2"/>
    </xf>
    <xf numFmtId="0" fontId="33" fillId="6" borderId="30" xfId="11" applyFont="1" applyFill="1" applyBorder="1" applyAlignment="1">
      <alignment horizontal="center" vertical="center" wrapText="1"/>
    </xf>
    <xf numFmtId="0" fontId="7" fillId="5" borderId="31" xfId="8" applyFont="1" applyFill="1" applyBorder="1" applyAlignment="1">
      <alignment horizontal="center" vertical="center" wrapText="1" readingOrder="1"/>
    </xf>
    <xf numFmtId="0" fontId="7" fillId="6" borderId="9" xfId="16" applyFont="1" applyFill="1" applyBorder="1" applyAlignment="1">
      <alignment horizontal="center" vertical="center" wrapText="1" readingOrder="2"/>
    </xf>
    <xf numFmtId="0" fontId="7" fillId="6" borderId="8" xfId="16" applyFont="1" applyFill="1" applyBorder="1" applyAlignment="1">
      <alignment horizontal="center" vertical="center" wrapText="1" readingOrder="2"/>
    </xf>
    <xf numFmtId="0" fontId="7" fillId="5" borderId="8" xfId="16" applyFont="1" applyFill="1" applyBorder="1" applyAlignment="1">
      <alignment horizontal="center" vertical="center" wrapText="1" readingOrder="2"/>
    </xf>
    <xf numFmtId="0" fontId="16" fillId="6" borderId="37" xfId="16" applyFont="1" applyFill="1" applyBorder="1" applyAlignment="1">
      <alignment horizontal="center" vertical="center" wrapText="1" readingOrder="2"/>
    </xf>
    <xf numFmtId="0" fontId="16" fillId="5" borderId="39" xfId="16" applyFont="1" applyFill="1" applyBorder="1" applyAlignment="1">
      <alignment horizontal="center" vertical="center" wrapText="1" readingOrder="2"/>
    </xf>
    <xf numFmtId="0" fontId="16" fillId="6" borderId="39" xfId="16" applyFont="1" applyFill="1" applyBorder="1" applyAlignment="1">
      <alignment horizontal="center" vertical="center" wrapText="1" readingOrder="2"/>
    </xf>
    <xf numFmtId="0" fontId="7" fillId="6" borderId="16" xfId="30" applyFont="1" applyFill="1" applyBorder="1" applyAlignment="1">
      <alignment horizontal="center" vertical="center" wrapText="1" readingOrder="2"/>
    </xf>
    <xf numFmtId="0" fontId="7" fillId="5" borderId="16" xfId="30" applyFont="1" applyFill="1" applyBorder="1" applyAlignment="1">
      <alignment horizontal="center" vertical="center" wrapText="1" readingOrder="2"/>
    </xf>
    <xf numFmtId="0" fontId="7" fillId="6" borderId="15" xfId="30" applyFont="1" applyFill="1" applyBorder="1" applyAlignment="1">
      <alignment horizontal="center" vertical="center" wrapText="1" readingOrder="2"/>
    </xf>
    <xf numFmtId="0" fontId="26" fillId="5" borderId="31" xfId="8" applyFont="1" applyFill="1" applyBorder="1">
      <alignment horizontal="center" vertical="center" wrapText="1"/>
    </xf>
    <xf numFmtId="0" fontId="7" fillId="5" borderId="31" xfId="8" applyFont="1" applyFill="1" applyBorder="1">
      <alignment horizontal="center" vertical="center" wrapText="1"/>
    </xf>
    <xf numFmtId="0" fontId="26" fillId="6" borderId="16" xfId="16" applyFont="1" applyFill="1" applyBorder="1" applyAlignment="1">
      <alignment horizontal="center" vertical="center" wrapText="1" readingOrder="2"/>
    </xf>
    <xf numFmtId="0" fontId="26" fillId="5" borderId="16" xfId="16" applyFont="1" applyFill="1" applyBorder="1" applyAlignment="1">
      <alignment horizontal="center" vertical="center" wrapText="1" readingOrder="2"/>
    </xf>
    <xf numFmtId="0" fontId="26" fillId="6" borderId="15" xfId="16" applyFont="1" applyFill="1" applyBorder="1" applyAlignment="1">
      <alignment horizontal="center" vertical="center" wrapText="1" readingOrder="2"/>
    </xf>
    <xf numFmtId="49" fontId="26" fillId="5" borderId="31" xfId="8" applyNumberFormat="1" applyFont="1" applyFill="1" applyBorder="1">
      <alignment horizontal="center" vertical="center" wrapText="1"/>
    </xf>
    <xf numFmtId="0" fontId="26" fillId="6" borderId="75" xfId="16" applyFont="1" applyFill="1" applyBorder="1" applyAlignment="1">
      <alignment horizontal="center" vertical="center" wrapText="1" readingOrder="2"/>
    </xf>
    <xf numFmtId="0" fontId="26" fillId="6" borderId="76" xfId="16" applyFont="1" applyFill="1" applyBorder="1" applyAlignment="1">
      <alignment horizontal="center" vertical="center" wrapText="1" readingOrder="2"/>
    </xf>
    <xf numFmtId="0" fontId="26" fillId="5" borderId="76" xfId="16" applyFont="1" applyFill="1" applyBorder="1" applyAlignment="1">
      <alignment horizontal="center" vertical="center" wrapText="1" readingOrder="2"/>
    </xf>
    <xf numFmtId="0" fontId="26" fillId="5" borderId="72" xfId="16" applyFont="1" applyFill="1" applyBorder="1" applyAlignment="1">
      <alignment horizontal="center" vertical="center" wrapText="1" readingOrder="2"/>
    </xf>
    <xf numFmtId="0" fontId="26" fillId="6" borderId="81" xfId="16" applyFont="1" applyFill="1" applyBorder="1" applyAlignment="1">
      <alignment horizontal="center" vertical="center" wrapText="1" readingOrder="2"/>
    </xf>
    <xf numFmtId="0" fontId="16" fillId="5" borderId="16" xfId="11" applyFont="1" applyFill="1" applyBorder="1" applyAlignment="1">
      <alignment horizontal="center" vertical="center" wrapText="1" readingOrder="2"/>
    </xf>
    <xf numFmtId="0" fontId="7" fillId="5" borderId="31" xfId="7" applyFont="1" applyFill="1" applyBorder="1" applyAlignment="1">
      <alignment horizontal="center" vertical="center" wrapText="1" readingOrder="1"/>
    </xf>
    <xf numFmtId="0" fontId="11" fillId="0" borderId="0" xfId="2" applyFont="1" applyAlignment="1">
      <alignment vertical="center"/>
    </xf>
    <xf numFmtId="0" fontId="26" fillId="5" borderId="31" xfId="11" applyFont="1" applyFill="1" applyBorder="1" applyAlignment="1">
      <alignment horizontal="center" vertical="center" wrapText="1" readingOrder="1"/>
    </xf>
    <xf numFmtId="0" fontId="10" fillId="6" borderId="15" xfId="12" applyFont="1" applyFill="1" applyBorder="1">
      <alignment horizontal="right" vertical="center" indent="1"/>
    </xf>
    <xf numFmtId="0" fontId="10" fillId="5" borderId="16" xfId="12" applyFont="1" applyFill="1" applyBorder="1">
      <alignment horizontal="right" vertical="center" indent="1"/>
    </xf>
    <xf numFmtId="0" fontId="10" fillId="6" borderId="16" xfId="12" applyFont="1" applyFill="1" applyBorder="1">
      <alignment horizontal="right" vertical="center" indent="1"/>
    </xf>
    <xf numFmtId="0" fontId="10" fillId="6" borderId="46" xfId="12" applyFont="1" applyFill="1" applyBorder="1">
      <alignment horizontal="right" vertical="center" indent="1"/>
    </xf>
    <xf numFmtId="0" fontId="11" fillId="5" borderId="39" xfId="30" applyFill="1" applyBorder="1" applyAlignment="1">
      <alignment horizontal="center" vertical="center" wrapText="1" readingOrder="2"/>
    </xf>
    <xf numFmtId="0" fontId="11" fillId="6" borderId="39" xfId="30" applyFill="1" applyBorder="1" applyAlignment="1">
      <alignment horizontal="center" vertical="center" wrapText="1" readingOrder="2"/>
    </xf>
    <xf numFmtId="0" fontId="11" fillId="6" borderId="37" xfId="30" applyFill="1" applyBorder="1" applyAlignment="1">
      <alignment horizontal="center" vertical="center" wrapText="1" readingOrder="2"/>
    </xf>
    <xf numFmtId="0" fontId="11" fillId="5" borderId="41" xfId="30" applyFill="1" applyBorder="1" applyAlignment="1">
      <alignment horizontal="center" vertical="center" wrapText="1" readingOrder="2"/>
    </xf>
    <xf numFmtId="0" fontId="7" fillId="6" borderId="16" xfId="7" applyFont="1" applyFill="1" applyBorder="1" applyAlignment="1">
      <alignment horizontal="center" vertical="center" wrapText="1" readingOrder="2"/>
    </xf>
    <xf numFmtId="0" fontId="7" fillId="5" borderId="16" xfId="7" applyFont="1" applyFill="1" applyBorder="1" applyAlignment="1">
      <alignment horizontal="center" vertical="center" wrapText="1" readingOrder="2"/>
    </xf>
    <xf numFmtId="0" fontId="14" fillId="0" borderId="0" xfId="0" applyFont="1"/>
    <xf numFmtId="0" fontId="26" fillId="5" borderId="31" xfId="8" applyFont="1" applyFill="1" applyBorder="1" applyAlignment="1">
      <alignment horizontal="center" vertical="center" wrapText="1" readingOrder="1"/>
    </xf>
    <xf numFmtId="0" fontId="33" fillId="5" borderId="16" xfId="11" applyFont="1" applyFill="1" applyBorder="1" applyAlignment="1">
      <alignment horizontal="center" vertical="center" wrapText="1"/>
    </xf>
    <xf numFmtId="0" fontId="33" fillId="5" borderId="17" xfId="11" applyFont="1" applyFill="1" applyBorder="1" applyAlignment="1">
      <alignment horizontal="center" vertical="center" wrapText="1"/>
    </xf>
    <xf numFmtId="0" fontId="18" fillId="0" borderId="0" xfId="0" applyFont="1" applyAlignment="1">
      <alignment horizontal="right"/>
    </xf>
    <xf numFmtId="0" fontId="7" fillId="6" borderId="15" xfId="15" applyFont="1" applyFill="1" applyBorder="1">
      <alignment horizontal="right" vertical="center" indent="1"/>
    </xf>
    <xf numFmtId="0" fontId="7" fillId="5" borderId="31" xfId="7" applyFont="1" applyFill="1" applyBorder="1" applyAlignment="1">
      <alignment horizontal="center" vertical="center" wrapText="1"/>
    </xf>
    <xf numFmtId="0" fontId="7" fillId="5" borderId="18" xfId="7" applyFont="1" applyFill="1" applyBorder="1" applyAlignment="1">
      <alignment horizontal="center" vertical="center" wrapText="1"/>
    </xf>
    <xf numFmtId="0" fontId="16" fillId="5" borderId="26" xfId="7" applyFont="1" applyFill="1" applyBorder="1" applyAlignment="1">
      <alignment horizontal="center" vertical="center" wrapText="1" readingOrder="1"/>
    </xf>
    <xf numFmtId="0" fontId="38" fillId="5" borderId="7" xfId="0" applyFont="1" applyFill="1" applyBorder="1" applyAlignment="1">
      <alignment horizontal="center" vertical="top" wrapText="1" readingOrder="1"/>
    </xf>
    <xf numFmtId="0" fontId="11" fillId="0" borderId="0" xfId="19" applyFont="1" applyAlignment="1"/>
    <xf numFmtId="0" fontId="15" fillId="0" borderId="0" xfId="17" applyFont="1" applyAlignment="1"/>
    <xf numFmtId="0" fontId="7" fillId="5" borderId="18" xfId="7" applyFont="1" applyFill="1" applyBorder="1" applyAlignment="1">
      <alignment horizontal="right" vertical="center" indent="1"/>
    </xf>
    <xf numFmtId="165" fontId="7" fillId="6" borderId="15" xfId="15" applyNumberFormat="1" applyFont="1" applyFill="1" applyBorder="1">
      <alignment horizontal="right" vertical="center" indent="1"/>
    </xf>
    <xf numFmtId="165" fontId="10" fillId="6" borderId="15" xfId="15" applyNumberFormat="1" applyFont="1" applyFill="1" applyBorder="1">
      <alignment horizontal="right" vertical="center" indent="1"/>
    </xf>
    <xf numFmtId="165" fontId="10" fillId="6" borderId="15" xfId="12" applyNumberFormat="1" applyFont="1" applyFill="1" applyBorder="1">
      <alignment horizontal="right" vertical="center" indent="1"/>
    </xf>
    <xf numFmtId="0" fontId="26" fillId="0" borderId="0" xfId="27" applyFont="1" applyAlignment="1">
      <alignment horizontal="right" vertical="center" readingOrder="2"/>
    </xf>
    <xf numFmtId="0" fontId="16" fillId="0" borderId="0" xfId="0" applyFont="1" applyAlignment="1">
      <alignment vertical="center" wrapText="1"/>
    </xf>
    <xf numFmtId="0" fontId="10" fillId="0" borderId="0" xfId="4"/>
    <xf numFmtId="1" fontId="10" fillId="0" borderId="0" xfId="0" applyNumberFormat="1" applyFont="1"/>
    <xf numFmtId="0" fontId="7" fillId="5" borderId="16" xfId="0" applyFont="1" applyFill="1" applyBorder="1" applyAlignment="1">
      <alignment horizontal="center" vertical="center" wrapText="1"/>
    </xf>
    <xf numFmtId="0" fontId="15" fillId="0" borderId="0" xfId="1" applyFont="1" applyAlignment="1">
      <alignment vertical="center"/>
    </xf>
    <xf numFmtId="0" fontId="24" fillId="0" borderId="0" xfId="4" applyFont="1"/>
    <xf numFmtId="0" fontId="24" fillId="0" borderId="0" xfId="4" applyFont="1" applyAlignment="1">
      <alignment wrapText="1"/>
    </xf>
    <xf numFmtId="0" fontId="24" fillId="0" borderId="0" xfId="4" applyFont="1" applyAlignment="1">
      <alignment vertical="center" wrapText="1"/>
    </xf>
    <xf numFmtId="0" fontId="24" fillId="0" borderId="0" xfId="4" applyFont="1" applyAlignment="1">
      <alignment vertical="center"/>
    </xf>
    <xf numFmtId="0" fontId="27" fillId="5" borderId="0" xfId="7" applyFont="1" applyFill="1" applyBorder="1" applyAlignment="1">
      <alignment horizontal="center" vertical="center"/>
    </xf>
    <xf numFmtId="0" fontId="26" fillId="5" borderId="0" xfId="7" applyFont="1" applyFill="1" applyBorder="1" applyAlignment="1">
      <alignment horizontal="center" vertical="center"/>
    </xf>
    <xf numFmtId="0" fontId="7" fillId="5" borderId="0" xfId="7" applyFont="1" applyFill="1" applyBorder="1" applyAlignment="1">
      <alignment horizontal="center" vertical="center"/>
    </xf>
    <xf numFmtId="166" fontId="10" fillId="5" borderId="16" xfId="12" applyNumberFormat="1" applyFont="1" applyFill="1" applyBorder="1">
      <alignment horizontal="right" vertical="center" indent="1"/>
    </xf>
    <xf numFmtId="166" fontId="10" fillId="6" borderId="9" xfId="33" applyNumberFormat="1" applyFont="1" applyFill="1" applyBorder="1" applyAlignment="1">
      <alignment horizontal="right" vertical="center" indent="1"/>
    </xf>
    <xf numFmtId="166" fontId="10" fillId="5" borderId="8" xfId="33" applyNumberFormat="1" applyFont="1" applyFill="1" applyBorder="1" applyAlignment="1">
      <alignment horizontal="right" vertical="center" indent="1"/>
    </xf>
    <xf numFmtId="166" fontId="10" fillId="6" borderId="8" xfId="33" applyNumberFormat="1" applyFont="1" applyFill="1" applyBorder="1" applyAlignment="1">
      <alignment horizontal="right" vertical="center" indent="1"/>
    </xf>
    <xf numFmtId="166" fontId="7" fillId="0" borderId="30" xfId="12" applyNumberFormat="1" applyFont="1" applyBorder="1">
      <alignment horizontal="right" vertical="center" indent="1"/>
    </xf>
    <xf numFmtId="166" fontId="10" fillId="0" borderId="30" xfId="12" applyNumberFormat="1" applyFont="1" applyBorder="1">
      <alignment horizontal="right" vertical="center" indent="1"/>
    </xf>
    <xf numFmtId="166" fontId="7" fillId="5" borderId="8" xfId="15" applyNumberFormat="1" applyFont="1" applyFill="1" applyBorder="1">
      <alignment horizontal="right" vertical="center" indent="1"/>
    </xf>
    <xf numFmtId="166" fontId="10" fillId="5" borderId="8" xfId="12" applyNumberFormat="1" applyFont="1" applyFill="1" applyBorder="1">
      <alignment horizontal="right" vertical="center" indent="1"/>
    </xf>
    <xf numFmtId="166" fontId="7" fillId="6" borderId="8" xfId="15" applyNumberFormat="1" applyFont="1" applyFill="1" applyBorder="1">
      <alignment horizontal="right" vertical="center" indent="1"/>
    </xf>
    <xf numFmtId="166" fontId="10" fillId="6" borderId="8" xfId="12" applyNumberFormat="1" applyFont="1" applyFill="1" applyBorder="1">
      <alignment horizontal="right" vertical="center" indent="1"/>
    </xf>
    <xf numFmtId="166" fontId="7" fillId="6" borderId="11" xfId="15" applyNumberFormat="1" applyFont="1" applyFill="1" applyBorder="1">
      <alignment horizontal="right" vertical="center" indent="1"/>
    </xf>
    <xf numFmtId="166" fontId="10" fillId="6" borderId="11" xfId="12" applyNumberFormat="1" applyFont="1" applyFill="1" applyBorder="1">
      <alignment horizontal="right" vertical="center" indent="1"/>
    </xf>
    <xf numFmtId="166" fontId="16" fillId="0" borderId="0" xfId="0" applyNumberFormat="1" applyFont="1" applyAlignment="1">
      <alignment vertical="center"/>
    </xf>
    <xf numFmtId="0" fontId="33" fillId="6" borderId="16" xfId="11" applyFont="1" applyFill="1" applyBorder="1" applyAlignment="1">
      <alignment horizontal="center" vertical="center" wrapText="1"/>
    </xf>
    <xf numFmtId="165" fontId="16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16" fillId="6" borderId="48" xfId="16" applyFont="1" applyFill="1" applyBorder="1" applyAlignment="1">
      <alignment horizontal="center" vertical="center" wrapText="1" readingOrder="2"/>
    </xf>
    <xf numFmtId="166" fontId="7" fillId="6" borderId="18" xfId="7" applyNumberFormat="1" applyFont="1" applyFill="1" applyBorder="1" applyAlignment="1">
      <alignment horizontal="right" vertical="center" indent="1"/>
    </xf>
    <xf numFmtId="166" fontId="7" fillId="6" borderId="47" xfId="15" applyNumberFormat="1" applyFont="1" applyFill="1" applyBorder="1">
      <alignment horizontal="right" vertical="center" indent="1"/>
    </xf>
    <xf numFmtId="166" fontId="10" fillId="6" borderId="47" xfId="12" applyNumberFormat="1" applyFont="1" applyFill="1" applyBorder="1">
      <alignment horizontal="right" vertical="center" indent="1"/>
    </xf>
    <xf numFmtId="0" fontId="16" fillId="5" borderId="39" xfId="30" applyFont="1" applyFill="1" applyBorder="1" applyAlignment="1">
      <alignment horizontal="center" vertical="center" wrapText="1" readingOrder="2"/>
    </xf>
    <xf numFmtId="0" fontId="16" fillId="6" borderId="39" xfId="30" applyFont="1" applyFill="1" applyBorder="1" applyAlignment="1">
      <alignment horizontal="center" vertical="center" wrapText="1" readingOrder="2"/>
    </xf>
    <xf numFmtId="0" fontId="16" fillId="6" borderId="60" xfId="30" applyFont="1" applyFill="1" applyBorder="1" applyAlignment="1">
      <alignment horizontal="center" vertical="center" wrapText="1" readingOrder="2"/>
    </xf>
    <xf numFmtId="0" fontId="21" fillId="6" borderId="15" xfId="11" applyFont="1" applyFill="1" applyBorder="1" applyAlignment="1">
      <alignment horizontal="center" vertical="center" wrapText="1"/>
    </xf>
    <xf numFmtId="0" fontId="21" fillId="6" borderId="46" xfId="11" applyFont="1" applyFill="1" applyBorder="1" applyAlignment="1">
      <alignment horizontal="center" vertical="center" wrapText="1"/>
    </xf>
    <xf numFmtId="0" fontId="21" fillId="6" borderId="30" xfId="11" applyFont="1" applyFill="1" applyBorder="1" applyAlignment="1">
      <alignment horizontal="center" vertical="center" wrapText="1"/>
    </xf>
    <xf numFmtId="0" fontId="21" fillId="5" borderId="30" xfId="11" applyFont="1" applyFill="1" applyBorder="1" applyAlignment="1">
      <alignment horizontal="center" vertical="center" wrapText="1"/>
    </xf>
    <xf numFmtId="49" fontId="7" fillId="5" borderId="31" xfId="8" applyNumberFormat="1" applyFont="1" applyFill="1" applyBorder="1">
      <alignment horizontal="center" vertical="center" wrapText="1"/>
    </xf>
    <xf numFmtId="0" fontId="7" fillId="5" borderId="31" xfId="11" applyFont="1" applyFill="1" applyBorder="1" applyAlignment="1">
      <alignment horizontal="center" vertical="center" wrapText="1" readingOrder="1"/>
    </xf>
    <xf numFmtId="0" fontId="21" fillId="6" borderId="76" xfId="11" applyFont="1" applyFill="1" applyBorder="1" applyAlignment="1">
      <alignment horizontal="center" vertical="center" wrapText="1"/>
    </xf>
    <xf numFmtId="0" fontId="21" fillId="6" borderId="75" xfId="11" applyFont="1" applyFill="1" applyBorder="1" applyAlignment="1">
      <alignment horizontal="center" vertical="center" wrapText="1"/>
    </xf>
    <xf numFmtId="0" fontId="21" fillId="5" borderId="76" xfId="11" applyFont="1" applyFill="1" applyBorder="1" applyAlignment="1">
      <alignment horizontal="center" vertical="center" wrapText="1"/>
    </xf>
    <xf numFmtId="0" fontId="21" fillId="6" borderId="81" xfId="11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4" xfId="0" applyFont="1" applyFill="1" applyBorder="1" applyAlignment="1">
      <alignment horizontal="center" vertical="center" wrapText="1"/>
    </xf>
    <xf numFmtId="0" fontId="7" fillId="5" borderId="16" xfId="11" applyFont="1" applyFill="1" applyBorder="1" applyAlignment="1">
      <alignment horizontal="center" vertical="center" wrapText="1" readingOrder="1"/>
    </xf>
    <xf numFmtId="0" fontId="7" fillId="6" borderId="16" xfId="11" applyFont="1" applyFill="1" applyBorder="1" applyAlignment="1">
      <alignment horizontal="center" vertical="center" wrapText="1" readingOrder="1"/>
    </xf>
    <xf numFmtId="0" fontId="7" fillId="6" borderId="59" xfId="11" applyFont="1" applyFill="1" applyBorder="1" applyAlignment="1">
      <alignment horizontal="center" vertical="center" wrapText="1"/>
    </xf>
    <xf numFmtId="0" fontId="21" fillId="6" borderId="16" xfId="11" applyFont="1" applyFill="1" applyBorder="1" applyAlignment="1">
      <alignment horizontal="center" vertical="center" wrapText="1"/>
    </xf>
    <xf numFmtId="0" fontId="21" fillId="5" borderId="16" xfId="11" applyFont="1" applyFill="1" applyBorder="1" applyAlignment="1">
      <alignment horizontal="center" vertical="center" wrapText="1"/>
    </xf>
    <xf numFmtId="0" fontId="7" fillId="5" borderId="0" xfId="0" applyFont="1" applyFill="1"/>
    <xf numFmtId="0" fontId="26" fillId="5" borderId="15" xfId="16" applyFont="1" applyFill="1" applyBorder="1" applyAlignment="1">
      <alignment horizontal="center" vertical="center" wrapText="1" readingOrder="2"/>
    </xf>
    <xf numFmtId="0" fontId="26" fillId="6" borderId="30" xfId="16" applyFont="1" applyFill="1" applyBorder="1" applyAlignment="1">
      <alignment horizontal="center" vertical="center" wrapText="1" readingOrder="2"/>
    </xf>
    <xf numFmtId="0" fontId="26" fillId="6" borderId="17" xfId="16" applyFont="1" applyFill="1" applyBorder="1" applyAlignment="1">
      <alignment horizontal="center" vertical="center" wrapText="1" readingOrder="2"/>
    </xf>
    <xf numFmtId="0" fontId="16" fillId="5" borderId="0" xfId="0" applyFont="1" applyFill="1"/>
    <xf numFmtId="0" fontId="37" fillId="6" borderId="30" xfId="11" applyFont="1" applyFill="1" applyBorder="1" applyAlignment="1">
      <alignment horizontal="center" vertical="center" wrapText="1"/>
    </xf>
    <xf numFmtId="0" fontId="37" fillId="6" borderId="16" xfId="11" applyFont="1" applyFill="1" applyBorder="1" applyAlignment="1">
      <alignment horizontal="center" vertical="center" wrapText="1"/>
    </xf>
    <xf numFmtId="0" fontId="37" fillId="5" borderId="30" xfId="11" applyFont="1" applyFill="1" applyBorder="1" applyAlignment="1">
      <alignment horizontal="center" vertical="center" wrapText="1"/>
    </xf>
    <xf numFmtId="0" fontId="37" fillId="5" borderId="16" xfId="11" applyFont="1" applyFill="1" applyBorder="1" applyAlignment="1">
      <alignment horizontal="center" vertical="center" wrapText="1"/>
    </xf>
    <xf numFmtId="0" fontId="16" fillId="6" borderId="0" xfId="0" applyFont="1" applyFill="1"/>
    <xf numFmtId="0" fontId="26" fillId="6" borderId="16" xfId="11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 readingOrder="2"/>
    </xf>
    <xf numFmtId="0" fontId="16" fillId="5" borderId="45" xfId="0" applyFont="1" applyFill="1" applyBorder="1" applyAlignment="1">
      <alignment horizontal="center" vertical="center" wrapText="1" readingOrder="2"/>
    </xf>
    <xf numFmtId="0" fontId="16" fillId="5" borderId="16" xfId="0" applyFont="1" applyFill="1" applyBorder="1" applyAlignment="1">
      <alignment horizontal="center" vertical="center" wrapText="1" readingOrder="2"/>
    </xf>
    <xf numFmtId="0" fontId="16" fillId="5" borderId="39" xfId="11" applyFont="1" applyFill="1" applyBorder="1" applyAlignment="1">
      <alignment horizontal="center" vertical="center" wrapText="1" readingOrder="2"/>
    </xf>
    <xf numFmtId="0" fontId="16" fillId="5" borderId="41" xfId="11" applyFont="1" applyFill="1" applyBorder="1" applyAlignment="1">
      <alignment horizontal="center" vertical="center" wrapText="1" readingOrder="2"/>
    </xf>
    <xf numFmtId="165" fontId="7" fillId="5" borderId="16" xfId="0" applyNumberFormat="1" applyFont="1" applyFill="1" applyBorder="1" applyAlignment="1">
      <alignment horizontal="right" vertical="center" indent="1"/>
    </xf>
    <xf numFmtId="165" fontId="10" fillId="5" borderId="16" xfId="0" applyNumberFormat="1" applyFont="1" applyFill="1" applyBorder="1" applyAlignment="1">
      <alignment horizontal="right" vertical="center" indent="1"/>
    </xf>
    <xf numFmtId="3" fontId="10" fillId="5" borderId="16" xfId="0" applyNumberFormat="1" applyFont="1" applyFill="1" applyBorder="1" applyAlignment="1">
      <alignment horizontal="right" vertical="center" indent="1"/>
    </xf>
    <xf numFmtId="3" fontId="7" fillId="6" borderId="9" xfId="12" applyNumberFormat="1" applyFont="1" applyFill="1" applyBorder="1">
      <alignment horizontal="right" vertical="center" indent="1"/>
    </xf>
    <xf numFmtId="3" fontId="10" fillId="6" borderId="9" xfId="12" applyNumberFormat="1" applyFont="1" applyFill="1" applyBorder="1">
      <alignment horizontal="right" vertical="center" indent="1"/>
    </xf>
    <xf numFmtId="3" fontId="7" fillId="5" borderId="8" xfId="12" applyNumberFormat="1" applyFont="1" applyFill="1" applyBorder="1">
      <alignment horizontal="right" vertical="center" indent="1"/>
    </xf>
    <xf numFmtId="3" fontId="10" fillId="5" borderId="8" xfId="12" applyNumberFormat="1" applyFont="1" applyFill="1" applyBorder="1">
      <alignment horizontal="right" vertical="center" indent="1"/>
    </xf>
    <xf numFmtId="3" fontId="10" fillId="6" borderId="8" xfId="12" applyNumberFormat="1" applyFont="1" applyFill="1" applyBorder="1">
      <alignment horizontal="right" vertical="center" indent="1"/>
    </xf>
    <xf numFmtId="3" fontId="7" fillId="5" borderId="23" xfId="12" applyNumberFormat="1" applyFont="1" applyFill="1" applyBorder="1">
      <alignment horizontal="right" vertical="center" indent="1"/>
    </xf>
    <xf numFmtId="3" fontId="10" fillId="5" borderId="23" xfId="12" applyNumberFormat="1" applyFont="1" applyFill="1" applyBorder="1">
      <alignment horizontal="right" vertical="center" indent="1"/>
    </xf>
    <xf numFmtId="3" fontId="10" fillId="6" borderId="47" xfId="12" applyNumberFormat="1" applyFont="1" applyFill="1" applyBorder="1">
      <alignment horizontal="right" vertical="center" indent="1"/>
    </xf>
    <xf numFmtId="3" fontId="10" fillId="6" borderId="11" xfId="12" applyNumberFormat="1" applyFont="1" applyFill="1" applyBorder="1">
      <alignment horizontal="right" vertical="center" indent="1"/>
    </xf>
    <xf numFmtId="3" fontId="7" fillId="6" borderId="15" xfId="15" applyNumberFormat="1" applyFont="1" applyFill="1" applyBorder="1">
      <alignment horizontal="right" vertical="center" indent="1"/>
    </xf>
    <xf numFmtId="3" fontId="14" fillId="6" borderId="15" xfId="12" applyNumberFormat="1" applyFill="1" applyBorder="1">
      <alignment horizontal="right" vertical="center" indent="1"/>
    </xf>
    <xf numFmtId="3" fontId="7" fillId="6" borderId="16" xfId="15" applyNumberFormat="1" applyFont="1" applyFill="1" applyBorder="1">
      <alignment horizontal="right" vertical="center" indent="1"/>
    </xf>
    <xf numFmtId="3" fontId="14" fillId="6" borderId="16" xfId="12" applyNumberFormat="1" applyFill="1" applyBorder="1">
      <alignment horizontal="right" vertical="center" indent="1"/>
    </xf>
    <xf numFmtId="3" fontId="7" fillId="5" borderId="16" xfId="15" applyNumberFormat="1" applyFont="1" applyFill="1" applyBorder="1">
      <alignment horizontal="right" vertical="center" indent="1"/>
    </xf>
    <xf numFmtId="3" fontId="14" fillId="5" borderId="16" xfId="12" applyNumberFormat="1" applyFill="1" applyBorder="1">
      <alignment horizontal="right" vertical="center" indent="1"/>
    </xf>
    <xf numFmtId="3" fontId="7" fillId="6" borderId="46" xfId="15" applyNumberFormat="1" applyFont="1" applyFill="1" applyBorder="1">
      <alignment horizontal="right" vertical="center" indent="1"/>
    </xf>
    <xf numFmtId="3" fontId="7" fillId="5" borderId="46" xfId="15" applyNumberFormat="1" applyFont="1" applyFill="1" applyBorder="1">
      <alignment horizontal="right" vertical="center" indent="1"/>
    </xf>
    <xf numFmtId="3" fontId="7" fillId="6" borderId="30" xfId="15" applyNumberFormat="1" applyFont="1" applyFill="1" applyBorder="1">
      <alignment horizontal="right" vertical="center" indent="1"/>
    </xf>
    <xf numFmtId="3" fontId="10" fillId="6" borderId="16" xfId="12" applyNumberFormat="1" applyFont="1" applyFill="1" applyBorder="1">
      <alignment horizontal="right" vertical="center" indent="1"/>
    </xf>
    <xf numFmtId="3" fontId="7" fillId="6" borderId="17" xfId="15" applyNumberFormat="1" applyFont="1" applyFill="1" applyBorder="1">
      <alignment horizontal="right" vertical="center" indent="1"/>
    </xf>
    <xf numFmtId="3" fontId="7" fillId="5" borderId="17" xfId="15" applyNumberFormat="1" applyFont="1" applyFill="1" applyBorder="1">
      <alignment horizontal="right" vertical="center" indent="1"/>
    </xf>
    <xf numFmtId="3" fontId="7" fillId="6" borderId="9" xfId="15" applyNumberFormat="1" applyFont="1" applyFill="1" applyBorder="1">
      <alignment horizontal="right" vertical="center" indent="1"/>
    </xf>
    <xf numFmtId="3" fontId="7" fillId="5" borderId="8" xfId="15" applyNumberFormat="1" applyFont="1" applyFill="1" applyBorder="1">
      <alignment horizontal="right" vertical="center" indent="1"/>
    </xf>
    <xf numFmtId="3" fontId="7" fillId="6" borderId="8" xfId="15" applyNumberFormat="1" applyFont="1" applyFill="1" applyBorder="1">
      <alignment horizontal="right" vertical="center" indent="1"/>
    </xf>
    <xf numFmtId="3" fontId="7" fillId="5" borderId="11" xfId="15" applyNumberFormat="1" applyFont="1" applyFill="1" applyBorder="1">
      <alignment horizontal="right" vertical="center" indent="1"/>
    </xf>
    <xf numFmtId="3" fontId="10" fillId="5" borderId="11" xfId="12" applyNumberFormat="1" applyFont="1" applyFill="1" applyBorder="1">
      <alignment horizontal="right" vertical="center" indent="1"/>
    </xf>
    <xf numFmtId="3" fontId="7" fillId="6" borderId="18" xfId="7" applyNumberFormat="1" applyFont="1" applyFill="1" applyBorder="1" applyAlignment="1">
      <alignment horizontal="right" vertical="center" indent="1"/>
    </xf>
    <xf numFmtId="3" fontId="10" fillId="6" borderId="9" xfId="0" applyNumberFormat="1" applyFont="1" applyFill="1" applyBorder="1" applyAlignment="1">
      <alignment horizontal="right" vertical="center" indent="1"/>
    </xf>
    <xf numFmtId="3" fontId="10" fillId="6" borderId="8" xfId="0" applyNumberFormat="1" applyFont="1" applyFill="1" applyBorder="1" applyAlignment="1">
      <alignment horizontal="right" vertical="center" indent="1"/>
    </xf>
    <xf numFmtId="3" fontId="7" fillId="6" borderId="8" xfId="0" applyNumberFormat="1" applyFont="1" applyFill="1" applyBorder="1" applyAlignment="1">
      <alignment horizontal="right" vertical="center" indent="1"/>
    </xf>
    <xf numFmtId="3" fontId="10" fillId="5" borderId="8" xfId="0" applyNumberFormat="1" applyFont="1" applyFill="1" applyBorder="1" applyAlignment="1">
      <alignment horizontal="right" vertical="center" indent="1"/>
    </xf>
    <xf numFmtId="3" fontId="7" fillId="5" borderId="8" xfId="0" applyNumberFormat="1" applyFont="1" applyFill="1" applyBorder="1" applyAlignment="1">
      <alignment horizontal="right" vertical="center" indent="1"/>
    </xf>
    <xf numFmtId="3" fontId="7" fillId="5" borderId="23" xfId="15" applyNumberFormat="1" applyFont="1" applyFill="1" applyBorder="1">
      <alignment horizontal="right" vertical="center" indent="1"/>
    </xf>
    <xf numFmtId="3" fontId="7" fillId="6" borderId="47" xfId="15" applyNumberFormat="1" applyFont="1" applyFill="1" applyBorder="1">
      <alignment horizontal="right" vertical="center" indent="1"/>
    </xf>
    <xf numFmtId="3" fontId="7" fillId="6" borderId="23" xfId="15" applyNumberFormat="1" applyFont="1" applyFill="1" applyBorder="1">
      <alignment horizontal="right" vertical="center" indent="1"/>
    </xf>
    <xf numFmtId="3" fontId="26" fillId="5" borderId="18" xfId="7" applyNumberFormat="1" applyFont="1" applyFill="1" applyBorder="1" applyAlignment="1">
      <alignment horizontal="right" vertical="center" indent="1"/>
    </xf>
    <xf numFmtId="3" fontId="14" fillId="5" borderId="46" xfId="12" applyNumberFormat="1" applyFill="1" applyBorder="1">
      <alignment horizontal="right" vertical="center" indent="1"/>
    </xf>
    <xf numFmtId="3" fontId="7" fillId="6" borderId="30" xfId="7" applyNumberFormat="1" applyFont="1" applyFill="1" applyBorder="1" applyAlignment="1">
      <alignment horizontal="right" vertical="center" indent="1"/>
    </xf>
    <xf numFmtId="3" fontId="26" fillId="6" borderId="18" xfId="7" applyNumberFormat="1" applyFont="1" applyFill="1" applyBorder="1" applyAlignment="1">
      <alignment horizontal="right" vertical="center" indent="1"/>
    </xf>
    <xf numFmtId="3" fontId="10" fillId="6" borderId="15" xfId="15" applyNumberFormat="1" applyFont="1" applyFill="1" applyBorder="1">
      <alignment horizontal="right" vertical="center" indent="1"/>
    </xf>
    <xf numFmtId="3" fontId="10" fillId="6" borderId="15" xfId="12" applyNumberFormat="1" applyFont="1" applyFill="1" applyBorder="1">
      <alignment horizontal="right" vertical="center" indent="1"/>
    </xf>
    <xf numFmtId="3" fontId="10" fillId="5" borderId="16" xfId="15" applyNumberFormat="1" applyFont="1" applyFill="1" applyBorder="1">
      <alignment horizontal="right" vertical="center" indent="1"/>
    </xf>
    <xf numFmtId="3" fontId="10" fillId="5" borderId="16" xfId="12" applyNumberFormat="1" applyFont="1" applyFill="1" applyBorder="1">
      <alignment horizontal="right" vertical="center" indent="1"/>
    </xf>
    <xf numFmtId="3" fontId="10" fillId="6" borderId="16" xfId="15" applyNumberFormat="1" applyFont="1" applyFill="1" applyBorder="1">
      <alignment horizontal="right" vertical="center" indent="1"/>
    </xf>
    <xf numFmtId="3" fontId="10" fillId="5" borderId="46" xfId="12" applyNumberFormat="1" applyFont="1" applyFill="1" applyBorder="1">
      <alignment horizontal="right" vertical="center" indent="1"/>
    </xf>
    <xf numFmtId="3" fontId="7" fillId="6" borderId="76" xfId="15" applyNumberFormat="1" applyFont="1" applyFill="1" applyBorder="1">
      <alignment horizontal="right" vertical="center" indent="1"/>
    </xf>
    <xf numFmtId="3" fontId="14" fillId="6" borderId="76" xfId="12" applyNumberFormat="1" applyFill="1" applyBorder="1">
      <alignment horizontal="right" vertical="center" indent="1"/>
    </xf>
    <xf numFmtId="3" fontId="7" fillId="6" borderId="72" xfId="15" applyNumberFormat="1" applyFont="1" applyFill="1" applyBorder="1">
      <alignment horizontal="right" vertical="center" indent="1"/>
    </xf>
    <xf numFmtId="3" fontId="7" fillId="5" borderId="16" xfId="7" applyNumberFormat="1" applyFont="1" applyFill="1" applyBorder="1" applyAlignment="1">
      <alignment horizontal="right" vertical="center" indent="1"/>
    </xf>
    <xf numFmtId="3" fontId="7" fillId="5" borderId="17" xfId="7" applyNumberFormat="1" applyFont="1" applyFill="1" applyBorder="1" applyAlignment="1">
      <alignment horizontal="right" vertical="center" indent="1"/>
    </xf>
    <xf numFmtId="0" fontId="21" fillId="6" borderId="72" xfId="11" applyFont="1" applyFill="1" applyBorder="1" applyAlignment="1">
      <alignment horizontal="center" vertical="center" wrapText="1"/>
    </xf>
    <xf numFmtId="0" fontId="26" fillId="6" borderId="72" xfId="16" applyFont="1" applyFill="1" applyBorder="1" applyAlignment="1">
      <alignment horizontal="center" vertical="center" wrapText="1" readingOrder="2"/>
    </xf>
    <xf numFmtId="0" fontId="21" fillId="5" borderId="75" xfId="11" applyFont="1" applyFill="1" applyBorder="1" applyAlignment="1">
      <alignment horizontal="center" vertical="center" wrapText="1"/>
    </xf>
    <xf numFmtId="0" fontId="26" fillId="5" borderId="75" xfId="16" applyFont="1" applyFill="1" applyBorder="1" applyAlignment="1">
      <alignment horizontal="center" vertical="center" wrapText="1" readingOrder="2"/>
    </xf>
    <xf numFmtId="0" fontId="21" fillId="5" borderId="81" xfId="11" applyFont="1" applyFill="1" applyBorder="1" applyAlignment="1">
      <alignment horizontal="center" vertical="center" wrapText="1"/>
    </xf>
    <xf numFmtId="0" fontId="26" fillId="5" borderId="81" xfId="16" applyFont="1" applyFill="1" applyBorder="1" applyAlignment="1">
      <alignment horizontal="center" vertical="center" wrapText="1" readingOrder="2"/>
    </xf>
    <xf numFmtId="3" fontId="7" fillId="6" borderId="75" xfId="15" applyNumberFormat="1" applyFont="1" applyFill="1" applyBorder="1">
      <alignment horizontal="right" vertical="center" indent="1"/>
    </xf>
    <xf numFmtId="3" fontId="14" fillId="6" borderId="75" xfId="12" applyNumberFormat="1" applyFill="1" applyBorder="1">
      <alignment horizontal="right" vertical="center" indent="1"/>
    </xf>
    <xf numFmtId="3" fontId="7" fillId="5" borderId="75" xfId="15" applyNumberFormat="1" applyFont="1" applyFill="1" applyBorder="1">
      <alignment horizontal="right" vertical="center" indent="1"/>
    </xf>
    <xf numFmtId="3" fontId="14" fillId="5" borderId="76" xfId="12" applyNumberFormat="1" applyFill="1" applyBorder="1">
      <alignment horizontal="right" vertical="center" indent="1"/>
    </xf>
    <xf numFmtId="3" fontId="7" fillId="5" borderId="76" xfId="15" applyNumberFormat="1" applyFont="1" applyFill="1" applyBorder="1">
      <alignment horizontal="right" vertical="center" indent="1"/>
    </xf>
    <xf numFmtId="3" fontId="7" fillId="5" borderId="96" xfId="15" applyNumberFormat="1" applyFont="1" applyFill="1" applyBorder="1">
      <alignment horizontal="right" vertical="center" indent="1"/>
    </xf>
    <xf numFmtId="3" fontId="7" fillId="5" borderId="72" xfId="15" applyNumberFormat="1" applyFont="1" applyFill="1" applyBorder="1">
      <alignment horizontal="right" vertical="center" indent="1"/>
    </xf>
    <xf numFmtId="3" fontId="7" fillId="6" borderId="69" xfId="15" applyNumberFormat="1" applyFont="1" applyFill="1" applyBorder="1">
      <alignment horizontal="right" vertical="center" indent="1"/>
    </xf>
    <xf numFmtId="3" fontId="7" fillId="6" borderId="75" xfId="12" applyNumberFormat="1" applyFont="1" applyFill="1" applyBorder="1">
      <alignment horizontal="right" vertical="center" indent="1"/>
    </xf>
    <xf numFmtId="3" fontId="7" fillId="6" borderId="76" xfId="12" applyNumberFormat="1" applyFont="1" applyFill="1" applyBorder="1">
      <alignment horizontal="right" vertical="center" indent="1"/>
    </xf>
    <xf numFmtId="3" fontId="7" fillId="6" borderId="72" xfId="12" applyNumberFormat="1" applyFont="1" applyFill="1" applyBorder="1">
      <alignment horizontal="right" vertical="center" indent="1"/>
    </xf>
    <xf numFmtId="3" fontId="14" fillId="5" borderId="75" xfId="12" applyNumberFormat="1" applyFill="1" applyBorder="1">
      <alignment horizontal="right" vertical="center" indent="1"/>
    </xf>
    <xf numFmtId="3" fontId="7" fillId="5" borderId="81" xfId="15" applyNumberFormat="1" applyFont="1" applyFill="1" applyBorder="1">
      <alignment horizontal="right" vertical="center" indent="1"/>
    </xf>
    <xf numFmtId="3" fontId="7" fillId="6" borderId="81" xfId="15" applyNumberFormat="1" applyFont="1" applyFill="1" applyBorder="1">
      <alignment horizontal="right" vertical="center" indent="1"/>
    </xf>
    <xf numFmtId="3" fontId="7" fillId="6" borderId="81" xfId="12" applyNumberFormat="1" applyFont="1" applyFill="1" applyBorder="1">
      <alignment horizontal="right" vertical="center" indent="1"/>
    </xf>
    <xf numFmtId="3" fontId="10" fillId="6" borderId="30" xfId="12" applyNumberFormat="1" applyFont="1" applyFill="1" applyBorder="1">
      <alignment horizontal="right" vertical="center" indent="1"/>
    </xf>
    <xf numFmtId="3" fontId="10" fillId="5" borderId="17" xfId="12" applyNumberFormat="1" applyFont="1" applyFill="1" applyBorder="1">
      <alignment horizontal="right" vertical="center" indent="1"/>
    </xf>
    <xf numFmtId="3" fontId="10" fillId="6" borderId="46" xfId="12" applyNumberFormat="1" applyFont="1" applyFill="1" applyBorder="1">
      <alignment horizontal="right" vertical="center" indent="1"/>
    </xf>
    <xf numFmtId="3" fontId="7" fillId="5" borderId="16" xfId="12" applyNumberFormat="1" applyFont="1" applyFill="1" applyBorder="1">
      <alignment horizontal="right" vertical="center" indent="1"/>
    </xf>
    <xf numFmtId="3" fontId="10" fillId="5" borderId="16" xfId="33" applyNumberFormat="1" applyFont="1" applyFill="1" applyBorder="1" applyAlignment="1">
      <alignment horizontal="right" vertical="center" indent="1"/>
    </xf>
    <xf numFmtId="166" fontId="7" fillId="6" borderId="9" xfId="15" applyNumberFormat="1" applyFont="1" applyFill="1" applyBorder="1">
      <alignment horizontal="right" vertical="center" indent="1"/>
    </xf>
    <xf numFmtId="165" fontId="7" fillId="6" borderId="9" xfId="15" applyNumberFormat="1" applyFont="1" applyFill="1" applyBorder="1">
      <alignment horizontal="right" vertical="center" indent="1"/>
    </xf>
    <xf numFmtId="166" fontId="10" fillId="6" borderId="9" xfId="12" applyNumberFormat="1" applyFont="1" applyFill="1" applyBorder="1">
      <alignment horizontal="right" vertical="center" indent="1"/>
    </xf>
    <xf numFmtId="165" fontId="7" fillId="5" borderId="8" xfId="15" applyNumberFormat="1" applyFont="1" applyFill="1" applyBorder="1">
      <alignment horizontal="right" vertical="center" indent="1"/>
    </xf>
    <xf numFmtId="165" fontId="7" fillId="6" borderId="8" xfId="15" applyNumberFormat="1" applyFont="1" applyFill="1" applyBorder="1">
      <alignment horizontal="right" vertical="center" indent="1"/>
    </xf>
    <xf numFmtId="3" fontId="7" fillId="5" borderId="18" xfId="7" applyNumberFormat="1" applyFont="1" applyFill="1" applyBorder="1" applyAlignment="1">
      <alignment horizontal="right" vertical="center" indent="1"/>
    </xf>
    <xf numFmtId="3" fontId="7" fillId="6" borderId="16" xfId="7" applyNumberFormat="1" applyFont="1" applyFill="1" applyBorder="1" applyAlignment="1">
      <alignment horizontal="right" vertical="center" indent="1"/>
    </xf>
    <xf numFmtId="3" fontId="7" fillId="5" borderId="46" xfId="7" applyNumberFormat="1" applyFont="1" applyFill="1" applyBorder="1" applyAlignment="1">
      <alignment horizontal="right" vertical="center" indent="1"/>
    </xf>
    <xf numFmtId="3" fontId="26" fillId="6" borderId="26" xfId="7" applyNumberFormat="1" applyFont="1" applyFill="1" applyBorder="1" applyAlignment="1">
      <alignment horizontal="right" vertical="center" indent="1"/>
    </xf>
    <xf numFmtId="3" fontId="7" fillId="5" borderId="15" xfId="15" applyNumberFormat="1" applyFont="1" applyFill="1" applyBorder="1">
      <alignment horizontal="right" vertical="center" indent="1"/>
    </xf>
    <xf numFmtId="3" fontId="7" fillId="5" borderId="25" xfId="15" applyNumberFormat="1" applyFont="1" applyFill="1" applyBorder="1">
      <alignment horizontal="right" vertical="center" indent="1"/>
    </xf>
    <xf numFmtId="3" fontId="10" fillId="5" borderId="15" xfId="12" applyNumberFormat="1" applyFont="1" applyFill="1" applyBorder="1">
      <alignment horizontal="right" vertical="center" indent="1"/>
    </xf>
    <xf numFmtId="3" fontId="10" fillId="5" borderId="15" xfId="15" applyNumberFormat="1" applyFont="1" applyFill="1" applyBorder="1">
      <alignment horizontal="right" vertical="center" indent="1"/>
    </xf>
    <xf numFmtId="3" fontId="10" fillId="5" borderId="25" xfId="12" applyNumberFormat="1" applyFont="1" applyFill="1" applyBorder="1">
      <alignment horizontal="right" vertical="center" indent="1"/>
    </xf>
    <xf numFmtId="3" fontId="10" fillId="6" borderId="25" xfId="12" applyNumberFormat="1" applyFont="1" applyFill="1" applyBorder="1">
      <alignment horizontal="right" vertical="center" indent="1"/>
    </xf>
    <xf numFmtId="3" fontId="26" fillId="6" borderId="15" xfId="15" applyNumberFormat="1" applyFont="1" applyFill="1" applyBorder="1">
      <alignment horizontal="right" vertical="center" indent="1"/>
    </xf>
    <xf numFmtId="0" fontId="21" fillId="6" borderId="9" xfId="11" applyFont="1" applyFill="1" applyBorder="1" applyAlignment="1">
      <alignment horizontal="center" vertical="center" wrapText="1"/>
    </xf>
    <xf numFmtId="0" fontId="21" fillId="6" borderId="8" xfId="11" applyFont="1" applyFill="1" applyBorder="1" applyAlignment="1">
      <alignment horizontal="center" vertical="center" wrapText="1"/>
    </xf>
    <xf numFmtId="0" fontId="21" fillId="5" borderId="8" xfId="11" applyFont="1" applyFill="1" applyBorder="1" applyAlignment="1">
      <alignment horizontal="center" vertical="center" wrapText="1"/>
    </xf>
    <xf numFmtId="49" fontId="7" fillId="5" borderId="31" xfId="8" applyNumberFormat="1" applyFont="1" applyFill="1" applyBorder="1" applyAlignment="1">
      <alignment horizontal="center" vertical="center" wrapText="1" readingOrder="1"/>
    </xf>
    <xf numFmtId="49" fontId="26" fillId="5" borderId="31" xfId="8" applyNumberFormat="1" applyFont="1" applyFill="1" applyBorder="1" applyAlignment="1">
      <alignment horizontal="center" vertical="center" wrapText="1" readingOrder="1"/>
    </xf>
    <xf numFmtId="166" fontId="7" fillId="5" borderId="30" xfId="12" applyNumberFormat="1" applyFont="1" applyFill="1" applyBorder="1">
      <alignment horizontal="right" vertical="center" indent="1"/>
    </xf>
    <xf numFmtId="166" fontId="7" fillId="6" borderId="24" xfId="7" applyNumberFormat="1" applyFont="1" applyFill="1" applyBorder="1" applyAlignment="1">
      <alignment horizontal="right" vertical="center" indent="1"/>
    </xf>
    <xf numFmtId="166" fontId="7" fillId="5" borderId="17" xfId="12" applyNumberFormat="1" applyFont="1" applyFill="1" applyBorder="1">
      <alignment horizontal="right" vertical="center" indent="1"/>
    </xf>
    <xf numFmtId="166" fontId="10" fillId="5" borderId="17" xfId="12" applyNumberFormat="1" applyFont="1" applyFill="1" applyBorder="1">
      <alignment horizontal="right" vertical="center" indent="1"/>
    </xf>
    <xf numFmtId="0" fontId="7" fillId="0" borderId="38" xfId="11" applyFont="1" applyFill="1" applyBorder="1" applyAlignment="1">
      <alignment horizontal="center" vertical="center" wrapText="1"/>
    </xf>
    <xf numFmtId="166" fontId="10" fillId="0" borderId="8" xfId="12" applyNumberFormat="1" applyFont="1" applyBorder="1">
      <alignment horizontal="right" vertical="center" indent="1"/>
    </xf>
    <xf numFmtId="0" fontId="16" fillId="0" borderId="39" xfId="30" applyFont="1" applyFill="1" applyBorder="1" applyAlignment="1">
      <alignment horizontal="center" vertical="center" wrapText="1" readingOrder="2"/>
    </xf>
    <xf numFmtId="3" fontId="7" fillId="5" borderId="47" xfId="15" applyNumberFormat="1" applyFont="1" applyFill="1" applyBorder="1">
      <alignment horizontal="right" vertical="center" indent="1"/>
    </xf>
    <xf numFmtId="166" fontId="7" fillId="5" borderId="47" xfId="15" applyNumberFormat="1" applyFont="1" applyFill="1" applyBorder="1">
      <alignment horizontal="right" vertical="center" indent="1"/>
    </xf>
    <xf numFmtId="3" fontId="7" fillId="0" borderId="47" xfId="15" applyNumberFormat="1" applyFont="1" applyBorder="1">
      <alignment horizontal="right" vertical="center" indent="1"/>
    </xf>
    <xf numFmtId="3" fontId="10" fillId="0" borderId="8" xfId="12" applyNumberFormat="1" applyFont="1" applyBorder="1">
      <alignment horizontal="right" vertical="center" indent="1"/>
    </xf>
    <xf numFmtId="3" fontId="7" fillId="6" borderId="95" xfId="15" applyNumberFormat="1" applyFont="1" applyFill="1" applyBorder="1">
      <alignment horizontal="right" vertical="center" indent="1"/>
    </xf>
    <xf numFmtId="3" fontId="26" fillId="6" borderId="24" xfId="7" applyNumberFormat="1" applyFont="1" applyFill="1" applyBorder="1" applyAlignment="1">
      <alignment horizontal="right" vertical="center" indent="1"/>
    </xf>
    <xf numFmtId="3" fontId="24" fillId="0" borderId="0" xfId="0" applyNumberFormat="1" applyFont="1" applyAlignment="1">
      <alignment vertical="center"/>
    </xf>
    <xf numFmtId="3" fontId="24" fillId="0" borderId="0" xfId="4" applyNumberFormat="1" applyFont="1" applyAlignment="1">
      <alignment vertical="center"/>
    </xf>
    <xf numFmtId="0" fontId="7" fillId="5" borderId="42" xfId="11" applyFont="1" applyFill="1" applyBorder="1" applyAlignment="1">
      <alignment horizontal="center" vertical="center" wrapText="1"/>
    </xf>
    <xf numFmtId="0" fontId="16" fillId="5" borderId="60" xfId="16" applyFont="1" applyFill="1" applyBorder="1" applyAlignment="1">
      <alignment horizontal="center" vertical="center" wrapText="1" readingOrder="2"/>
    </xf>
    <xf numFmtId="0" fontId="7" fillId="5" borderId="105" xfId="7" applyFont="1" applyFill="1" applyBorder="1" applyAlignment="1">
      <alignment horizontal="center" vertical="center" wrapText="1"/>
    </xf>
    <xf numFmtId="166" fontId="10" fillId="5" borderId="66" xfId="12" applyNumberFormat="1" applyFont="1" applyFill="1" applyBorder="1">
      <alignment horizontal="right" vertical="center" indent="1"/>
    </xf>
    <xf numFmtId="3" fontId="10" fillId="0" borderId="0" xfId="4" applyNumberFormat="1" applyAlignment="1">
      <alignment vertical="center"/>
    </xf>
    <xf numFmtId="0" fontId="21" fillId="5" borderId="29" xfId="7" applyFont="1" applyFill="1" applyBorder="1" applyAlignment="1">
      <alignment horizontal="center" vertical="center" wrapText="1"/>
    </xf>
    <xf numFmtId="165" fontId="7" fillId="5" borderId="29" xfId="7" applyNumberFormat="1" applyFont="1" applyFill="1" applyBorder="1" applyAlignment="1">
      <alignment horizontal="right" vertical="center" indent="1"/>
    </xf>
    <xf numFmtId="0" fontId="21" fillId="6" borderId="26" xfId="7" applyFont="1" applyFill="1" applyBorder="1" applyAlignment="1">
      <alignment horizontal="center" vertical="center" wrapText="1"/>
    </xf>
    <xf numFmtId="165" fontId="7" fillId="6" borderId="26" xfId="7" applyNumberFormat="1" applyFont="1" applyFill="1" applyBorder="1" applyAlignment="1">
      <alignment horizontal="right" vertical="center" indent="1"/>
    </xf>
    <xf numFmtId="0" fontId="7" fillId="6" borderId="26" xfId="7" applyFont="1" applyFill="1" applyBorder="1" applyAlignment="1">
      <alignment horizontal="center" vertical="center" wrapText="1"/>
    </xf>
    <xf numFmtId="0" fontId="10" fillId="0" borderId="0" xfId="35" applyFont="1"/>
    <xf numFmtId="167" fontId="7" fillId="5" borderId="21" xfId="34" applyNumberFormat="1" applyFont="1" applyFill="1" applyBorder="1" applyAlignment="1">
      <alignment horizontal="center" vertical="center" wrapText="1" shrinkToFit="1"/>
    </xf>
    <xf numFmtId="167" fontId="7" fillId="5" borderId="18" xfId="34" applyNumberFormat="1" applyFont="1" applyFill="1" applyBorder="1" applyAlignment="1" applyProtection="1">
      <alignment horizontal="center" vertical="center" wrapText="1"/>
      <protection locked="0"/>
    </xf>
    <xf numFmtId="0" fontId="7" fillId="5" borderId="18" xfId="34" applyFont="1" applyFill="1" applyBorder="1" applyAlignment="1">
      <alignment horizontal="center" vertical="center" wrapText="1"/>
    </xf>
    <xf numFmtId="0" fontId="10" fillId="5" borderId="8" xfId="34" applyFill="1" applyBorder="1" applyAlignment="1">
      <alignment horizontal="center" vertical="center"/>
    </xf>
    <xf numFmtId="0" fontId="10" fillId="6" borderId="8" xfId="34" applyFill="1" applyBorder="1" applyAlignment="1">
      <alignment horizontal="center" vertical="center"/>
    </xf>
    <xf numFmtId="0" fontId="10" fillId="5" borderId="23" xfId="34" applyFill="1" applyBorder="1" applyAlignment="1">
      <alignment horizontal="center" vertical="center"/>
    </xf>
    <xf numFmtId="0" fontId="7" fillId="0" borderId="0" xfId="35" applyFont="1"/>
    <xf numFmtId="0" fontId="10" fillId="0" borderId="0" xfId="35" applyFont="1" applyAlignment="1">
      <alignment horizontal="center"/>
    </xf>
    <xf numFmtId="0" fontId="7" fillId="6" borderId="0" xfId="35" applyFont="1" applyFill="1" applyAlignment="1">
      <alignment horizontal="left" vertical="center"/>
    </xf>
    <xf numFmtId="0" fontId="24" fillId="0" borderId="0" xfId="35" applyFont="1"/>
    <xf numFmtId="0" fontId="7" fillId="0" borderId="0" xfId="35" applyFont="1" applyAlignment="1">
      <alignment horizontal="center" vertical="center"/>
    </xf>
    <xf numFmtId="0" fontId="10" fillId="5" borderId="8" xfId="35" applyFont="1" applyFill="1" applyBorder="1" applyAlignment="1">
      <alignment horizontal="right" vertical="center" indent="1"/>
    </xf>
    <xf numFmtId="0" fontId="16" fillId="0" borderId="0" xfId="4" applyFont="1" applyAlignment="1">
      <alignment horizontal="center" vertical="center" readingOrder="1"/>
    </xf>
    <xf numFmtId="0" fontId="16" fillId="6" borderId="0" xfId="35" applyFont="1" applyFill="1" applyAlignment="1">
      <alignment horizontal="right" vertical="center"/>
    </xf>
    <xf numFmtId="0" fontId="10" fillId="0" borderId="13" xfId="0" applyFont="1" applyBorder="1" applyAlignment="1">
      <alignment vertical="center" wrapText="1"/>
    </xf>
    <xf numFmtId="0" fontId="7" fillId="6" borderId="0" xfId="3" applyFont="1" applyFill="1">
      <alignment horizontal="left" vertical="center"/>
    </xf>
    <xf numFmtId="0" fontId="16" fillId="6" borderId="0" xfId="14" applyFont="1" applyFill="1">
      <alignment horizontal="right" vertical="center"/>
    </xf>
    <xf numFmtId="0" fontId="25" fillId="6" borderId="0" xfId="0" applyFont="1" applyFill="1"/>
    <xf numFmtId="0" fontId="25" fillId="6" borderId="0" xfId="0" applyFont="1" applyFill="1" applyAlignment="1">
      <alignment horizontal="right"/>
    </xf>
    <xf numFmtId="0" fontId="7" fillId="6" borderId="0" xfId="28" applyFont="1" applyFill="1">
      <alignment horizontal="left" vertical="center"/>
    </xf>
    <xf numFmtId="0" fontId="16" fillId="6" borderId="0" xfId="4" applyFont="1" applyFill="1" applyAlignment="1">
      <alignment vertical="center"/>
    </xf>
    <xf numFmtId="0" fontId="11" fillId="6" borderId="0" xfId="14" applyFill="1">
      <alignment horizontal="right" vertical="center"/>
    </xf>
    <xf numFmtId="0" fontId="7" fillId="6" borderId="0" xfId="13" applyFont="1" applyFill="1">
      <alignment horizontal="left" vertical="center"/>
    </xf>
    <xf numFmtId="0" fontId="16" fillId="6" borderId="0" xfId="0" applyFont="1" applyFill="1" applyAlignment="1">
      <alignment vertical="center"/>
    </xf>
    <xf numFmtId="0" fontId="11" fillId="6" borderId="0" xfId="5" applyFill="1">
      <alignment horizontal="right" vertical="center"/>
    </xf>
    <xf numFmtId="0" fontId="25" fillId="6" borderId="0" xfId="0" applyFont="1" applyFill="1" applyAlignment="1">
      <alignment horizontal="center"/>
    </xf>
    <xf numFmtId="0" fontId="16" fillId="6" borderId="0" xfId="5" applyFont="1" applyFill="1" applyAlignment="1">
      <alignment horizontal="right" vertical="center" readingOrder="2"/>
    </xf>
    <xf numFmtId="0" fontId="10" fillId="0" borderId="0" xfId="0" applyFont="1" applyAlignment="1">
      <alignment horizontal="right" vertical="center" readingOrder="2"/>
    </xf>
    <xf numFmtId="0" fontId="16" fillId="6" borderId="0" xfId="5" applyFont="1" applyFill="1">
      <alignment horizontal="right" vertical="center"/>
    </xf>
    <xf numFmtId="0" fontId="7" fillId="5" borderId="59" xfId="11" applyFont="1" applyFill="1" applyBorder="1" applyAlignment="1">
      <alignment horizontal="center" vertical="center" wrapText="1"/>
    </xf>
    <xf numFmtId="0" fontId="25" fillId="6" borderId="0" xfId="0" applyFont="1" applyFill="1" applyAlignment="1">
      <alignment wrapText="1"/>
    </xf>
    <xf numFmtId="0" fontId="25" fillId="6" borderId="0" xfId="4" applyFont="1" applyFill="1"/>
    <xf numFmtId="0" fontId="25" fillId="6" borderId="0" xfId="4" applyFont="1" applyFill="1" applyAlignment="1">
      <alignment wrapText="1"/>
    </xf>
    <xf numFmtId="0" fontId="7" fillId="6" borderId="25" xfId="8" applyFont="1" applyFill="1" applyBorder="1" applyAlignment="1">
      <alignment horizontal="center" vertical="center" wrapText="1" readingOrder="1"/>
    </xf>
    <xf numFmtId="0" fontId="7" fillId="5" borderId="25" xfId="8" applyFont="1" applyFill="1" applyBorder="1" applyAlignment="1">
      <alignment horizontal="center" vertical="center" wrapText="1" readingOrder="1"/>
    </xf>
    <xf numFmtId="0" fontId="7" fillId="5" borderId="25" xfId="30" applyFont="1" applyFill="1" applyBorder="1" applyAlignment="1">
      <alignment horizontal="center" vertical="center" wrapText="1" readingOrder="1"/>
    </xf>
    <xf numFmtId="0" fontId="7" fillId="6" borderId="25" xfId="30" applyFont="1" applyFill="1" applyBorder="1" applyAlignment="1">
      <alignment horizontal="center" vertical="center" wrapText="1" readingOrder="1"/>
    </xf>
    <xf numFmtId="0" fontId="10" fillId="6" borderId="0" xfId="0" applyFont="1" applyFill="1" applyAlignment="1">
      <alignment vertical="center"/>
    </xf>
    <xf numFmtId="166" fontId="7" fillId="6" borderId="95" xfId="15" applyNumberFormat="1" applyFont="1" applyFill="1" applyBorder="1">
      <alignment horizontal="right" vertical="center" indent="1"/>
    </xf>
    <xf numFmtId="0" fontId="7" fillId="0" borderId="36" xfId="11" applyFont="1" applyFill="1" applyBorder="1" applyAlignment="1">
      <alignment horizontal="center" vertical="center" wrapText="1"/>
    </xf>
    <xf numFmtId="166" fontId="10" fillId="0" borderId="9" xfId="12" applyNumberFormat="1" applyFont="1" applyBorder="1">
      <alignment horizontal="right" vertical="center" indent="1"/>
    </xf>
    <xf numFmtId="16" fontId="16" fillId="0" borderId="37" xfId="30" applyNumberFormat="1" applyFont="1" applyFill="1" applyBorder="1" applyAlignment="1">
      <alignment horizontal="center" vertical="center" wrapText="1" readingOrder="2"/>
    </xf>
    <xf numFmtId="166" fontId="7" fillId="5" borderId="107" xfId="15" applyNumberFormat="1" applyFont="1" applyFill="1" applyBorder="1">
      <alignment horizontal="right" vertical="center" indent="1"/>
    </xf>
    <xf numFmtId="0" fontId="31" fillId="6" borderId="0" xfId="0" applyFont="1" applyFill="1"/>
    <xf numFmtId="0" fontId="31" fillId="6" borderId="0" xfId="0" applyFont="1" applyFill="1" applyAlignment="1">
      <alignment horizontal="right"/>
    </xf>
    <xf numFmtId="0" fontId="7" fillId="6" borderId="30" xfId="30" applyFont="1" applyFill="1" applyBorder="1">
      <alignment horizontal="right" vertical="center" wrapText="1" indent="1" readingOrder="2"/>
    </xf>
    <xf numFmtId="0" fontId="7" fillId="5" borderId="16" xfId="30" applyFont="1" applyFill="1" applyBorder="1">
      <alignment horizontal="right" vertical="center" wrapText="1" indent="1" readingOrder="2"/>
    </xf>
    <xf numFmtId="0" fontId="7" fillId="6" borderId="16" xfId="30" applyFont="1" applyFill="1" applyBorder="1">
      <alignment horizontal="right" vertical="center" wrapText="1" indent="1" readingOrder="2"/>
    </xf>
    <xf numFmtId="0" fontId="7" fillId="5" borderId="17" xfId="30" applyFont="1" applyFill="1" applyBorder="1">
      <alignment horizontal="right" vertical="center" wrapText="1" indent="1" readingOrder="2"/>
    </xf>
    <xf numFmtId="0" fontId="18" fillId="6" borderId="0" xfId="0" applyFont="1" applyFill="1"/>
    <xf numFmtId="0" fontId="18" fillId="6" borderId="0" xfId="0" applyFont="1" applyFill="1" applyAlignment="1">
      <alignment horizontal="right"/>
    </xf>
    <xf numFmtId="0" fontId="24" fillId="0" borderId="0" xfId="0" applyFont="1" applyAlignment="1">
      <alignment vertical="center" wrapText="1"/>
    </xf>
    <xf numFmtId="3" fontId="7" fillId="6" borderId="26" xfId="15" applyNumberFormat="1" applyFont="1" applyFill="1" applyBorder="1">
      <alignment horizontal="right" vertical="center" indent="1"/>
    </xf>
    <xf numFmtId="3" fontId="16" fillId="0" borderId="0" xfId="4" applyNumberFormat="1" applyFont="1" applyAlignment="1">
      <alignment vertical="center"/>
    </xf>
    <xf numFmtId="0" fontId="7" fillId="5" borderId="46" xfId="30" applyFont="1" applyFill="1" applyBorder="1" applyAlignment="1">
      <alignment horizontal="center" vertical="center" wrapText="1" readingOrder="1"/>
    </xf>
    <xf numFmtId="0" fontId="7" fillId="6" borderId="16" xfId="30" applyFont="1" applyFill="1" applyBorder="1" applyAlignment="1">
      <alignment horizontal="center" vertical="center" wrapText="1" readingOrder="1"/>
    </xf>
    <xf numFmtId="0" fontId="7" fillId="5" borderId="15" xfId="11" applyFont="1" applyFill="1" applyBorder="1" applyAlignment="1">
      <alignment horizontal="center" vertical="center" wrapText="1" readingOrder="1"/>
    </xf>
    <xf numFmtId="0" fontId="7" fillId="5" borderId="46" xfId="11" applyFont="1" applyFill="1" applyBorder="1" applyAlignment="1">
      <alignment horizontal="center" vertical="center" wrapText="1" readingOrder="1"/>
    </xf>
    <xf numFmtId="0" fontId="10" fillId="6" borderId="0" xfId="35" applyFont="1" applyFill="1"/>
    <xf numFmtId="0" fontId="10" fillId="5" borderId="0" xfId="35" applyFont="1" applyFill="1"/>
    <xf numFmtId="0" fontId="10" fillId="6" borderId="9" xfId="34" applyFill="1" applyBorder="1" applyAlignment="1">
      <alignment horizontal="center" vertical="center"/>
    </xf>
    <xf numFmtId="0" fontId="7" fillId="6" borderId="0" xfId="35" applyFont="1" applyFill="1"/>
    <xf numFmtId="0" fontId="7" fillId="5" borderId="0" xfId="35" applyFont="1" applyFill="1"/>
    <xf numFmtId="0" fontId="29" fillId="6" borderId="0" xfId="35" applyFont="1" applyFill="1" applyAlignment="1">
      <alignment horizontal="center" vertical="center"/>
    </xf>
    <xf numFmtId="0" fontId="11" fillId="6" borderId="0" xfId="35" applyFont="1" applyFill="1" applyAlignment="1">
      <alignment horizontal="center" vertical="center"/>
    </xf>
    <xf numFmtId="0" fontId="44" fillId="6" borderId="0" xfId="35" applyFont="1" applyFill="1"/>
    <xf numFmtId="0" fontId="45" fillId="6" borderId="0" xfId="35" applyFont="1" applyFill="1"/>
    <xf numFmtId="0" fontId="10" fillId="6" borderId="0" xfId="35" applyFont="1" applyFill="1" applyAlignment="1">
      <alignment horizontal="center"/>
    </xf>
    <xf numFmtId="0" fontId="7" fillId="6" borderId="0" xfId="35" applyFont="1" applyFill="1" applyAlignment="1">
      <alignment horizontal="center" vertical="center"/>
    </xf>
    <xf numFmtId="0" fontId="10" fillId="6" borderId="47" xfId="34" applyFill="1" applyBorder="1" applyAlignment="1">
      <alignment horizontal="center" vertical="center"/>
    </xf>
    <xf numFmtId="0" fontId="7" fillId="6" borderId="8" xfId="34" applyFont="1" applyFill="1" applyBorder="1" applyAlignment="1">
      <alignment horizontal="center" vertical="center"/>
    </xf>
    <xf numFmtId="0" fontId="26" fillId="5" borderId="46" xfId="16" applyFont="1" applyFill="1" applyBorder="1" applyAlignment="1">
      <alignment horizontal="center" vertical="center" wrapText="1" readingOrder="2"/>
    </xf>
    <xf numFmtId="166" fontId="7" fillId="5" borderId="18" xfId="15" applyNumberFormat="1" applyFont="1" applyFill="1" applyBorder="1">
      <alignment horizontal="right" vertical="center" indent="1"/>
    </xf>
    <xf numFmtId="166" fontId="7" fillId="5" borderId="18" xfId="7" applyNumberFormat="1" applyFont="1" applyFill="1" applyBorder="1" applyAlignment="1">
      <alignment horizontal="right" vertical="center" indent="1"/>
    </xf>
    <xf numFmtId="0" fontId="37" fillId="6" borderId="17" xfId="11" applyFont="1" applyFill="1" applyBorder="1" applyAlignment="1">
      <alignment horizontal="center" vertical="center" wrapText="1"/>
    </xf>
    <xf numFmtId="0" fontId="37" fillId="5" borderId="46" xfId="11" applyFont="1" applyFill="1" applyBorder="1" applyAlignment="1">
      <alignment horizontal="center" vertical="center" wrapText="1"/>
    </xf>
    <xf numFmtId="0" fontId="37" fillId="5" borderId="15" xfId="11" applyFont="1" applyFill="1" applyBorder="1" applyAlignment="1">
      <alignment horizontal="center" vertical="center" wrapText="1"/>
    </xf>
    <xf numFmtId="3" fontId="10" fillId="6" borderId="0" xfId="15" applyNumberFormat="1" applyFont="1" applyFill="1" applyBorder="1">
      <alignment horizontal="right" vertical="center" indent="1"/>
    </xf>
    <xf numFmtId="0" fontId="26" fillId="6" borderId="111" xfId="16" applyFont="1" applyFill="1" applyBorder="1" applyAlignment="1">
      <alignment horizontal="center" vertical="center" wrapText="1" readingOrder="2"/>
    </xf>
    <xf numFmtId="0" fontId="26" fillId="5" borderId="42" xfId="16" applyFont="1" applyFill="1" applyBorder="1" applyAlignment="1">
      <alignment horizontal="center" vertical="center" wrapText="1" readingOrder="2"/>
    </xf>
    <xf numFmtId="0" fontId="26" fillId="5" borderId="111" xfId="16" applyFont="1" applyFill="1" applyBorder="1" applyAlignment="1">
      <alignment horizontal="center" vertical="center" wrapText="1" readingOrder="2"/>
    </xf>
    <xf numFmtId="165" fontId="7" fillId="5" borderId="17" xfId="0" applyNumberFormat="1" applyFont="1" applyFill="1" applyBorder="1" applyAlignment="1">
      <alignment horizontal="right" vertical="center" indent="1"/>
    </xf>
    <xf numFmtId="165" fontId="10" fillId="5" borderId="17" xfId="0" applyNumberFormat="1" applyFont="1" applyFill="1" applyBorder="1" applyAlignment="1">
      <alignment horizontal="right" vertical="center" indent="1"/>
    </xf>
    <xf numFmtId="0" fontId="6" fillId="5" borderId="18" xfId="7" applyFont="1" applyFill="1" applyBorder="1" applyAlignment="1">
      <alignment horizontal="center" vertical="center" wrapText="1"/>
    </xf>
    <xf numFmtId="3" fontId="10" fillId="6" borderId="47" xfId="15" applyNumberFormat="1" applyFont="1" applyFill="1" applyBorder="1">
      <alignment horizontal="right" vertical="center" indent="1"/>
    </xf>
    <xf numFmtId="3" fontId="10" fillId="5" borderId="47" xfId="15" applyNumberFormat="1" applyFont="1" applyFill="1" applyBorder="1">
      <alignment horizontal="right" vertical="center" indent="1"/>
    </xf>
    <xf numFmtId="3" fontId="7" fillId="5" borderId="26" xfId="12" applyNumberFormat="1" applyFont="1" applyFill="1" applyBorder="1">
      <alignment horizontal="right" vertical="center" indent="1"/>
    </xf>
    <xf numFmtId="3" fontId="7" fillId="5" borderId="9" xfId="15" applyNumberFormat="1" applyFont="1" applyFill="1" applyBorder="1">
      <alignment horizontal="right" vertical="center" indent="1"/>
    </xf>
    <xf numFmtId="3" fontId="7" fillId="5" borderId="9" xfId="7" applyNumberFormat="1" applyFont="1" applyFill="1" applyBorder="1" applyAlignment="1">
      <alignment horizontal="right" vertical="center" indent="1"/>
    </xf>
    <xf numFmtId="0" fontId="21" fillId="5" borderId="8" xfId="7" applyFont="1" applyFill="1" applyBorder="1" applyAlignment="1">
      <alignment horizontal="center" vertical="center"/>
    </xf>
    <xf numFmtId="0" fontId="26" fillId="5" borderId="8" xfId="7" applyFont="1" applyFill="1" applyBorder="1" applyAlignment="1">
      <alignment horizontal="center" vertical="center"/>
    </xf>
    <xf numFmtId="0" fontId="21" fillId="5" borderId="23" xfId="7" applyFont="1" applyFill="1" applyBorder="1" applyAlignment="1">
      <alignment horizontal="center" vertical="center"/>
    </xf>
    <xf numFmtId="0" fontId="26" fillId="5" borderId="23" xfId="7" applyFont="1" applyFill="1" applyBorder="1" applyAlignment="1">
      <alignment horizontal="center" vertical="center"/>
    </xf>
    <xf numFmtId="0" fontId="21" fillId="6" borderId="23" xfId="11" applyFont="1" applyFill="1" applyBorder="1" applyAlignment="1">
      <alignment horizontal="center" vertical="center" wrapText="1"/>
    </xf>
    <xf numFmtId="3" fontId="7" fillId="6" borderId="23" xfId="0" applyNumberFormat="1" applyFont="1" applyFill="1" applyBorder="1" applyAlignment="1">
      <alignment horizontal="right" vertical="center" indent="1"/>
    </xf>
    <xf numFmtId="0" fontId="7" fillId="6" borderId="23" xfId="16" applyFont="1" applyFill="1" applyBorder="1" applyAlignment="1">
      <alignment horizontal="center" vertical="center" wrapText="1" readingOrder="2"/>
    </xf>
    <xf numFmtId="3" fontId="10" fillId="6" borderId="22" xfId="12" applyNumberFormat="1" applyFont="1" applyFill="1" applyBorder="1">
      <alignment horizontal="right" vertical="center" indent="1"/>
    </xf>
    <xf numFmtId="3" fontId="7" fillId="5" borderId="24" xfId="12" applyNumberFormat="1" applyFont="1" applyFill="1" applyBorder="1">
      <alignment horizontal="right" vertical="center" indent="1"/>
    </xf>
    <xf numFmtId="165" fontId="7" fillId="6" borderId="11" xfId="15" applyNumberFormat="1" applyFont="1" applyFill="1" applyBorder="1">
      <alignment horizontal="right" vertical="center" indent="1"/>
    </xf>
    <xf numFmtId="166" fontId="10" fillId="6" borderId="11" xfId="33" applyNumberFormat="1" applyFont="1" applyFill="1" applyBorder="1" applyAlignment="1">
      <alignment horizontal="right" vertical="center" indent="1"/>
    </xf>
    <xf numFmtId="1" fontId="7" fillId="5" borderId="18" xfId="7" applyNumberFormat="1" applyFont="1" applyFill="1" applyBorder="1" applyAlignment="1">
      <alignment horizontal="right" vertical="center" indent="1"/>
    </xf>
    <xf numFmtId="166" fontId="7" fillId="5" borderId="18" xfId="33" applyNumberFormat="1" applyFont="1" applyFill="1" applyBorder="1" applyAlignment="1">
      <alignment horizontal="right" vertical="center" indent="1"/>
    </xf>
    <xf numFmtId="49" fontId="6" fillId="5" borderId="19" xfId="34" applyNumberFormat="1" applyFont="1" applyFill="1" applyBorder="1" applyAlignment="1">
      <alignment horizontal="center" vertical="center" wrapText="1"/>
    </xf>
    <xf numFmtId="49" fontId="6" fillId="5" borderId="18" xfId="34" applyNumberFormat="1" applyFont="1" applyFill="1" applyBorder="1" applyAlignment="1">
      <alignment horizontal="center" vertical="center" wrapText="1"/>
    </xf>
    <xf numFmtId="0" fontId="6" fillId="5" borderId="18" xfId="34" applyFont="1" applyFill="1" applyBorder="1" applyAlignment="1">
      <alignment horizontal="center" vertical="center" wrapText="1"/>
    </xf>
    <xf numFmtId="0" fontId="5" fillId="0" borderId="0" xfId="35" applyFont="1" applyAlignment="1">
      <alignment horizontal="center" vertical="center" wrapText="1"/>
    </xf>
    <xf numFmtId="165" fontId="35" fillId="4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vertical="center"/>
    </xf>
    <xf numFmtId="0" fontId="10" fillId="6" borderId="47" xfId="35" applyFont="1" applyFill="1" applyBorder="1" applyAlignment="1">
      <alignment horizontal="right" vertical="center" indent="1"/>
    </xf>
    <xf numFmtId="0" fontId="33" fillId="6" borderId="50" xfId="36" applyFont="1" applyFill="1" applyBorder="1" applyAlignment="1">
      <alignment horizontal="left" vertical="center" wrapText="1" indent="1"/>
    </xf>
    <xf numFmtId="0" fontId="33" fillId="5" borderId="38" xfId="36" applyFont="1" applyFill="1" applyBorder="1" applyAlignment="1">
      <alignment horizontal="left" vertical="center" wrapText="1" indent="1"/>
    </xf>
    <xf numFmtId="0" fontId="7" fillId="6" borderId="47" xfId="35" applyFont="1" applyFill="1" applyBorder="1" applyAlignment="1">
      <alignment horizontal="right" vertical="center" indent="1"/>
    </xf>
    <xf numFmtId="0" fontId="7" fillId="5" borderId="8" xfId="35" applyFont="1" applyFill="1" applyBorder="1" applyAlignment="1">
      <alignment horizontal="right" vertical="center" indent="1"/>
    </xf>
    <xf numFmtId="0" fontId="10" fillId="6" borderId="47" xfId="36" applyFill="1" applyBorder="1" applyAlignment="1">
      <alignment horizontal="right" vertical="center" indent="1"/>
    </xf>
    <xf numFmtId="0" fontId="10" fillId="5" borderId="8" xfId="36" applyFill="1" applyBorder="1" applyAlignment="1">
      <alignment horizontal="right" vertical="center" indent="1"/>
    </xf>
    <xf numFmtId="0" fontId="21" fillId="5" borderId="47" xfId="7" applyFont="1" applyFill="1" applyBorder="1" applyAlignment="1">
      <alignment horizontal="center" vertical="center"/>
    </xf>
    <xf numFmtId="3" fontId="7" fillId="5" borderId="47" xfId="7" applyNumberFormat="1" applyFont="1" applyFill="1" applyBorder="1" applyAlignment="1">
      <alignment horizontal="right" vertical="center" indent="1"/>
    </xf>
    <xf numFmtId="0" fontId="26" fillId="5" borderId="47" xfId="7" applyFont="1" applyFill="1" applyBorder="1" applyAlignment="1">
      <alignment horizontal="center" vertical="center"/>
    </xf>
    <xf numFmtId="3" fontId="7" fillId="5" borderId="24" xfId="7" applyNumberFormat="1" applyFont="1" applyFill="1" applyBorder="1" applyAlignment="1">
      <alignment horizontal="right" vertical="center" indent="1"/>
    </xf>
    <xf numFmtId="3" fontId="7" fillId="6" borderId="26" xfId="7" applyNumberFormat="1" applyFont="1" applyFill="1" applyBorder="1" applyAlignment="1">
      <alignment horizontal="right" vertical="center" indent="1"/>
    </xf>
    <xf numFmtId="0" fontId="33" fillId="6" borderId="36" xfId="36" applyFont="1" applyFill="1" applyBorder="1" applyAlignment="1">
      <alignment horizontal="left" vertical="center" wrapText="1" indent="1"/>
    </xf>
    <xf numFmtId="0" fontId="10" fillId="6" borderId="9" xfId="36" applyFill="1" applyBorder="1" applyAlignment="1">
      <alignment horizontal="right" vertical="center" indent="1"/>
    </xf>
    <xf numFmtId="0" fontId="10" fillId="6" borderId="9" xfId="35" applyFont="1" applyFill="1" applyBorder="1" applyAlignment="1">
      <alignment horizontal="right" vertical="center" indent="1"/>
    </xf>
    <xf numFmtId="0" fontId="7" fillId="6" borderId="9" xfId="35" applyFont="1" applyFill="1" applyBorder="1" applyAlignment="1">
      <alignment horizontal="right" vertical="center" indent="1"/>
    </xf>
    <xf numFmtId="0" fontId="33" fillId="5" borderId="108" xfId="36" applyFont="1" applyFill="1" applyBorder="1" applyAlignment="1">
      <alignment horizontal="left" vertical="center" wrapText="1" indent="1"/>
    </xf>
    <xf numFmtId="0" fontId="10" fillId="5" borderId="103" xfId="36" applyFill="1" applyBorder="1" applyAlignment="1">
      <alignment horizontal="right" vertical="center" indent="1"/>
    </xf>
    <xf numFmtId="0" fontId="10" fillId="5" borderId="103" xfId="35" applyFont="1" applyFill="1" applyBorder="1" applyAlignment="1">
      <alignment horizontal="right" vertical="center" indent="1"/>
    </xf>
    <xf numFmtId="0" fontId="7" fillId="5" borderId="103" xfId="35" applyFont="1" applyFill="1" applyBorder="1" applyAlignment="1">
      <alignment horizontal="right" vertical="center" indent="1"/>
    </xf>
    <xf numFmtId="165" fontId="11" fillId="0" borderId="0" xfId="0" applyNumberFormat="1" applyFont="1" applyAlignment="1">
      <alignment vertical="center"/>
    </xf>
    <xf numFmtId="0" fontId="7" fillId="6" borderId="26" xfId="12" applyFont="1" applyFill="1" applyBorder="1">
      <alignment horizontal="right" vertical="center" indent="1"/>
    </xf>
    <xf numFmtId="0" fontId="7" fillId="6" borderId="47" xfId="34" applyFont="1" applyFill="1" applyBorder="1" applyAlignment="1">
      <alignment vertical="center"/>
    </xf>
    <xf numFmtId="0" fontId="10" fillId="6" borderId="48" xfId="34" applyFill="1" applyBorder="1" applyAlignment="1">
      <alignment vertical="center"/>
    </xf>
    <xf numFmtId="0" fontId="10" fillId="6" borderId="47" xfId="34" applyFill="1" applyBorder="1" applyAlignment="1">
      <alignment vertical="center"/>
    </xf>
    <xf numFmtId="0" fontId="10" fillId="6" borderId="39" xfId="34" applyFill="1" applyBorder="1" applyAlignment="1">
      <alignment vertical="center"/>
    </xf>
    <xf numFmtId="0" fontId="10" fillId="6" borderId="8" xfId="34" applyFill="1" applyBorder="1" applyAlignment="1">
      <alignment vertical="center"/>
    </xf>
    <xf numFmtId="0" fontId="7" fillId="5" borderId="8" xfId="34" applyFont="1" applyFill="1" applyBorder="1" applyAlignment="1">
      <alignment vertical="center"/>
    </xf>
    <xf numFmtId="0" fontId="10" fillId="5" borderId="39" xfId="34" applyFill="1" applyBorder="1" applyAlignment="1">
      <alignment vertical="center"/>
    </xf>
    <xf numFmtId="0" fontId="10" fillId="5" borderId="8" xfId="34" applyFill="1" applyBorder="1" applyAlignment="1">
      <alignment vertical="center"/>
    </xf>
    <xf numFmtId="0" fontId="10" fillId="5" borderId="41" xfId="34" applyFill="1" applyBorder="1" applyAlignment="1">
      <alignment vertical="center"/>
    </xf>
    <xf numFmtId="0" fontId="10" fillId="5" borderId="23" xfId="34" applyFill="1" applyBorder="1" applyAlignment="1">
      <alignment vertical="center"/>
    </xf>
    <xf numFmtId="0" fontId="10" fillId="6" borderId="37" xfId="34" applyFill="1" applyBorder="1" applyAlignment="1">
      <alignment vertical="center"/>
    </xf>
    <xf numFmtId="0" fontId="10" fillId="6" borderId="9" xfId="34" applyFill="1" applyBorder="1" applyAlignment="1">
      <alignment vertical="center"/>
    </xf>
    <xf numFmtId="3" fontId="7" fillId="5" borderId="0" xfId="12" applyNumberFormat="1" applyFont="1" applyFill="1" applyBorder="1">
      <alignment horizontal="right" vertical="center" indent="1"/>
    </xf>
    <xf numFmtId="3" fontId="24" fillId="0" borderId="0" xfId="4" applyNumberFormat="1" applyFont="1"/>
    <xf numFmtId="0" fontId="7" fillId="6" borderId="47" xfId="34" applyFont="1" applyFill="1" applyBorder="1" applyAlignment="1">
      <alignment horizontal="center" vertical="center"/>
    </xf>
    <xf numFmtId="0" fontId="10" fillId="5" borderId="11" xfId="34" applyFill="1" applyBorder="1" applyAlignment="1">
      <alignment horizontal="center" vertical="center"/>
    </xf>
    <xf numFmtId="0" fontId="10" fillId="5" borderId="60" xfId="34" applyFill="1" applyBorder="1" applyAlignment="1">
      <alignment vertical="center"/>
    </xf>
    <xf numFmtId="0" fontId="10" fillId="5" borderId="11" xfId="34" applyFill="1" applyBorder="1" applyAlignment="1">
      <alignment vertical="center"/>
    </xf>
    <xf numFmtId="0" fontId="33" fillId="5" borderId="59" xfId="36" applyFont="1" applyFill="1" applyBorder="1" applyAlignment="1">
      <alignment horizontal="left" vertical="center" wrapText="1" indent="1"/>
    </xf>
    <xf numFmtId="0" fontId="7" fillId="5" borderId="11" xfId="35" applyFont="1" applyFill="1" applyBorder="1" applyAlignment="1">
      <alignment horizontal="right" vertical="center" indent="1"/>
    </xf>
    <xf numFmtId="0" fontId="10" fillId="5" borderId="11" xfId="35" applyFont="1" applyFill="1" applyBorder="1" applyAlignment="1">
      <alignment horizontal="right" vertical="center" indent="1"/>
    </xf>
    <xf numFmtId="0" fontId="10" fillId="5" borderId="11" xfId="36" applyFill="1" applyBorder="1" applyAlignment="1">
      <alignment horizontal="right" vertical="center" indent="1"/>
    </xf>
    <xf numFmtId="0" fontId="7" fillId="6" borderId="18" xfId="36" applyFont="1" applyFill="1" applyBorder="1" applyAlignment="1">
      <alignment horizontal="right" vertical="center" indent="1"/>
    </xf>
    <xf numFmtId="166" fontId="10" fillId="5" borderId="24" xfId="12" applyNumberFormat="1" applyFont="1" applyFill="1" applyBorder="1">
      <alignment horizontal="right" vertical="center" indent="1"/>
    </xf>
    <xf numFmtId="3" fontId="7" fillId="5" borderId="31" xfId="15" applyNumberFormat="1" applyFont="1" applyFill="1" applyBorder="1">
      <alignment horizontal="right" vertical="center" indent="1"/>
    </xf>
    <xf numFmtId="0" fontId="7" fillId="5" borderId="15" xfId="15" applyFont="1" applyFill="1" applyBorder="1">
      <alignment horizontal="right" vertical="center" indent="1"/>
    </xf>
    <xf numFmtId="165" fontId="7" fillId="5" borderId="15" xfId="15" applyNumberFormat="1" applyFont="1" applyFill="1" applyBorder="1">
      <alignment horizontal="right" vertical="center" indent="1"/>
    </xf>
    <xf numFmtId="165" fontId="10" fillId="5" borderId="15" xfId="15" applyNumberFormat="1" applyFont="1" applyFill="1" applyBorder="1">
      <alignment horizontal="right" vertical="center" indent="1"/>
    </xf>
    <xf numFmtId="165" fontId="10" fillId="5" borderId="15" xfId="12" applyNumberFormat="1" applyFont="1" applyFill="1" applyBorder="1">
      <alignment horizontal="right" vertical="center" indent="1"/>
    </xf>
    <xf numFmtId="0" fontId="7" fillId="5" borderId="24" xfId="7" applyFont="1" applyFill="1" applyBorder="1" applyAlignment="1">
      <alignment horizontal="right" vertical="center" indent="1"/>
    </xf>
    <xf numFmtId="0" fontId="7" fillId="6" borderId="17" xfId="15" applyFont="1" applyFill="1" applyBorder="1">
      <alignment horizontal="right" vertical="center" indent="1"/>
    </xf>
    <xf numFmtId="165" fontId="7" fillId="6" borderId="17" xfId="15" applyNumberFormat="1" applyFont="1" applyFill="1" applyBorder="1">
      <alignment horizontal="right" vertical="center" indent="1"/>
    </xf>
    <xf numFmtId="165" fontId="10" fillId="6" borderId="17" xfId="15" applyNumberFormat="1" applyFont="1" applyFill="1" applyBorder="1">
      <alignment horizontal="right" vertical="center" indent="1"/>
    </xf>
    <xf numFmtId="0" fontId="10" fillId="6" borderId="17" xfId="12" applyFont="1" applyFill="1" applyBorder="1">
      <alignment horizontal="right" vertical="center" indent="1"/>
    </xf>
    <xf numFmtId="165" fontId="10" fillId="6" borderId="17" xfId="12" applyNumberFormat="1" applyFont="1" applyFill="1" applyBorder="1">
      <alignment horizontal="right" vertical="center" indent="1"/>
    </xf>
    <xf numFmtId="0" fontId="7" fillId="6" borderId="31" xfId="15" applyFont="1" applyFill="1" applyBorder="1">
      <alignment horizontal="right" vertical="center" indent="1"/>
    </xf>
    <xf numFmtId="0" fontId="7" fillId="5" borderId="17" xfId="15" applyFont="1" applyFill="1" applyBorder="1">
      <alignment horizontal="right" vertical="center" indent="1"/>
    </xf>
    <xf numFmtId="165" fontId="7" fillId="5" borderId="26" xfId="15" applyNumberFormat="1" applyFont="1" applyFill="1" applyBorder="1">
      <alignment horizontal="right" vertical="center" indent="1"/>
    </xf>
    <xf numFmtId="165" fontId="7" fillId="5" borderId="18" xfId="7" applyNumberFormat="1" applyFont="1" applyFill="1" applyBorder="1" applyAlignment="1">
      <alignment horizontal="right" vertical="center" indent="1"/>
    </xf>
    <xf numFmtId="165" fontId="10" fillId="5" borderId="26" xfId="12" applyNumberFormat="1" applyFont="1" applyFill="1" applyBorder="1">
      <alignment horizontal="right" vertical="center" indent="1"/>
    </xf>
    <xf numFmtId="3" fontId="10" fillId="5" borderId="11" xfId="15" applyNumberFormat="1" applyFont="1" applyFill="1" applyBorder="1">
      <alignment horizontal="right" vertical="center" indent="1"/>
    </xf>
    <xf numFmtId="0" fontId="29" fillId="0" borderId="0" xfId="0" applyFont="1" applyAlignment="1">
      <alignment vertical="center" wrapText="1"/>
    </xf>
    <xf numFmtId="0" fontId="38" fillId="5" borderId="116" xfId="0" applyFont="1" applyFill="1" applyBorder="1" applyAlignment="1">
      <alignment horizontal="center" wrapText="1" readingOrder="1"/>
    </xf>
    <xf numFmtId="0" fontId="39" fillId="5" borderId="117" xfId="0" applyFont="1" applyFill="1" applyBorder="1" applyAlignment="1">
      <alignment horizontal="center" vertical="top" wrapText="1" readingOrder="1"/>
    </xf>
    <xf numFmtId="0" fontId="33" fillId="6" borderId="118" xfId="11" applyFont="1" applyFill="1" applyBorder="1">
      <alignment horizontal="left" vertical="center" wrapText="1" indent="1"/>
    </xf>
    <xf numFmtId="165" fontId="7" fillId="6" borderId="119" xfId="12" applyNumberFormat="1" applyFont="1" applyFill="1" applyBorder="1">
      <alignment horizontal="right" vertical="center" indent="1"/>
    </xf>
    <xf numFmtId="0" fontId="7" fillId="6" borderId="120" xfId="30" applyFont="1" applyFill="1" applyBorder="1">
      <alignment horizontal="right" vertical="center" wrapText="1" indent="1" readingOrder="2"/>
    </xf>
    <xf numFmtId="0" fontId="33" fillId="5" borderId="121" xfId="11" applyFont="1" applyFill="1" applyBorder="1">
      <alignment horizontal="left" vertical="center" wrapText="1" indent="1"/>
    </xf>
    <xf numFmtId="165" fontId="7" fillId="5" borderId="119" xfId="12" applyNumberFormat="1" applyFont="1" applyFill="1" applyBorder="1">
      <alignment horizontal="right" vertical="center" indent="1"/>
    </xf>
    <xf numFmtId="0" fontId="7" fillId="5" borderId="122" xfId="30" applyFont="1" applyFill="1" applyBorder="1">
      <alignment horizontal="right" vertical="center" wrapText="1" indent="1" readingOrder="2"/>
    </xf>
    <xf numFmtId="0" fontId="33" fillId="6" borderId="121" xfId="11" applyFont="1" applyFill="1" applyBorder="1">
      <alignment horizontal="left" vertical="center" wrapText="1" indent="1"/>
    </xf>
    <xf numFmtId="0" fontId="7" fillId="6" borderId="122" xfId="30" applyFont="1" applyFill="1" applyBorder="1">
      <alignment horizontal="right" vertical="center" wrapText="1" indent="1" readingOrder="2"/>
    </xf>
    <xf numFmtId="165" fontId="7" fillId="5" borderId="123" xfId="12" applyNumberFormat="1" applyFont="1" applyFill="1" applyBorder="1">
      <alignment horizontal="right" vertical="center" indent="1"/>
    </xf>
    <xf numFmtId="0" fontId="33" fillId="5" borderId="124" xfId="11" applyFont="1" applyFill="1" applyBorder="1">
      <alignment horizontal="left" vertical="center" wrapText="1" indent="1"/>
    </xf>
    <xf numFmtId="165" fontId="7" fillId="5" borderId="125" xfId="12" applyNumberFormat="1" applyFont="1" applyFill="1" applyBorder="1">
      <alignment horizontal="right" vertical="center" indent="1"/>
    </xf>
    <xf numFmtId="0" fontId="7" fillId="5" borderId="126" xfId="30" applyFont="1" applyFill="1" applyBorder="1">
      <alignment horizontal="right" vertical="center" wrapText="1" indent="1" readingOrder="2"/>
    </xf>
    <xf numFmtId="0" fontId="21" fillId="6" borderId="68" xfId="7" applyFont="1" applyFill="1" applyBorder="1" applyAlignment="1">
      <alignment horizontal="center" vertical="center"/>
    </xf>
    <xf numFmtId="165" fontId="26" fillId="6" borderId="26" xfId="7" applyNumberFormat="1" applyFont="1" applyFill="1" applyBorder="1" applyAlignment="1">
      <alignment horizontal="right" vertical="center" indent="1"/>
    </xf>
    <xf numFmtId="0" fontId="7" fillId="6" borderId="67" xfId="7" applyFont="1" applyFill="1" applyBorder="1" applyAlignment="1">
      <alignment horizontal="center" vertical="center"/>
    </xf>
    <xf numFmtId="0" fontId="7" fillId="5" borderId="0" xfId="11" applyFont="1" applyFill="1" applyBorder="1" applyAlignment="1">
      <alignment horizontal="center" vertical="center" wrapText="1"/>
    </xf>
    <xf numFmtId="0" fontId="16" fillId="5" borderId="0" xfId="11" applyFont="1" applyFill="1" applyBorder="1" applyAlignment="1">
      <alignment horizontal="center" vertical="center" wrapText="1" readingOrder="2"/>
    </xf>
    <xf numFmtId="0" fontId="7" fillId="5" borderId="18" xfId="8" applyFont="1" applyFill="1" applyBorder="1">
      <alignment horizontal="center" vertical="center" wrapText="1"/>
    </xf>
    <xf numFmtId="3" fontId="7" fillId="0" borderId="47" xfId="12" applyNumberFormat="1" applyFont="1" applyBorder="1">
      <alignment horizontal="right" vertical="center" indent="1"/>
    </xf>
    <xf numFmtId="3" fontId="10" fillId="0" borderId="47" xfId="12" applyNumberFormat="1" applyFont="1" applyBorder="1">
      <alignment horizontal="right" vertical="center" indent="1"/>
    </xf>
    <xf numFmtId="3" fontId="7" fillId="0" borderId="8" xfId="12" applyNumberFormat="1" applyFont="1" applyBorder="1">
      <alignment horizontal="right" vertical="center" indent="1"/>
    </xf>
    <xf numFmtId="0" fontId="7" fillId="5" borderId="26" xfId="8" applyFont="1" applyFill="1" applyBorder="1">
      <alignment horizontal="center" vertical="center" wrapText="1"/>
    </xf>
    <xf numFmtId="0" fontId="7" fillId="5" borderId="26" xfId="8" applyFont="1" applyFill="1" applyBorder="1" applyAlignment="1">
      <alignment horizontal="center" vertical="center" wrapText="1" readingOrder="1"/>
    </xf>
    <xf numFmtId="0" fontId="7" fillId="5" borderId="26" xfId="7" applyFont="1" applyFill="1" applyBorder="1" applyAlignment="1">
      <alignment horizontal="center" vertical="center" wrapText="1"/>
    </xf>
    <xf numFmtId="0" fontId="7" fillId="5" borderId="29" xfId="7" applyFont="1" applyFill="1" applyBorder="1" applyAlignment="1">
      <alignment horizontal="center" vertical="center" wrapText="1"/>
    </xf>
    <xf numFmtId="0" fontId="7" fillId="6" borderId="31" xfId="11" applyFont="1" applyFill="1" applyBorder="1" applyAlignment="1">
      <alignment horizontal="center" vertical="center" wrapText="1"/>
    </xf>
    <xf numFmtId="2" fontId="10" fillId="6" borderId="31" xfId="12" applyNumberFormat="1" applyFont="1" applyFill="1" applyBorder="1">
      <alignment horizontal="right" vertical="center" indent="1"/>
    </xf>
    <xf numFmtId="0" fontId="11" fillId="6" borderId="31" xfId="11" applyFont="1" applyFill="1" applyBorder="1" applyAlignment="1">
      <alignment horizontal="center" vertical="center" wrapText="1" readingOrder="2"/>
    </xf>
    <xf numFmtId="2" fontId="10" fillId="5" borderId="16" xfId="12" applyNumberFormat="1" applyFont="1" applyFill="1" applyBorder="1">
      <alignment horizontal="right" vertical="center" indent="1"/>
    </xf>
    <xf numFmtId="0" fontId="11" fillId="5" borderId="16" xfId="11" applyFont="1" applyFill="1" applyBorder="1" applyAlignment="1">
      <alignment horizontal="center" vertical="center" wrapText="1" readingOrder="2"/>
    </xf>
    <xf numFmtId="0" fontId="21" fillId="6" borderId="26" xfId="11" applyFont="1" applyFill="1" applyBorder="1" applyAlignment="1">
      <alignment horizontal="center" vertical="center" wrapText="1"/>
    </xf>
    <xf numFmtId="0" fontId="7" fillId="6" borderId="57" xfId="0" applyFont="1" applyFill="1" applyBorder="1" applyAlignment="1">
      <alignment horizontal="center" vertical="center" wrapText="1"/>
    </xf>
    <xf numFmtId="165" fontId="7" fillId="6" borderId="31" xfId="0" applyNumberFormat="1" applyFont="1" applyFill="1" applyBorder="1" applyAlignment="1">
      <alignment horizontal="right" vertical="center" indent="1"/>
    </xf>
    <xf numFmtId="165" fontId="10" fillId="6" borderId="31" xfId="0" applyNumberFormat="1" applyFont="1" applyFill="1" applyBorder="1" applyAlignment="1">
      <alignment horizontal="right" vertical="center" indent="1"/>
    </xf>
    <xf numFmtId="0" fontId="16" fillId="6" borderId="58" xfId="0" applyFont="1" applyFill="1" applyBorder="1" applyAlignment="1">
      <alignment horizontal="center" vertical="center" wrapText="1" readingOrder="2"/>
    </xf>
    <xf numFmtId="0" fontId="7" fillId="6" borderId="111" xfId="0" applyFont="1" applyFill="1" applyBorder="1" applyAlignment="1">
      <alignment horizontal="center" vertical="center" wrapText="1"/>
    </xf>
    <xf numFmtId="165" fontId="7" fillId="6" borderId="15" xfId="0" applyNumberFormat="1" applyFont="1" applyFill="1" applyBorder="1" applyAlignment="1">
      <alignment horizontal="right" vertical="center" indent="1"/>
    </xf>
    <xf numFmtId="165" fontId="10" fillId="6" borderId="15" xfId="0" applyNumberFormat="1" applyFont="1" applyFill="1" applyBorder="1" applyAlignment="1">
      <alignment horizontal="right" vertical="center" indent="1"/>
    </xf>
    <xf numFmtId="0" fontId="16" fillId="6" borderId="115" xfId="0" applyFont="1" applyFill="1" applyBorder="1" applyAlignment="1">
      <alignment horizontal="center" vertical="center" wrapText="1" readingOrder="2"/>
    </xf>
    <xf numFmtId="0" fontId="7" fillId="5" borderId="21" xfId="8" applyFont="1" applyFill="1" applyBorder="1">
      <alignment horizontal="center" vertical="center" wrapText="1"/>
    </xf>
    <xf numFmtId="0" fontId="16" fillId="5" borderId="18" xfId="8" applyFont="1" applyFill="1" applyBorder="1">
      <alignment horizontal="center" vertical="center" wrapText="1"/>
    </xf>
    <xf numFmtId="0" fontId="11" fillId="5" borderId="18" xfId="8" applyFont="1" applyFill="1" applyBorder="1">
      <alignment horizontal="center" vertical="center" wrapText="1"/>
    </xf>
    <xf numFmtId="1" fontId="11" fillId="5" borderId="19" xfId="22" applyFont="1" applyFill="1" applyBorder="1">
      <alignment horizontal="center" vertical="center"/>
    </xf>
    <xf numFmtId="0" fontId="7" fillId="6" borderId="15" xfId="0" applyFont="1" applyFill="1" applyBorder="1" applyAlignment="1">
      <alignment horizontal="center" vertical="center" wrapText="1"/>
    </xf>
    <xf numFmtId="3" fontId="10" fillId="6" borderId="15" xfId="0" applyNumberFormat="1" applyFont="1" applyFill="1" applyBorder="1" applyAlignment="1">
      <alignment horizontal="right" vertical="center" indent="1"/>
    </xf>
    <xf numFmtId="0" fontId="16" fillId="6" borderId="15" xfId="0" applyFont="1" applyFill="1" applyBorder="1" applyAlignment="1">
      <alignment horizontal="center" vertical="center" wrapText="1" readingOrder="2"/>
    </xf>
    <xf numFmtId="0" fontId="21" fillId="5" borderId="18" xfId="8" applyFont="1" applyFill="1" applyBorder="1">
      <alignment horizontal="center" vertical="center" wrapText="1"/>
    </xf>
    <xf numFmtId="0" fontId="7" fillId="6" borderId="94" xfId="11" applyFont="1" applyFill="1" applyBorder="1" applyAlignment="1">
      <alignment horizontal="center" vertical="center" wrapText="1"/>
    </xf>
    <xf numFmtId="3" fontId="7" fillId="6" borderId="24" xfId="12" applyNumberFormat="1" applyFont="1" applyFill="1" applyBorder="1">
      <alignment horizontal="right" vertical="center" indent="1"/>
    </xf>
    <xf numFmtId="3" fontId="10" fillId="6" borderId="24" xfId="12" applyNumberFormat="1" applyFont="1" applyFill="1" applyBorder="1">
      <alignment horizontal="right" vertical="center" indent="1"/>
    </xf>
    <xf numFmtId="0" fontId="16" fillId="6" borderId="63" xfId="11" applyFont="1" applyFill="1" applyBorder="1" applyAlignment="1">
      <alignment horizontal="center" vertical="center" wrapText="1" readingOrder="2"/>
    </xf>
    <xf numFmtId="165" fontId="10" fillId="6" borderId="24" xfId="12" applyNumberFormat="1" applyFont="1" applyFill="1" applyBorder="1">
      <alignment horizontal="right" vertical="center" indent="1"/>
    </xf>
    <xf numFmtId="165" fontId="10" fillId="5" borderId="8" xfId="12" applyNumberFormat="1" applyFont="1" applyFill="1" applyBorder="1">
      <alignment horizontal="right" vertical="center" indent="1"/>
    </xf>
    <xf numFmtId="165" fontId="10" fillId="5" borderId="23" xfId="12" applyNumberFormat="1" applyFont="1" applyFill="1" applyBorder="1">
      <alignment horizontal="right" vertical="center" indent="1"/>
    </xf>
    <xf numFmtId="0" fontId="20" fillId="5" borderId="26" xfId="8" applyFont="1" applyFill="1" applyBorder="1" applyAlignment="1">
      <alignment horizontal="center" vertical="center" wrapText="1" readingOrder="1"/>
    </xf>
    <xf numFmtId="0" fontId="21" fillId="5" borderId="17" xfId="7" applyFont="1" applyFill="1" applyBorder="1" applyAlignment="1">
      <alignment horizontal="center" vertical="center" wrapText="1"/>
    </xf>
    <xf numFmtId="0" fontId="16" fillId="5" borderId="16" xfId="30" applyFont="1" applyFill="1" applyBorder="1" applyAlignment="1">
      <alignment horizontal="center" vertical="center" wrapText="1" readingOrder="2"/>
    </xf>
    <xf numFmtId="0" fontId="7" fillId="6" borderId="17" xfId="7" applyFont="1" applyFill="1" applyBorder="1" applyAlignment="1">
      <alignment horizontal="center" vertical="center"/>
    </xf>
    <xf numFmtId="0" fontId="16" fillId="5" borderId="17" xfId="30" applyFont="1" applyFill="1" applyBorder="1" applyAlignment="1">
      <alignment horizontal="center" vertical="center" wrapText="1" readingOrder="2"/>
    </xf>
    <xf numFmtId="0" fontId="16" fillId="6" borderId="15" xfId="30" applyFont="1" applyFill="1" applyBorder="1" applyAlignment="1">
      <alignment horizontal="center" vertical="center" wrapText="1" readingOrder="2"/>
    </xf>
    <xf numFmtId="0" fontId="7" fillId="6" borderId="16" xfId="16" applyFont="1" applyFill="1" applyBorder="1" applyAlignment="1">
      <alignment horizontal="center" vertical="center" wrapText="1" readingOrder="2"/>
    </xf>
    <xf numFmtId="0" fontId="7" fillId="5" borderId="16" xfId="16" applyFont="1" applyFill="1" applyBorder="1" applyAlignment="1">
      <alignment horizontal="center" vertical="center" wrapText="1" readingOrder="2"/>
    </xf>
    <xf numFmtId="3" fontId="7" fillId="5" borderId="30" xfId="12" applyNumberFormat="1" applyFont="1" applyFill="1" applyBorder="1">
      <alignment horizontal="right" vertical="center" indent="1"/>
    </xf>
    <xf numFmtId="0" fontId="7" fillId="5" borderId="30" xfId="16" applyFont="1" applyFill="1" applyBorder="1" applyAlignment="1">
      <alignment horizontal="center" vertical="center" wrapText="1" readingOrder="2"/>
    </xf>
    <xf numFmtId="0" fontId="21" fillId="5" borderId="17" xfId="11" applyFont="1" applyFill="1" applyBorder="1" applyAlignment="1">
      <alignment horizontal="center" vertical="center" wrapText="1"/>
    </xf>
    <xf numFmtId="0" fontId="7" fillId="5" borderId="17" xfId="16" applyFont="1" applyFill="1" applyBorder="1" applyAlignment="1">
      <alignment horizontal="center" vertical="center" wrapText="1" readingOrder="2"/>
    </xf>
    <xf numFmtId="0" fontId="16" fillId="0" borderId="0" xfId="0" applyFont="1" applyAlignment="1">
      <alignment wrapText="1"/>
    </xf>
    <xf numFmtId="0" fontId="16" fillId="9" borderId="128" xfId="8" applyFont="1" applyFill="1" applyBorder="1">
      <alignment horizontal="center" vertical="center" wrapText="1"/>
    </xf>
    <xf numFmtId="3" fontId="16" fillId="0" borderId="0" xfId="0" applyNumberFormat="1" applyFont="1"/>
    <xf numFmtId="0" fontId="7" fillId="10" borderId="129" xfId="11" applyFont="1" applyFill="1" applyBorder="1" applyAlignment="1">
      <alignment horizontal="left" vertical="center" wrapText="1" indent="1" readingOrder="1"/>
    </xf>
    <xf numFmtId="0" fontId="10" fillId="0" borderId="130" xfId="12" applyFont="1" applyBorder="1" applyAlignment="1">
      <alignment horizontal="center" vertical="center"/>
    </xf>
    <xf numFmtId="0" fontId="10" fillId="0" borderId="130" xfId="12" applyFont="1" applyBorder="1">
      <alignment horizontal="right" vertical="center" indent="1"/>
    </xf>
    <xf numFmtId="0" fontId="7" fillId="10" borderId="131" xfId="11" applyFont="1" applyFill="1" applyBorder="1" applyAlignment="1">
      <alignment horizontal="left" vertical="center" wrapText="1" indent="1" readingOrder="1"/>
    </xf>
    <xf numFmtId="3" fontId="10" fillId="0" borderId="130" xfId="12" applyNumberFormat="1" applyFont="1" applyBorder="1" applyAlignment="1">
      <alignment horizontal="center" vertical="center"/>
    </xf>
    <xf numFmtId="3" fontId="10" fillId="0" borderId="130" xfId="12" applyNumberFormat="1" applyFont="1" applyBorder="1">
      <alignment horizontal="right" vertical="center" indent="1"/>
    </xf>
    <xf numFmtId="3" fontId="7" fillId="5" borderId="17" xfId="12" applyNumberFormat="1" applyFont="1" applyFill="1" applyBorder="1">
      <alignment horizontal="right" vertical="center" indent="1"/>
    </xf>
    <xf numFmtId="0" fontId="10" fillId="0" borderId="0" xfId="0" applyFont="1" applyAlignment="1">
      <alignment wrapText="1"/>
    </xf>
    <xf numFmtId="0" fontId="6" fillId="6" borderId="21" xfId="7" applyFont="1" applyFill="1" applyBorder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0" fontId="21" fillId="6" borderId="30" xfId="7" applyFont="1" applyFill="1" applyBorder="1" applyAlignment="1">
      <alignment horizontal="center" vertical="center"/>
    </xf>
    <xf numFmtId="1" fontId="7" fillId="6" borderId="25" xfId="22" applyFont="1" applyFill="1" applyBorder="1" applyAlignment="1">
      <alignment horizontal="center" vertical="center" readingOrder="2"/>
    </xf>
    <xf numFmtId="0" fontId="7" fillId="6" borderId="26" xfId="30" applyFont="1" applyFill="1" applyBorder="1" applyAlignment="1">
      <alignment horizontal="center" vertical="center" wrapText="1" readingOrder="2"/>
    </xf>
    <xf numFmtId="0" fontId="7" fillId="5" borderId="26" xfId="30" applyFont="1" applyFill="1" applyBorder="1" applyAlignment="1">
      <alignment horizontal="center" vertical="center" wrapText="1" readingOrder="2"/>
    </xf>
    <xf numFmtId="0" fontId="7" fillId="5" borderId="26" xfId="7" applyFont="1" applyFill="1" applyBorder="1" applyAlignment="1">
      <alignment horizontal="right" vertical="center" wrapText="1" indent="1"/>
    </xf>
    <xf numFmtId="0" fontId="7" fillId="5" borderId="26" xfId="8" applyFont="1" applyFill="1" applyBorder="1" applyAlignment="1">
      <alignment horizontal="right" vertical="center" wrapText="1" indent="1"/>
    </xf>
    <xf numFmtId="0" fontId="7" fillId="6" borderId="25" xfId="7" applyFont="1" applyFill="1" applyBorder="1" applyAlignment="1">
      <alignment horizontal="right" vertical="center" wrapText="1" indent="1"/>
    </xf>
    <xf numFmtId="0" fontId="7" fillId="5" borderId="25" xfId="7" applyFont="1" applyFill="1" applyBorder="1" applyAlignment="1">
      <alignment horizontal="right" vertical="center" wrapText="1" indent="1"/>
    </xf>
    <xf numFmtId="0" fontId="7" fillId="6" borderId="26" xfId="7" applyFont="1" applyFill="1" applyBorder="1" applyAlignment="1">
      <alignment horizontal="right" vertical="center" wrapText="1" indent="1"/>
    </xf>
    <xf numFmtId="0" fontId="7" fillId="6" borderId="25" xfId="8" applyFont="1" applyFill="1" applyBorder="1" applyAlignment="1">
      <alignment horizontal="right" vertical="center" wrapText="1" indent="1"/>
    </xf>
    <xf numFmtId="0" fontId="7" fillId="5" borderId="25" xfId="8" applyFont="1" applyFill="1" applyBorder="1" applyAlignment="1">
      <alignment horizontal="right" vertical="center" wrapText="1" indent="1"/>
    </xf>
    <xf numFmtId="0" fontId="7" fillId="5" borderId="31" xfId="7" applyFont="1" applyFill="1" applyBorder="1" applyAlignment="1">
      <alignment horizontal="right" vertical="center" wrapText="1" indent="1"/>
    </xf>
    <xf numFmtId="0" fontId="7" fillId="6" borderId="26" xfId="8" applyFont="1" applyFill="1" applyBorder="1" applyAlignment="1">
      <alignment horizontal="right" vertical="center" wrapText="1" indent="1"/>
    </xf>
    <xf numFmtId="3" fontId="7" fillId="6" borderId="69" xfId="12" applyNumberFormat="1" applyFont="1" applyFill="1" applyBorder="1">
      <alignment horizontal="right" vertical="center" indent="1"/>
    </xf>
    <xf numFmtId="0" fontId="26" fillId="6" borderId="69" xfId="16" applyFont="1" applyFill="1" applyBorder="1" applyAlignment="1">
      <alignment horizontal="center" vertical="center" wrapText="1" readingOrder="2"/>
    </xf>
    <xf numFmtId="0" fontId="26" fillId="5" borderId="31" xfId="7" applyFont="1" applyFill="1" applyBorder="1" applyAlignment="1">
      <alignment horizontal="center" vertical="center" wrapText="1" readingOrder="1"/>
    </xf>
    <xf numFmtId="0" fontId="7" fillId="6" borderId="15" xfId="11" applyFont="1" applyFill="1" applyBorder="1" applyAlignment="1">
      <alignment horizontal="center" vertical="center" wrapText="1" readingOrder="1"/>
    </xf>
    <xf numFmtId="3" fontId="10" fillId="6" borderId="15" xfId="33" applyNumberFormat="1" applyFont="1" applyFill="1" applyBorder="1" applyAlignment="1">
      <alignment horizontal="right" vertical="center" indent="1"/>
    </xf>
    <xf numFmtId="0" fontId="16" fillId="6" borderId="15" xfId="11" applyFont="1" applyFill="1" applyBorder="1" applyAlignment="1">
      <alignment horizontal="center" vertical="center" wrapText="1" readingOrder="2"/>
    </xf>
    <xf numFmtId="165" fontId="10" fillId="5" borderId="16" xfId="15" applyNumberFormat="1" applyFont="1" applyFill="1" applyBorder="1">
      <alignment horizontal="right" vertical="center" indent="1"/>
    </xf>
    <xf numFmtId="165" fontId="10" fillId="5" borderId="16" xfId="12" applyNumberFormat="1" applyFont="1" applyFill="1" applyBorder="1">
      <alignment horizontal="right" vertical="center" indent="1"/>
    </xf>
    <xf numFmtId="0" fontId="21" fillId="8" borderId="69" xfId="0" applyFont="1" applyFill="1" applyBorder="1" applyAlignment="1">
      <alignment horizontal="left" vertical="center" wrapText="1" indent="1" readingOrder="1"/>
    </xf>
    <xf numFmtId="0" fontId="21" fillId="7" borderId="69" xfId="0" applyFont="1" applyFill="1" applyBorder="1" applyAlignment="1">
      <alignment horizontal="left" vertical="center" wrapText="1" indent="1" readingOrder="1"/>
    </xf>
    <xf numFmtId="1" fontId="11" fillId="5" borderId="134" xfId="22" applyFont="1" applyFill="1" applyBorder="1" applyAlignment="1">
      <alignment horizontal="right" vertical="center" wrapText="1"/>
    </xf>
    <xf numFmtId="0" fontId="7" fillId="5" borderId="143" xfId="8" applyFont="1" applyFill="1" applyBorder="1" applyAlignment="1">
      <alignment horizontal="left" vertical="center" wrapText="1"/>
    </xf>
    <xf numFmtId="0" fontId="7" fillId="6" borderId="46" xfId="11" applyFont="1" applyFill="1" applyBorder="1" applyAlignment="1">
      <alignment horizontal="center" vertical="center" wrapText="1" readingOrder="1"/>
    </xf>
    <xf numFmtId="49" fontId="11" fillId="5" borderId="39" xfId="30" applyNumberFormat="1" applyFill="1" applyBorder="1" applyAlignment="1">
      <alignment horizontal="center" vertical="center" wrapText="1" readingOrder="2"/>
    </xf>
    <xf numFmtId="0" fontId="7" fillId="5" borderId="29" xfId="8" applyFont="1" applyFill="1" applyBorder="1" applyAlignment="1">
      <alignment horizontal="center" wrapText="1" readingOrder="2"/>
    </xf>
    <xf numFmtId="0" fontId="7" fillId="5" borderId="46" xfId="7" applyFont="1" applyFill="1" applyBorder="1" applyAlignment="1">
      <alignment horizontal="center" vertical="center" wrapText="1" readingOrder="2"/>
    </xf>
    <xf numFmtId="0" fontId="7" fillId="6" borderId="30" xfId="7" applyFont="1" applyFill="1" applyBorder="1" applyAlignment="1">
      <alignment horizontal="center" vertical="center" wrapText="1" readingOrder="2"/>
    </xf>
    <xf numFmtId="0" fontId="21" fillId="6" borderId="16" xfId="7" applyFont="1" applyFill="1" applyBorder="1" applyAlignment="1">
      <alignment horizontal="center" vertical="center" wrapText="1"/>
    </xf>
    <xf numFmtId="0" fontId="21" fillId="5" borderId="16" xfId="7" applyFont="1" applyFill="1" applyBorder="1" applyAlignment="1">
      <alignment horizontal="center" vertical="center" wrapText="1"/>
    </xf>
    <xf numFmtId="0" fontId="21" fillId="5" borderId="46" xfId="7" applyFont="1" applyFill="1" applyBorder="1" applyAlignment="1">
      <alignment horizontal="center" vertical="center" wrapText="1"/>
    </xf>
    <xf numFmtId="0" fontId="21" fillId="6" borderId="16" xfId="7" applyFont="1" applyFill="1" applyBorder="1" applyAlignment="1">
      <alignment horizontal="center" vertical="center"/>
    </xf>
    <xf numFmtId="0" fontId="21" fillId="6" borderId="17" xfId="7" applyFont="1" applyFill="1" applyBorder="1" applyAlignment="1">
      <alignment horizontal="center" vertical="center"/>
    </xf>
    <xf numFmtId="0" fontId="21" fillId="5" borderId="31" xfId="7" applyFont="1" applyFill="1" applyBorder="1" applyAlignment="1">
      <alignment horizontal="center" vertical="top" wrapText="1"/>
    </xf>
    <xf numFmtId="0" fontId="21" fillId="5" borderId="31" xfId="8" applyFont="1" applyFill="1" applyBorder="1" applyAlignment="1">
      <alignment horizontal="center" vertical="top" wrapText="1" readingOrder="1"/>
    </xf>
    <xf numFmtId="3" fontId="7" fillId="6" borderId="18" xfId="12" applyNumberFormat="1" applyFont="1" applyFill="1" applyBorder="1">
      <alignment horizontal="right" vertical="center" indent="1"/>
    </xf>
    <xf numFmtId="0" fontId="37" fillId="6" borderId="15" xfId="11" applyFont="1" applyFill="1" applyBorder="1" applyAlignment="1">
      <alignment horizontal="center" vertical="center" wrapText="1"/>
    </xf>
    <xf numFmtId="0" fontId="37" fillId="5" borderId="17" xfId="11" applyFont="1" applyFill="1" applyBorder="1" applyAlignment="1">
      <alignment horizontal="center" vertical="center" wrapText="1"/>
    </xf>
    <xf numFmtId="0" fontId="26" fillId="5" borderId="26" xfId="7" applyFont="1" applyFill="1" applyBorder="1" applyAlignment="1">
      <alignment horizontal="center" vertical="center" wrapText="1" readingOrder="1"/>
    </xf>
    <xf numFmtId="0" fontId="21" fillId="8" borderId="151" xfId="0" applyFont="1" applyFill="1" applyBorder="1" applyAlignment="1">
      <alignment horizontal="left" vertical="center" wrapText="1" indent="1" readingOrder="1"/>
    </xf>
    <xf numFmtId="0" fontId="7" fillId="0" borderId="30" xfId="0" applyFont="1" applyBorder="1" applyAlignment="1">
      <alignment horizontal="right" vertical="center" indent="1"/>
    </xf>
    <xf numFmtId="0" fontId="10" fillId="0" borderId="30" xfId="0" applyFont="1" applyBorder="1" applyAlignment="1">
      <alignment horizontal="right" vertical="center" indent="1"/>
    </xf>
    <xf numFmtId="0" fontId="7" fillId="5" borderId="16" xfId="0" applyFont="1" applyFill="1" applyBorder="1" applyAlignment="1">
      <alignment horizontal="right" vertical="center" indent="1"/>
    </xf>
    <xf numFmtId="0" fontId="10" fillId="5" borderId="16" xfId="0" applyFont="1" applyFill="1" applyBorder="1" applyAlignment="1">
      <alignment horizontal="right" vertical="center" indent="1"/>
    </xf>
    <xf numFmtId="0" fontId="7" fillId="5" borderId="17" xfId="0" applyFont="1" applyFill="1" applyBorder="1" applyAlignment="1">
      <alignment horizontal="right" vertical="center" indent="1"/>
    </xf>
    <xf numFmtId="0" fontId="10" fillId="5" borderId="17" xfId="0" applyFont="1" applyFill="1" applyBorder="1" applyAlignment="1">
      <alignment horizontal="right" vertical="center" indent="1"/>
    </xf>
    <xf numFmtId="0" fontId="33" fillId="6" borderId="15" xfId="11" applyFont="1" applyFill="1" applyBorder="1" applyAlignment="1">
      <alignment horizontal="center" vertical="center" wrapText="1"/>
    </xf>
    <xf numFmtId="0" fontId="7" fillId="6" borderId="111" xfId="11" applyFont="1" applyFill="1" applyBorder="1" applyAlignment="1">
      <alignment horizontal="center" vertical="center" wrapText="1"/>
    </xf>
    <xf numFmtId="0" fontId="7" fillId="5" borderId="44" xfId="11" applyFont="1" applyFill="1" applyBorder="1" applyAlignment="1">
      <alignment horizontal="center" vertical="center" wrapText="1"/>
    </xf>
    <xf numFmtId="0" fontId="26" fillId="5" borderId="143" xfId="8" applyFont="1" applyFill="1" applyBorder="1" applyAlignment="1">
      <alignment horizontal="left" vertical="center" wrapText="1"/>
    </xf>
    <xf numFmtId="1" fontId="20" fillId="5" borderId="134" xfId="22" applyFill="1" applyBorder="1" applyAlignment="1">
      <alignment horizontal="right" vertical="center" wrapText="1"/>
    </xf>
    <xf numFmtId="0" fontId="7" fillId="6" borderId="19" xfId="35" applyFont="1" applyFill="1" applyBorder="1" applyAlignment="1">
      <alignment horizontal="center" vertical="center"/>
    </xf>
    <xf numFmtId="0" fontId="7" fillId="6" borderId="48" xfId="36" applyFont="1" applyFill="1" applyBorder="1" applyAlignment="1">
      <alignment horizontal="right" vertical="center" wrapText="1" indent="1"/>
    </xf>
    <xf numFmtId="0" fontId="7" fillId="5" borderId="39" xfId="36" applyFont="1" applyFill="1" applyBorder="1" applyAlignment="1">
      <alignment horizontal="right" vertical="center" wrapText="1" indent="1"/>
    </xf>
    <xf numFmtId="0" fontId="7" fillId="5" borderId="102" xfId="36" applyFont="1" applyFill="1" applyBorder="1" applyAlignment="1">
      <alignment horizontal="right" vertical="center" wrapText="1" indent="1"/>
    </xf>
    <xf numFmtId="0" fontId="7" fillId="6" borderId="37" xfId="36" applyFont="1" applyFill="1" applyBorder="1" applyAlignment="1">
      <alignment horizontal="right" vertical="center" wrapText="1" indent="1"/>
    </xf>
    <xf numFmtId="0" fontId="7" fillId="5" borderId="60" xfId="36" applyFont="1" applyFill="1" applyBorder="1" applyAlignment="1">
      <alignment horizontal="right" vertical="center" wrapText="1" indent="1"/>
    </xf>
    <xf numFmtId="0" fontId="21" fillId="6" borderId="47" xfId="36" applyFont="1" applyFill="1" applyBorder="1" applyAlignment="1">
      <alignment horizontal="left" vertical="center" wrapText="1" indent="1"/>
    </xf>
    <xf numFmtId="0" fontId="21" fillId="5" borderId="8" xfId="36" applyFont="1" applyFill="1" applyBorder="1" applyAlignment="1">
      <alignment horizontal="left" vertical="center" wrapText="1" indent="1"/>
    </xf>
    <xf numFmtId="0" fontId="21" fillId="5" borderId="103" xfId="36" applyFont="1" applyFill="1" applyBorder="1" applyAlignment="1">
      <alignment horizontal="left" vertical="center" wrapText="1" indent="1"/>
    </xf>
    <xf numFmtId="0" fontId="21" fillId="6" borderId="9" xfId="36" applyFont="1" applyFill="1" applyBorder="1" applyAlignment="1">
      <alignment horizontal="left" vertical="center" wrapText="1" indent="1"/>
    </xf>
    <xf numFmtId="0" fontId="21" fillId="5" borderId="11" xfId="36" applyFont="1" applyFill="1" applyBorder="1" applyAlignment="1">
      <alignment horizontal="left" vertical="center" wrapText="1" indent="1"/>
    </xf>
    <xf numFmtId="0" fontId="7" fillId="6" borderId="47" xfId="11" applyFont="1" applyFill="1" applyBorder="1" applyAlignment="1">
      <alignment horizontal="right" vertical="center" wrapText="1" indent="1" readingOrder="1"/>
    </xf>
    <xf numFmtId="0" fontId="7" fillId="5" borderId="8" xfId="11" applyFont="1" applyFill="1" applyBorder="1" applyAlignment="1">
      <alignment horizontal="right" vertical="center" wrapText="1" indent="1" readingOrder="1"/>
    </xf>
    <xf numFmtId="0" fontId="7" fillId="6" borderId="8" xfId="11" applyFont="1" applyFill="1" applyBorder="1" applyAlignment="1">
      <alignment horizontal="right" vertical="center" wrapText="1" indent="1" readingOrder="1"/>
    </xf>
    <xf numFmtId="0" fontId="7" fillId="5" borderId="23" xfId="11" applyFont="1" applyFill="1" applyBorder="1" applyAlignment="1">
      <alignment horizontal="right" vertical="center" wrapText="1" indent="1" readingOrder="1"/>
    </xf>
    <xf numFmtId="0" fontId="7" fillId="6" borderId="18" xfId="11" applyFont="1" applyFill="1" applyBorder="1" applyAlignment="1">
      <alignment horizontal="right" vertical="center" wrapText="1" indent="1" readingOrder="1"/>
    </xf>
    <xf numFmtId="0" fontId="6" fillId="6" borderId="15" xfId="11" applyFont="1" applyFill="1" applyBorder="1" applyAlignment="1">
      <alignment horizontal="center" vertical="center" wrapText="1" readingOrder="1"/>
    </xf>
    <xf numFmtId="0" fontId="21" fillId="6" borderId="69" xfId="11" applyFont="1" applyFill="1" applyBorder="1" applyAlignment="1">
      <alignment horizontal="center" vertical="center" wrapText="1"/>
    </xf>
    <xf numFmtId="0" fontId="21" fillId="5" borderId="154" xfId="11" applyFont="1" applyFill="1" applyBorder="1" applyAlignment="1">
      <alignment horizontal="center" vertical="center" wrapText="1"/>
    </xf>
    <xf numFmtId="1" fontId="7" fillId="5" borderId="31" xfId="7" applyNumberFormat="1" applyFont="1" applyFill="1" applyBorder="1" applyAlignment="1">
      <alignment horizontal="right" vertical="center" indent="1"/>
    </xf>
    <xf numFmtId="0" fontId="7" fillId="6" borderId="26" xfId="7" applyFont="1" applyFill="1" applyBorder="1" applyAlignment="1">
      <alignment horizontal="right" vertical="center" indent="1"/>
    </xf>
    <xf numFmtId="0" fontId="7" fillId="5" borderId="18" xfId="8" applyFont="1" applyFill="1" applyBorder="1" applyAlignment="1">
      <alignment horizontal="center" vertical="center" wrapText="1" readingOrder="1"/>
    </xf>
    <xf numFmtId="1" fontId="21" fillId="6" borderId="155" xfId="22" applyFont="1" applyFill="1" applyBorder="1" applyAlignment="1">
      <alignment horizontal="center" vertical="center" wrapText="1"/>
    </xf>
    <xf numFmtId="2" fontId="10" fillId="6" borderId="47" xfId="4" applyNumberFormat="1" applyFill="1" applyBorder="1" applyAlignment="1">
      <alignment horizontal="right" vertical="center" indent="1"/>
    </xf>
    <xf numFmtId="1" fontId="36" fillId="6" borderId="156" xfId="22" applyFont="1" applyFill="1" applyBorder="1" applyAlignment="1">
      <alignment horizontal="center" vertical="center" wrapText="1"/>
    </xf>
    <xf numFmtId="0" fontId="21" fillId="6" borderId="157" xfId="11" applyFont="1" applyFill="1" applyBorder="1" applyAlignment="1">
      <alignment horizontal="center" vertical="center" wrapText="1"/>
    </xf>
    <xf numFmtId="2" fontId="10" fillId="6" borderId="8" xfId="4" applyNumberFormat="1" applyFill="1" applyBorder="1" applyAlignment="1">
      <alignment horizontal="right" vertical="center" indent="1"/>
    </xf>
    <xf numFmtId="0" fontId="36" fillId="6" borderId="158" xfId="11" applyFont="1" applyFill="1" applyBorder="1" applyAlignment="1">
      <alignment horizontal="center" vertical="center" wrapText="1"/>
    </xf>
    <xf numFmtId="2" fontId="7" fillId="6" borderId="8" xfId="4" applyNumberFormat="1" applyFont="1" applyFill="1" applyBorder="1" applyAlignment="1">
      <alignment horizontal="right" vertical="center" indent="1"/>
    </xf>
    <xf numFmtId="1" fontId="21" fillId="5" borderId="157" xfId="22" applyFont="1" applyFill="1" applyBorder="1" applyAlignment="1">
      <alignment horizontal="center" vertical="center" wrapText="1"/>
    </xf>
    <xf numFmtId="2" fontId="10" fillId="5" borderId="8" xfId="4" applyNumberFormat="1" applyFill="1" applyBorder="1" applyAlignment="1">
      <alignment horizontal="right" vertical="center" indent="1"/>
    </xf>
    <xf numFmtId="1" fontId="36" fillId="5" borderId="158" xfId="22" applyFont="1" applyFill="1" applyBorder="1" applyAlignment="1">
      <alignment horizontal="center" vertical="center" wrapText="1"/>
    </xf>
    <xf numFmtId="0" fontId="21" fillId="5" borderId="157" xfId="11" applyFont="1" applyFill="1" applyBorder="1" applyAlignment="1">
      <alignment horizontal="center" vertical="center" wrapText="1"/>
    </xf>
    <xf numFmtId="0" fontId="36" fillId="5" borderId="158" xfId="11" applyFont="1" applyFill="1" applyBorder="1" applyAlignment="1">
      <alignment horizontal="center" vertical="center" wrapText="1"/>
    </xf>
    <xf numFmtId="0" fontId="7" fillId="5" borderId="8" xfId="4" applyFont="1" applyFill="1" applyBorder="1" applyAlignment="1">
      <alignment horizontal="right" vertical="center" indent="1"/>
    </xf>
    <xf numFmtId="2" fontId="7" fillId="5" borderId="8" xfId="4" applyNumberFormat="1" applyFont="1" applyFill="1" applyBorder="1" applyAlignment="1">
      <alignment horizontal="right" vertical="center" indent="1"/>
    </xf>
    <xf numFmtId="1" fontId="21" fillId="6" borderId="157" xfId="22" applyFont="1" applyFill="1" applyBorder="1" applyAlignment="1">
      <alignment horizontal="center" vertical="center" wrapText="1"/>
    </xf>
    <xf numFmtId="1" fontId="36" fillId="6" borderId="158" xfId="22" applyFont="1" applyFill="1" applyBorder="1" applyAlignment="1">
      <alignment horizontal="center" vertical="center" wrapText="1"/>
    </xf>
    <xf numFmtId="0" fontId="7" fillId="6" borderId="8" xfId="4" applyFont="1" applyFill="1" applyBorder="1" applyAlignment="1">
      <alignment horizontal="right" vertical="center" indent="1"/>
    </xf>
    <xf numFmtId="0" fontId="21" fillId="5" borderId="159" xfId="11" applyFont="1" applyFill="1" applyBorder="1" applyAlignment="1">
      <alignment horizontal="center" vertical="center" wrapText="1"/>
    </xf>
    <xf numFmtId="0" fontId="7" fillId="5" borderId="23" xfId="4" applyFont="1" applyFill="1" applyBorder="1" applyAlignment="1">
      <alignment horizontal="right" vertical="center" indent="1"/>
    </xf>
    <xf numFmtId="2" fontId="7" fillId="5" borderId="23" xfId="4" applyNumberFormat="1" applyFont="1" applyFill="1" applyBorder="1" applyAlignment="1">
      <alignment horizontal="right" vertical="center" indent="1"/>
    </xf>
    <xf numFmtId="0" fontId="36" fillId="5" borderId="160" xfId="11" applyFont="1" applyFill="1" applyBorder="1" applyAlignment="1">
      <alignment horizontal="center" vertical="center" wrapText="1"/>
    </xf>
    <xf numFmtId="0" fontId="16" fillId="5" borderId="29" xfId="8" applyFont="1" applyFill="1" applyBorder="1" applyAlignment="1">
      <alignment horizontal="center" wrapText="1"/>
    </xf>
    <xf numFmtId="0" fontId="6" fillId="5" borderId="31" xfId="8" applyFont="1" applyFill="1" applyBorder="1" applyAlignment="1">
      <alignment horizontal="center" vertical="top" wrapText="1"/>
    </xf>
    <xf numFmtId="1" fontId="26" fillId="5" borderId="18" xfId="22" applyFont="1" applyFill="1" applyBorder="1" applyAlignment="1">
      <alignment horizontal="center" vertical="center" wrapText="1"/>
    </xf>
    <xf numFmtId="0" fontId="6" fillId="6" borderId="50" xfId="11" applyFont="1" applyFill="1" applyBorder="1" applyAlignment="1">
      <alignment horizontal="center" vertical="center" wrapText="1"/>
    </xf>
    <xf numFmtId="0" fontId="6" fillId="6" borderId="36" xfId="11" applyFont="1" applyFill="1" applyBorder="1" applyAlignment="1">
      <alignment horizontal="center" vertical="center" wrapText="1"/>
    </xf>
    <xf numFmtId="0" fontId="16" fillId="6" borderId="19" xfId="7" applyFont="1" applyFill="1" applyBorder="1" applyAlignment="1">
      <alignment horizontal="center" vertical="center"/>
    </xf>
    <xf numFmtId="0" fontId="11" fillId="6" borderId="22" xfId="4" applyFont="1" applyFill="1" applyBorder="1" applyAlignment="1">
      <alignment horizontal="center" vertical="center" wrapText="1"/>
    </xf>
    <xf numFmtId="0" fontId="15" fillId="6" borderId="22" xfId="4" applyFont="1" applyFill="1" applyBorder="1" applyAlignment="1">
      <alignment vertical="center"/>
    </xf>
    <xf numFmtId="0" fontId="15" fillId="6" borderId="22" xfId="4" applyFont="1" applyFill="1" applyBorder="1" applyAlignment="1">
      <alignment horizontal="center" vertical="center"/>
    </xf>
    <xf numFmtId="0" fontId="7" fillId="5" borderId="26" xfId="4" applyFont="1" applyFill="1" applyBorder="1" applyAlignment="1">
      <alignment horizontal="center" vertical="center" wrapText="1" readingOrder="2"/>
    </xf>
    <xf numFmtId="0" fontId="7" fillId="5" borderId="26" xfId="4" applyFont="1" applyFill="1" applyBorder="1" applyAlignment="1">
      <alignment horizontal="center" vertical="center" wrapText="1" readingOrder="1"/>
    </xf>
    <xf numFmtId="0" fontId="11" fillId="5" borderId="26" xfId="4" applyFont="1" applyFill="1" applyBorder="1" applyAlignment="1">
      <alignment horizontal="center" vertical="center" wrapText="1" readingOrder="2"/>
    </xf>
    <xf numFmtId="0" fontId="6" fillId="0" borderId="30" xfId="4" applyFont="1" applyBorder="1" applyAlignment="1">
      <alignment horizontal="center" vertical="center" wrapText="1" readingOrder="2"/>
    </xf>
    <xf numFmtId="0" fontId="3" fillId="0" borderId="30" xfId="4" applyFont="1" applyBorder="1" applyAlignment="1">
      <alignment vertical="center" wrapText="1" readingOrder="1"/>
    </xf>
    <xf numFmtId="0" fontId="16" fillId="0" borderId="30" xfId="4" applyFont="1" applyBorder="1" applyAlignment="1">
      <alignment horizontal="center" vertical="center" wrapText="1" readingOrder="2"/>
    </xf>
    <xf numFmtId="0" fontId="2" fillId="5" borderId="16" xfId="4" applyFont="1" applyFill="1" applyBorder="1" applyAlignment="1">
      <alignment horizontal="center" vertical="center" wrapText="1" readingOrder="1"/>
    </xf>
    <xf numFmtId="49" fontId="3" fillId="5" borderId="16" xfId="4" applyNumberFormat="1" applyFont="1" applyFill="1" applyBorder="1" applyAlignment="1">
      <alignment vertical="center" wrapText="1" readingOrder="1"/>
    </xf>
    <xf numFmtId="0" fontId="4" fillId="5" borderId="16" xfId="4" applyFont="1" applyFill="1" applyBorder="1" applyAlignment="1">
      <alignment horizontal="center" vertical="top" wrapText="1" readingOrder="2"/>
    </xf>
    <xf numFmtId="0" fontId="6" fillId="0" borderId="16" xfId="4" applyFont="1" applyBorder="1" applyAlignment="1">
      <alignment horizontal="center" vertical="center" wrapText="1" readingOrder="1"/>
    </xf>
    <xf numFmtId="49" fontId="6" fillId="0" borderId="16" xfId="4" applyNumberFormat="1" applyFont="1" applyBorder="1" applyAlignment="1">
      <alignment horizontal="center" vertical="center" wrapText="1" readingOrder="1"/>
    </xf>
    <xf numFmtId="0" fontId="7" fillId="0" borderId="16" xfId="4" applyFont="1" applyBorder="1" applyAlignment="1">
      <alignment horizontal="right" vertical="center" wrapText="1" readingOrder="2"/>
    </xf>
    <xf numFmtId="0" fontId="6" fillId="5" borderId="16" xfId="4" applyFont="1" applyFill="1" applyBorder="1" applyAlignment="1">
      <alignment horizontal="center" vertical="center" wrapText="1" readingOrder="1"/>
    </xf>
    <xf numFmtId="49" fontId="6" fillId="5" borderId="16" xfId="4" applyNumberFormat="1" applyFont="1" applyFill="1" applyBorder="1" applyAlignment="1">
      <alignment horizontal="center" vertical="center" wrapText="1" readingOrder="1"/>
    </xf>
    <xf numFmtId="0" fontId="5" fillId="0" borderId="16" xfId="4" applyFont="1" applyBorder="1" applyAlignment="1">
      <alignment horizontal="left" vertical="center" wrapText="1"/>
    </xf>
    <xf numFmtId="0" fontId="4" fillId="5" borderId="16" xfId="4" applyFont="1" applyFill="1" applyBorder="1" applyAlignment="1">
      <alignment horizontal="center" vertical="center" wrapText="1" readingOrder="2"/>
    </xf>
    <xf numFmtId="0" fontId="6" fillId="5" borderId="46" xfId="4" applyFont="1" applyFill="1" applyBorder="1" applyAlignment="1">
      <alignment horizontal="center" vertical="center" wrapText="1" readingOrder="1"/>
    </xf>
    <xf numFmtId="49" fontId="6" fillId="5" borderId="46" xfId="4" applyNumberFormat="1" applyFont="1" applyFill="1" applyBorder="1" applyAlignment="1">
      <alignment horizontal="center" vertical="center" wrapText="1" readingOrder="1"/>
    </xf>
    <xf numFmtId="0" fontId="6" fillId="5" borderId="17" xfId="4" applyFont="1" applyFill="1" applyBorder="1" applyAlignment="1">
      <alignment horizontal="center" vertical="center" wrapText="1" readingOrder="1"/>
    </xf>
    <xf numFmtId="49" fontId="6" fillId="5" borderId="17" xfId="4" applyNumberFormat="1" applyFont="1" applyFill="1" applyBorder="1" applyAlignment="1">
      <alignment horizontal="center" vertical="center" wrapText="1" readingOrder="1"/>
    </xf>
    <xf numFmtId="49" fontId="6" fillId="0" borderId="15" xfId="4" applyNumberFormat="1" applyFont="1" applyBorder="1" applyAlignment="1">
      <alignment horizontal="center" vertical="center" wrapText="1" readingOrder="1"/>
    </xf>
    <xf numFmtId="49" fontId="6" fillId="5" borderId="104" xfId="4" applyNumberFormat="1" applyFont="1" applyFill="1" applyBorder="1" applyAlignment="1">
      <alignment horizontal="center" vertical="center" wrapText="1" readingOrder="1"/>
    </xf>
    <xf numFmtId="0" fontId="6" fillId="6" borderId="16" xfId="4" applyFont="1" applyFill="1" applyBorder="1" applyAlignment="1">
      <alignment horizontal="center" vertical="center" wrapText="1" readingOrder="1"/>
    </xf>
    <xf numFmtId="49" fontId="6" fillId="6" borderId="16" xfId="4" applyNumberFormat="1" applyFont="1" applyFill="1" applyBorder="1" applyAlignment="1">
      <alignment horizontal="center" vertical="center" wrapText="1" readingOrder="1"/>
    </xf>
    <xf numFmtId="0" fontId="7" fillId="5" borderId="42" xfId="4" applyFont="1" applyFill="1" applyBorder="1" applyAlignment="1">
      <alignment horizontal="right" vertical="center" wrapText="1" readingOrder="2"/>
    </xf>
    <xf numFmtId="0" fontId="33" fillId="5" borderId="43" xfId="4" applyFont="1" applyFill="1" applyBorder="1" applyAlignment="1">
      <alignment horizontal="left" vertical="center" wrapText="1" indent="1"/>
    </xf>
    <xf numFmtId="0" fontId="10" fillId="0" borderId="0" xfId="4" applyAlignment="1">
      <alignment vertical="center" readingOrder="1"/>
    </xf>
    <xf numFmtId="0" fontId="33" fillId="0" borderId="30" xfId="4" applyFont="1" applyBorder="1" applyAlignment="1">
      <alignment horizontal="left" vertical="center" wrapText="1" indent="1"/>
    </xf>
    <xf numFmtId="49" fontId="6" fillId="0" borderId="30" xfId="4" applyNumberFormat="1" applyFont="1" applyBorder="1" applyAlignment="1">
      <alignment horizontal="center" vertical="center" wrapText="1" readingOrder="1"/>
    </xf>
    <xf numFmtId="0" fontId="7" fillId="0" borderId="30" xfId="4" applyFont="1" applyBorder="1" applyAlignment="1">
      <alignment horizontal="right" vertical="center" wrapText="1" indent="1" readingOrder="2"/>
    </xf>
    <xf numFmtId="0" fontId="33" fillId="5" borderId="16" xfId="4" applyFont="1" applyFill="1" applyBorder="1" applyAlignment="1">
      <alignment horizontal="left" vertical="center" wrapText="1" indent="1"/>
    </xf>
    <xf numFmtId="0" fontId="7" fillId="5" borderId="16" xfId="4" applyFont="1" applyFill="1" applyBorder="1" applyAlignment="1">
      <alignment horizontal="right" vertical="center" wrapText="1" indent="1" readingOrder="2"/>
    </xf>
    <xf numFmtId="0" fontId="33" fillId="0" borderId="16" xfId="4" applyFont="1" applyBorder="1" applyAlignment="1">
      <alignment horizontal="left" vertical="center" wrapText="1" indent="1"/>
    </xf>
    <xf numFmtId="0" fontId="7" fillId="0" borderId="16" xfId="4" applyFont="1" applyBorder="1" applyAlignment="1">
      <alignment horizontal="right" vertical="center" wrapText="1" indent="1" readingOrder="2"/>
    </xf>
    <xf numFmtId="0" fontId="33" fillId="5" borderId="104" xfId="4" applyFont="1" applyFill="1" applyBorder="1" applyAlignment="1">
      <alignment horizontal="left" vertical="center" wrapText="1" indent="1"/>
    </xf>
    <xf numFmtId="0" fontId="7" fillId="5" borderId="104" xfId="4" applyFont="1" applyFill="1" applyBorder="1" applyAlignment="1">
      <alignment horizontal="right" vertical="center" wrapText="1" indent="1" readingOrder="2"/>
    </xf>
    <xf numFmtId="0" fontId="23" fillId="0" borderId="0" xfId="4" applyFont="1" applyAlignment="1">
      <alignment horizontal="justify" readingOrder="2"/>
    </xf>
    <xf numFmtId="0" fontId="11" fillId="6" borderId="22" xfId="4" applyFont="1" applyFill="1" applyBorder="1" applyAlignment="1">
      <alignment vertical="center"/>
    </xf>
    <xf numFmtId="0" fontId="16" fillId="6" borderId="16" xfId="30" applyFont="1" applyFill="1" applyBorder="1" applyAlignment="1">
      <alignment horizontal="center" vertical="center" wrapText="1" readingOrder="2"/>
    </xf>
    <xf numFmtId="0" fontId="7" fillId="5" borderId="26" xfId="7" applyFont="1" applyFill="1" applyBorder="1" applyAlignment="1">
      <alignment horizontal="center" vertical="center" wrapText="1" readingOrder="1"/>
    </xf>
    <xf numFmtId="0" fontId="16" fillId="6" borderId="15" xfId="30" applyFont="1" applyFill="1" applyBorder="1">
      <alignment horizontal="right" vertical="center" wrapText="1" indent="1" readingOrder="2"/>
    </xf>
    <xf numFmtId="0" fontId="7" fillId="5" borderId="30" xfId="30" applyFont="1" applyFill="1" applyBorder="1" applyAlignment="1">
      <alignment horizontal="center" vertical="center" wrapText="1" readingOrder="2"/>
    </xf>
    <xf numFmtId="0" fontId="27" fillId="6" borderId="26" xfId="7" applyFont="1" applyFill="1" applyBorder="1" applyAlignment="1">
      <alignment horizontal="center" vertical="center"/>
    </xf>
    <xf numFmtId="0" fontId="16" fillId="5" borderId="30" xfId="30" applyFont="1" applyFill="1" applyBorder="1" applyAlignment="1">
      <alignment horizontal="center" vertical="center" wrapText="1" readingOrder="2"/>
    </xf>
    <xf numFmtId="0" fontId="6" fillId="6" borderId="55" xfId="30" applyFont="1" applyFill="1" applyBorder="1" applyAlignment="1">
      <alignment horizontal="left" vertical="center" wrapText="1" indent="1" readingOrder="2"/>
    </xf>
    <xf numFmtId="0" fontId="16" fillId="6" borderId="29" xfId="30" applyFont="1" applyFill="1" applyBorder="1">
      <alignment horizontal="right" vertical="center" wrapText="1" indent="1" readingOrder="2"/>
    </xf>
    <xf numFmtId="0" fontId="7" fillId="6" borderId="86" xfId="7" applyFont="1" applyFill="1" applyBorder="1" applyAlignment="1">
      <alignment horizontal="center" vertical="center" wrapText="1"/>
    </xf>
    <xf numFmtId="0" fontId="7" fillId="6" borderId="86" xfId="8" applyFont="1" applyFill="1" applyBorder="1">
      <alignment horizontal="center" vertical="center" wrapText="1"/>
    </xf>
    <xf numFmtId="3" fontId="7" fillId="6" borderId="26" xfId="12" applyNumberFormat="1" applyFont="1" applyFill="1" applyBorder="1">
      <alignment horizontal="right" vertical="center" indent="1"/>
    </xf>
    <xf numFmtId="0" fontId="27" fillId="5" borderId="43" xfId="11" applyFont="1" applyFill="1" applyBorder="1">
      <alignment horizontal="left" vertical="center" wrapText="1" indent="1"/>
    </xf>
    <xf numFmtId="3" fontId="7" fillId="5" borderId="114" xfId="15" applyNumberFormat="1" applyFont="1" applyFill="1" applyBorder="1">
      <alignment horizontal="right" vertical="center" indent="1"/>
    </xf>
    <xf numFmtId="3" fontId="10" fillId="5" borderId="114" xfId="12" applyNumberFormat="1" applyFont="1" applyFill="1" applyBorder="1">
      <alignment horizontal="right" vertical="center" indent="1"/>
    </xf>
    <xf numFmtId="0" fontId="16" fillId="5" borderId="42" xfId="30" applyFont="1" applyFill="1" applyBorder="1">
      <alignment horizontal="right" vertical="center" wrapText="1" indent="1" readingOrder="2"/>
    </xf>
    <xf numFmtId="0" fontId="16" fillId="5" borderId="15" xfId="30" applyFont="1" applyFill="1" applyBorder="1" applyAlignment="1">
      <alignment horizontal="center" vertical="center" wrapText="1" readingOrder="2"/>
    </xf>
    <xf numFmtId="0" fontId="16" fillId="5" borderId="46" xfId="30" applyFont="1" applyFill="1" applyBorder="1" applyAlignment="1">
      <alignment horizontal="center" vertical="center" wrapText="1" readingOrder="2"/>
    </xf>
    <xf numFmtId="0" fontId="16" fillId="6" borderId="25" xfId="30" applyFont="1" applyFill="1" applyBorder="1" applyAlignment="1">
      <alignment horizontal="center" vertical="center" wrapText="1" readingOrder="2"/>
    </xf>
    <xf numFmtId="0" fontId="16" fillId="5" borderId="25" xfId="30" applyFont="1" applyFill="1" applyBorder="1" applyAlignment="1">
      <alignment horizontal="center" vertical="center" wrapText="1" readingOrder="2"/>
    </xf>
    <xf numFmtId="1" fontId="16" fillId="5" borderId="25" xfId="22" applyFont="1" applyFill="1" applyBorder="1" applyAlignment="1">
      <alignment horizontal="center" vertical="center" readingOrder="2"/>
    </xf>
    <xf numFmtId="166" fontId="7" fillId="5" borderId="23" xfId="15" applyNumberFormat="1" applyFont="1" applyFill="1" applyBorder="1">
      <alignment horizontal="right" vertical="center" indent="1"/>
    </xf>
    <xf numFmtId="166" fontId="7" fillId="6" borderId="23" xfId="15" applyNumberFormat="1" applyFont="1" applyFill="1" applyBorder="1">
      <alignment horizontal="right" vertical="center" indent="1"/>
    </xf>
    <xf numFmtId="3" fontId="26" fillId="5" borderId="15" xfId="15" applyNumberFormat="1" applyFont="1" applyFill="1" applyBorder="1">
      <alignment horizontal="right" vertical="center" indent="1"/>
    </xf>
    <xf numFmtId="3" fontId="26" fillId="6" borderId="31" xfId="15" applyNumberFormat="1" applyFont="1" applyFill="1" applyBorder="1">
      <alignment horizontal="right" vertical="center" indent="1"/>
    </xf>
    <xf numFmtId="3" fontId="26" fillId="5" borderId="17" xfId="15" applyNumberFormat="1" applyFont="1" applyFill="1" applyBorder="1">
      <alignment horizontal="right" vertical="center" indent="1"/>
    </xf>
    <xf numFmtId="165" fontId="7" fillId="5" borderId="25" xfId="12" applyNumberFormat="1" applyFont="1" applyFill="1" applyBorder="1">
      <alignment horizontal="right" vertical="center" indent="1"/>
    </xf>
    <xf numFmtId="165" fontId="7" fillId="6" borderId="123" xfId="12" applyNumberFormat="1" applyFont="1" applyFill="1" applyBorder="1">
      <alignment horizontal="right" vertical="center" indent="1"/>
    </xf>
    <xf numFmtId="0" fontId="10" fillId="5" borderId="165" xfId="34" applyFill="1" applyBorder="1" applyAlignment="1">
      <alignment horizontal="center" vertical="center"/>
    </xf>
    <xf numFmtId="0" fontId="10" fillId="5" borderId="166" xfId="34" applyFill="1" applyBorder="1" applyAlignment="1">
      <alignment vertical="center"/>
    </xf>
    <xf numFmtId="0" fontId="10" fillId="5" borderId="165" xfId="34" applyFill="1" applyBorder="1" applyAlignment="1">
      <alignment vertical="center"/>
    </xf>
    <xf numFmtId="0" fontId="7" fillId="5" borderId="60" xfId="34" applyFont="1" applyFill="1" applyBorder="1" applyAlignment="1">
      <alignment vertical="center"/>
    </xf>
    <xf numFmtId="0" fontId="7" fillId="6" borderId="23" xfId="34" applyFont="1" applyFill="1" applyBorder="1" applyAlignment="1">
      <alignment horizontal="center" vertical="center"/>
    </xf>
    <xf numFmtId="0" fontId="7" fillId="6" borderId="18" xfId="34" applyFont="1" applyFill="1" applyBorder="1" applyAlignment="1">
      <alignment vertical="center"/>
    </xf>
    <xf numFmtId="3" fontId="7" fillId="6" borderId="15" xfId="7" applyNumberFormat="1" applyFont="1" applyFill="1" applyBorder="1" applyAlignment="1">
      <alignment horizontal="right" vertical="center" indent="1"/>
    </xf>
    <xf numFmtId="3" fontId="7" fillId="5" borderId="9" xfId="12" applyNumberFormat="1" applyFont="1" applyFill="1" applyBorder="1">
      <alignment horizontal="right" vertical="center" indent="1"/>
    </xf>
    <xf numFmtId="3" fontId="14" fillId="5" borderId="15" xfId="12" applyNumberFormat="1" applyFill="1" applyBorder="1">
      <alignment horizontal="right" vertical="center" indent="1"/>
    </xf>
    <xf numFmtId="3" fontId="7" fillId="5" borderId="15" xfId="12" applyNumberFormat="1" applyFont="1" applyFill="1" applyBorder="1">
      <alignment horizontal="right" vertical="center" indent="1"/>
    </xf>
    <xf numFmtId="3" fontId="7" fillId="6" borderId="167" xfId="15" applyNumberFormat="1" applyFont="1" applyFill="1" applyBorder="1">
      <alignment horizontal="right" vertical="center" indent="1"/>
    </xf>
    <xf numFmtId="3" fontId="7" fillId="6" borderId="23" xfId="12" applyNumberFormat="1" applyFont="1" applyFill="1" applyBorder="1">
      <alignment horizontal="right" vertical="center" indent="1"/>
    </xf>
    <xf numFmtId="3" fontId="7" fillId="6" borderId="24" xfId="15" applyNumberFormat="1" applyFont="1" applyFill="1" applyBorder="1">
      <alignment horizontal="right" vertical="center" indent="1"/>
    </xf>
    <xf numFmtId="3" fontId="10" fillId="5" borderId="9" xfId="12" applyNumberFormat="1" applyFont="1" applyFill="1" applyBorder="1">
      <alignment horizontal="right" vertical="center" indent="1"/>
    </xf>
    <xf numFmtId="0" fontId="6" fillId="6" borderId="94" xfId="7" applyFont="1" applyFill="1" applyBorder="1" applyAlignment="1">
      <alignment horizontal="center" vertical="center"/>
    </xf>
    <xf numFmtId="0" fontId="16" fillId="6" borderId="63" xfId="7" applyFont="1" applyFill="1" applyBorder="1" applyAlignment="1">
      <alignment horizontal="center" vertical="center"/>
    </xf>
    <xf numFmtId="0" fontId="16" fillId="5" borderId="41" xfId="16" applyFont="1" applyFill="1" applyBorder="1" applyAlignment="1">
      <alignment horizontal="center" vertical="center" wrapText="1" readingOrder="2"/>
    </xf>
    <xf numFmtId="3" fontId="26" fillId="6" borderId="31" xfId="7" applyNumberFormat="1" applyFont="1" applyFill="1" applyBorder="1" applyAlignment="1">
      <alignment horizontal="right" vertical="center" indent="1"/>
    </xf>
    <xf numFmtId="3" fontId="14" fillId="5" borderId="17" xfId="12" applyNumberFormat="1" applyFill="1" applyBorder="1">
      <alignment horizontal="right" vertical="center" indent="1"/>
    </xf>
    <xf numFmtId="0" fontId="10" fillId="5" borderId="0" xfId="4" applyFill="1"/>
    <xf numFmtId="0" fontId="7" fillId="5" borderId="31" xfId="8" applyFont="1" applyFill="1" applyBorder="1" applyAlignment="1">
      <alignment horizontal="right" vertical="center" wrapText="1" indent="1"/>
    </xf>
    <xf numFmtId="3" fontId="7" fillId="5" borderId="69" xfId="15" applyNumberFormat="1" applyFont="1" applyFill="1" applyBorder="1">
      <alignment horizontal="right" vertical="center" indent="1"/>
    </xf>
    <xf numFmtId="0" fontId="13" fillId="6" borderId="15" xfId="16" applyFont="1" applyFill="1" applyBorder="1">
      <alignment horizontal="right" vertical="center" wrapText="1" indent="1" readingOrder="2"/>
    </xf>
    <xf numFmtId="0" fontId="13" fillId="6" borderId="16" xfId="16" applyFont="1" applyFill="1" applyBorder="1">
      <alignment horizontal="right" vertical="center" wrapText="1" indent="1" readingOrder="2"/>
    </xf>
    <xf numFmtId="0" fontId="13" fillId="5" borderId="16" xfId="16" applyFont="1" applyFill="1" applyBorder="1">
      <alignment horizontal="right" vertical="center" wrapText="1" indent="1" readingOrder="2"/>
    </xf>
    <xf numFmtId="0" fontId="16" fillId="6" borderId="37" xfId="16" applyFont="1" applyFill="1" applyBorder="1">
      <alignment horizontal="right" vertical="center" wrapText="1" indent="1" readingOrder="2"/>
    </xf>
    <xf numFmtId="0" fontId="16" fillId="6" borderId="39" xfId="16" applyFont="1" applyFill="1" applyBorder="1">
      <alignment horizontal="right" vertical="center" wrapText="1" indent="1" readingOrder="2"/>
    </xf>
    <xf numFmtId="0" fontId="16" fillId="5" borderId="39" xfId="16" applyFont="1" applyFill="1" applyBorder="1">
      <alignment horizontal="right" vertical="center" wrapText="1" indent="1" readingOrder="2"/>
    </xf>
    <xf numFmtId="0" fontId="16" fillId="6" borderId="60" xfId="16" applyFont="1" applyFill="1" applyBorder="1">
      <alignment horizontal="right" vertical="center" wrapText="1" indent="1" readingOrder="2"/>
    </xf>
    <xf numFmtId="0" fontId="6" fillId="5" borderId="16" xfId="11" applyFont="1" applyFill="1" applyBorder="1">
      <alignment horizontal="left" vertical="center" wrapText="1" indent="1"/>
    </xf>
    <xf numFmtId="0" fontId="6" fillId="5" borderId="46" xfId="11" applyFont="1" applyFill="1" applyBorder="1">
      <alignment horizontal="left" vertical="center" wrapText="1" indent="1"/>
    </xf>
    <xf numFmtId="3" fontId="7" fillId="6" borderId="31" xfId="7" applyNumberFormat="1" applyFont="1" applyFill="1" applyBorder="1" applyAlignment="1">
      <alignment horizontal="right" vertical="center" indent="1"/>
    </xf>
    <xf numFmtId="0" fontId="16" fillId="5" borderId="18" xfId="7" applyFont="1" applyFill="1" applyBorder="1" applyAlignment="1">
      <alignment horizontal="center" vertical="center" wrapText="1"/>
    </xf>
    <xf numFmtId="0" fontId="7" fillId="6" borderId="16" xfId="11" applyFont="1" applyFill="1" applyBorder="1" applyAlignment="1">
      <alignment horizontal="center" vertical="center" wrapText="1"/>
    </xf>
    <xf numFmtId="0" fontId="7" fillId="5" borderId="46" xfId="4" applyFont="1" applyFill="1" applyBorder="1" applyAlignment="1">
      <alignment horizontal="right" vertical="center" wrapText="1" indent="1" readingOrder="2"/>
    </xf>
    <xf numFmtId="0" fontId="7" fillId="5" borderId="17" xfId="4" applyFont="1" applyFill="1" applyBorder="1" applyAlignment="1">
      <alignment horizontal="right" vertical="center" wrapText="1" indent="1" readingOrder="2"/>
    </xf>
    <xf numFmtId="0" fontId="7" fillId="0" borderId="15" xfId="4" applyFont="1" applyBorder="1" applyAlignment="1">
      <alignment horizontal="right" vertical="center" wrapText="1" indent="1" readingOrder="2"/>
    </xf>
    <xf numFmtId="0" fontId="7" fillId="6" borderId="16" xfId="4" applyFont="1" applyFill="1" applyBorder="1" applyAlignment="1">
      <alignment horizontal="right" vertical="center" wrapText="1" indent="1" readingOrder="2"/>
    </xf>
    <xf numFmtId="0" fontId="7" fillId="5" borderId="42" xfId="4" applyFont="1" applyFill="1" applyBorder="1" applyAlignment="1">
      <alignment horizontal="right" vertical="center" wrapText="1" indent="1" readingOrder="2"/>
    </xf>
    <xf numFmtId="0" fontId="33" fillId="5" borderId="46" xfId="4" applyFont="1" applyFill="1" applyBorder="1" applyAlignment="1">
      <alignment horizontal="left" vertical="center" wrapText="1" indent="1"/>
    </xf>
    <xf numFmtId="0" fontId="33" fillId="5" borderId="17" xfId="4" applyFont="1" applyFill="1" applyBorder="1" applyAlignment="1">
      <alignment horizontal="left" vertical="center" wrapText="1" indent="1"/>
    </xf>
    <xf numFmtId="0" fontId="33" fillId="0" borderId="15" xfId="4" applyFont="1" applyBorder="1" applyAlignment="1">
      <alignment horizontal="left" vertical="center" wrapText="1" indent="1"/>
    </xf>
    <xf numFmtId="0" fontId="33" fillId="6" borderId="16" xfId="4" applyFont="1" applyFill="1" applyBorder="1" applyAlignment="1">
      <alignment horizontal="left" vertical="center" wrapText="1" indent="1"/>
    </xf>
    <xf numFmtId="169" fontId="7" fillId="6" borderId="24" xfId="33" applyNumberFormat="1" applyFont="1" applyFill="1" applyBorder="1" applyAlignment="1">
      <alignment horizontal="left" vertical="center" indent="1"/>
    </xf>
    <xf numFmtId="168" fontId="7" fillId="6" borderId="24" xfId="33" applyNumberFormat="1" applyFont="1" applyFill="1" applyBorder="1" applyAlignment="1">
      <alignment horizontal="left" vertical="center" indent="1"/>
    </xf>
    <xf numFmtId="168" fontId="10" fillId="6" borderId="24" xfId="33" applyNumberFormat="1" applyFont="1" applyFill="1" applyBorder="1" applyAlignment="1">
      <alignment horizontal="left" vertical="center" indent="1"/>
    </xf>
    <xf numFmtId="169" fontId="10" fillId="6" borderId="24" xfId="33" applyNumberFormat="1" applyFont="1" applyFill="1" applyBorder="1" applyAlignment="1">
      <alignment horizontal="left" vertical="center" indent="1"/>
    </xf>
    <xf numFmtId="169" fontId="7" fillId="5" borderId="8" xfId="33" applyNumberFormat="1" applyFont="1" applyFill="1" applyBorder="1" applyAlignment="1">
      <alignment horizontal="left" vertical="center" indent="1"/>
    </xf>
    <xf numFmtId="168" fontId="7" fillId="5" borderId="8" xfId="33" applyNumberFormat="1" applyFont="1" applyFill="1" applyBorder="1" applyAlignment="1">
      <alignment horizontal="left" vertical="center" indent="1"/>
    </xf>
    <xf numFmtId="168" fontId="10" fillId="5" borderId="8" xfId="33" applyNumberFormat="1" applyFont="1" applyFill="1" applyBorder="1" applyAlignment="1">
      <alignment horizontal="left" vertical="center" indent="1"/>
    </xf>
    <xf numFmtId="169" fontId="10" fillId="5" borderId="8" xfId="33" applyNumberFormat="1" applyFont="1" applyFill="1" applyBorder="1" applyAlignment="1">
      <alignment horizontal="left" vertical="center" indent="1"/>
    </xf>
    <xf numFmtId="0" fontId="16" fillId="6" borderId="37" xfId="11" applyFont="1" applyFill="1" applyBorder="1" applyAlignment="1">
      <alignment horizontal="right" vertical="center" wrapText="1" indent="2" readingOrder="2"/>
    </xf>
    <xf numFmtId="0" fontId="16" fillId="5" borderId="39" xfId="11" applyFont="1" applyFill="1" applyBorder="1" applyAlignment="1">
      <alignment horizontal="right" vertical="center" wrapText="1" indent="2" readingOrder="2"/>
    </xf>
    <xf numFmtId="0" fontId="16" fillId="6" borderId="39" xfId="11" applyFont="1" applyFill="1" applyBorder="1" applyAlignment="1">
      <alignment horizontal="right" vertical="center" wrapText="1" indent="2" readingOrder="2"/>
    </xf>
    <xf numFmtId="0" fontId="16" fillId="6" borderId="60" xfId="11" applyFont="1" applyFill="1" applyBorder="1" applyAlignment="1">
      <alignment horizontal="right" vertical="center" wrapText="1" indent="2" readingOrder="2"/>
    </xf>
    <xf numFmtId="0" fontId="16" fillId="6" borderId="22" xfId="11" applyFont="1" applyFill="1" applyBorder="1" applyAlignment="1">
      <alignment horizontal="right" vertical="center" wrapText="1" indent="2" readingOrder="2"/>
    </xf>
    <xf numFmtId="0" fontId="16" fillId="5" borderId="63" xfId="11" applyFont="1" applyFill="1" applyBorder="1" applyAlignment="1">
      <alignment horizontal="center" vertical="center" wrapText="1" readingOrder="2"/>
    </xf>
    <xf numFmtId="0" fontId="6" fillId="7" borderId="69" xfId="0" applyFont="1" applyFill="1" applyBorder="1" applyAlignment="1">
      <alignment horizontal="left" vertical="center" wrapText="1" indent="1" readingOrder="1"/>
    </xf>
    <xf numFmtId="0" fontId="6" fillId="5" borderId="69" xfId="0" applyFont="1" applyFill="1" applyBorder="1" applyAlignment="1">
      <alignment horizontal="left" vertical="center" wrapText="1" indent="1" readingOrder="1"/>
    </xf>
    <xf numFmtId="0" fontId="6" fillId="7" borderId="127" xfId="0" applyFont="1" applyFill="1" applyBorder="1" applyAlignment="1">
      <alignment horizontal="left" vertical="center" wrapText="1" indent="1" readingOrder="1"/>
    </xf>
    <xf numFmtId="0" fontId="6" fillId="5" borderId="94" xfId="11" applyFont="1" applyFill="1" applyBorder="1" applyAlignment="1">
      <alignment horizontal="center" vertical="center" wrapText="1"/>
    </xf>
    <xf numFmtId="0" fontId="16" fillId="5" borderId="19" xfId="7" applyFont="1" applyFill="1" applyBorder="1" applyAlignment="1">
      <alignment horizontal="center" vertical="center"/>
    </xf>
    <xf numFmtId="0" fontId="6" fillId="7" borderId="132" xfId="0" applyFont="1" applyFill="1" applyBorder="1" applyAlignment="1">
      <alignment horizontal="left" vertical="center" wrapText="1" indent="1" readingOrder="1"/>
    </xf>
    <xf numFmtId="0" fontId="6" fillId="5" borderId="132" xfId="0" applyFont="1" applyFill="1" applyBorder="1" applyAlignment="1">
      <alignment horizontal="left" vertical="center" wrapText="1" indent="1" readingOrder="1"/>
    </xf>
    <xf numFmtId="0" fontId="6" fillId="8" borderId="132" xfId="0" applyFont="1" applyFill="1" applyBorder="1" applyAlignment="1">
      <alignment horizontal="left" vertical="center" wrapText="1" indent="1" readingOrder="1"/>
    </xf>
    <xf numFmtId="0" fontId="6" fillId="7" borderId="133" xfId="0" applyFont="1" applyFill="1" applyBorder="1" applyAlignment="1">
      <alignment horizontal="left" vertical="center" wrapText="1" indent="1" readingOrder="1"/>
    </xf>
    <xf numFmtId="0" fontId="6" fillId="5" borderId="21" xfId="7" applyFont="1" applyFill="1" applyBorder="1" applyAlignment="1">
      <alignment horizontal="center" vertical="center"/>
    </xf>
    <xf numFmtId="0" fontId="13" fillId="5" borderId="46" xfId="16" applyFont="1" applyFill="1" applyBorder="1">
      <alignment horizontal="right" vertical="center" wrapText="1" indent="1" readingOrder="2"/>
    </xf>
    <xf numFmtId="0" fontId="13" fillId="6" borderId="26" xfId="7" applyFont="1" applyFill="1" applyBorder="1" applyAlignment="1">
      <alignment horizontal="center" vertical="center"/>
    </xf>
    <xf numFmtId="0" fontId="6" fillId="6" borderId="15" xfId="11" applyFont="1" applyFill="1" applyBorder="1">
      <alignment horizontal="left" vertical="center" wrapText="1" indent="1"/>
    </xf>
    <xf numFmtId="0" fontId="6" fillId="6" borderId="16" xfId="11" applyFont="1" applyFill="1" applyBorder="1">
      <alignment horizontal="left" vertical="center" wrapText="1" indent="1"/>
    </xf>
    <xf numFmtId="0" fontId="6" fillId="6" borderId="26" xfId="7" applyFont="1" applyFill="1" applyBorder="1" applyAlignment="1">
      <alignment horizontal="center" vertical="center"/>
    </xf>
    <xf numFmtId="0" fontId="16" fillId="6" borderId="48" xfId="16" applyFont="1" applyFill="1" applyBorder="1">
      <alignment horizontal="right" vertical="center" wrapText="1" indent="1" readingOrder="2"/>
    </xf>
    <xf numFmtId="0" fontId="16" fillId="5" borderId="60" xfId="16" applyFont="1" applyFill="1" applyBorder="1">
      <alignment horizontal="right" vertical="center" wrapText="1" indent="1" readingOrder="2"/>
    </xf>
    <xf numFmtId="0" fontId="6" fillId="6" borderId="50" xfId="11" applyFont="1" applyFill="1" applyBorder="1">
      <alignment horizontal="left" vertical="center" wrapText="1" indent="1"/>
    </xf>
    <xf numFmtId="0" fontId="6" fillId="5" borderId="38" xfId="11" applyFont="1" applyFill="1" applyBorder="1">
      <alignment horizontal="left" vertical="center" wrapText="1" indent="1"/>
    </xf>
    <xf numFmtId="0" fontId="6" fillId="6" borderId="38" xfId="11" applyFont="1" applyFill="1" applyBorder="1">
      <alignment horizontal="left" vertical="center" wrapText="1" indent="1"/>
    </xf>
    <xf numFmtId="0" fontId="6" fillId="5" borderId="59" xfId="11" applyFont="1" applyFill="1" applyBorder="1">
      <alignment horizontal="left" vertical="center" wrapText="1" indent="1"/>
    </xf>
    <xf numFmtId="0" fontId="13" fillId="6" borderId="15" xfId="30" applyFont="1" applyFill="1" applyBorder="1">
      <alignment horizontal="right" vertical="center" wrapText="1" indent="1" readingOrder="2"/>
    </xf>
    <xf numFmtId="0" fontId="13" fillId="5" borderId="16" xfId="30" applyFont="1" applyFill="1" applyBorder="1">
      <alignment horizontal="right" vertical="center" wrapText="1" indent="1" readingOrder="2"/>
    </xf>
    <xf numFmtId="0" fontId="13" fillId="6" borderId="16" xfId="30" applyFont="1" applyFill="1" applyBorder="1">
      <alignment horizontal="right" vertical="center" wrapText="1" indent="1" readingOrder="2"/>
    </xf>
    <xf numFmtId="0" fontId="13" fillId="5" borderId="46" xfId="30" applyFont="1" applyFill="1" applyBorder="1">
      <alignment horizontal="right" vertical="center" wrapText="1" indent="1" readingOrder="2"/>
    </xf>
    <xf numFmtId="0" fontId="13" fillId="5" borderId="31" xfId="7" applyFont="1" applyFill="1" applyBorder="1" applyAlignment="1">
      <alignment horizontal="center" vertical="center" wrapText="1"/>
    </xf>
    <xf numFmtId="0" fontId="6" fillId="5" borderId="31" xfId="7" applyFont="1" applyFill="1" applyBorder="1" applyAlignment="1">
      <alignment horizontal="center" vertical="center" wrapText="1"/>
    </xf>
    <xf numFmtId="0" fontId="13" fillId="6" borderId="19" xfId="7" applyFont="1" applyFill="1" applyBorder="1" applyAlignment="1">
      <alignment horizontal="center" vertical="center"/>
    </xf>
    <xf numFmtId="0" fontId="16" fillId="6" borderId="37" xfId="11" applyFont="1" applyFill="1" applyBorder="1" applyAlignment="1">
      <alignment horizontal="right" vertical="center" wrapText="1" indent="1" readingOrder="2"/>
    </xf>
    <xf numFmtId="0" fontId="16" fillId="5" borderId="39" xfId="11" applyFont="1" applyFill="1" applyBorder="1" applyAlignment="1">
      <alignment horizontal="right" vertical="center" wrapText="1" indent="1" readingOrder="2"/>
    </xf>
    <xf numFmtId="0" fontId="16" fillId="6" borderId="39" xfId="11" applyFont="1" applyFill="1" applyBorder="1" applyAlignment="1">
      <alignment horizontal="right" vertical="center" wrapText="1" indent="1" readingOrder="2"/>
    </xf>
    <xf numFmtId="0" fontId="16" fillId="6" borderId="60" xfId="11" applyFont="1" applyFill="1" applyBorder="1" applyAlignment="1">
      <alignment horizontal="right" vertical="center" wrapText="1" indent="1" readingOrder="2"/>
    </xf>
    <xf numFmtId="0" fontId="6" fillId="6" borderId="59" xfId="11" applyFont="1" applyFill="1" applyBorder="1" applyAlignment="1">
      <alignment horizontal="left" vertical="center" wrapText="1" indent="1" readingOrder="1"/>
    </xf>
    <xf numFmtId="1" fontId="16" fillId="0" borderId="30" xfId="12" applyNumberFormat="1" applyFont="1" applyBorder="1">
      <alignment horizontal="right" vertical="center" indent="1"/>
    </xf>
    <xf numFmtId="1" fontId="16" fillId="5" borderId="16" xfId="12" applyNumberFormat="1" applyFont="1" applyFill="1" applyBorder="1">
      <alignment horizontal="right" vertical="center" indent="1"/>
    </xf>
    <xf numFmtId="1" fontId="16" fillId="5" borderId="17" xfId="12" applyNumberFormat="1" applyFont="1" applyFill="1" applyBorder="1">
      <alignment horizontal="right" vertical="center" indent="1"/>
    </xf>
    <xf numFmtId="0" fontId="6" fillId="8" borderId="69" xfId="0" applyFont="1" applyFill="1" applyBorder="1" applyAlignment="1">
      <alignment horizontal="left" vertical="center" wrapText="1" indent="1" readingOrder="1"/>
    </xf>
    <xf numFmtId="0" fontId="6" fillId="8" borderId="101" xfId="0" applyFont="1" applyFill="1" applyBorder="1" applyAlignment="1">
      <alignment horizontal="left" vertical="center" wrapText="1" indent="1" readingOrder="1"/>
    </xf>
    <xf numFmtId="0" fontId="16" fillId="5" borderId="62" xfId="30" applyFont="1" applyFill="1" applyBorder="1" applyAlignment="1">
      <alignment horizontal="center" vertical="center" wrapText="1" readingOrder="2"/>
    </xf>
    <xf numFmtId="0" fontId="6" fillId="5" borderId="93" xfId="11" applyFont="1" applyFill="1" applyBorder="1" applyAlignment="1">
      <alignment horizontal="center" vertical="center" wrapText="1"/>
    </xf>
    <xf numFmtId="0" fontId="6" fillId="5" borderId="106" xfId="7" applyFont="1" applyFill="1" applyBorder="1" applyAlignment="1">
      <alignment horizontal="center" vertical="center"/>
    </xf>
    <xf numFmtId="0" fontId="16" fillId="5" borderId="109" xfId="7" applyFont="1" applyFill="1" applyBorder="1" applyAlignment="1">
      <alignment horizontal="center" vertical="center"/>
    </xf>
    <xf numFmtId="0" fontId="16" fillId="6" borderId="48" xfId="30" applyFont="1" applyFill="1" applyBorder="1" applyAlignment="1">
      <alignment horizontal="center" vertical="center" wrapText="1" readingOrder="2"/>
    </xf>
    <xf numFmtId="0" fontId="16" fillId="6" borderId="16" xfId="11" applyFont="1" applyFill="1" applyBorder="1" applyAlignment="1">
      <alignment horizontal="center" vertical="center" wrapText="1" readingOrder="2"/>
    </xf>
    <xf numFmtId="0" fontId="16" fillId="6" borderId="46" xfId="11" applyFont="1" applyFill="1" applyBorder="1" applyAlignment="1">
      <alignment horizontal="center" vertical="center" wrapText="1" readingOrder="2"/>
    </xf>
    <xf numFmtId="16" fontId="16" fillId="5" borderId="16" xfId="30" applyNumberFormat="1" applyFont="1" applyFill="1" applyBorder="1">
      <alignment horizontal="right" vertical="center" wrapText="1" indent="1" readingOrder="2"/>
    </xf>
    <xf numFmtId="16" fontId="16" fillId="6" borderId="16" xfId="30" applyNumberFormat="1" applyFont="1" applyFill="1" applyBorder="1">
      <alignment horizontal="right" vertical="center" wrapText="1" indent="1" readingOrder="2"/>
    </xf>
    <xf numFmtId="0" fontId="16" fillId="5" borderId="16" xfId="30" applyFont="1" applyFill="1" applyBorder="1">
      <alignment horizontal="right" vertical="center" wrapText="1" indent="1" readingOrder="2"/>
    </xf>
    <xf numFmtId="0" fontId="16" fillId="6" borderId="16" xfId="30" applyFont="1" applyFill="1" applyBorder="1">
      <alignment horizontal="right" vertical="center" wrapText="1" indent="1" readingOrder="2"/>
    </xf>
    <xf numFmtId="0" fontId="16" fillId="5" borderId="46" xfId="30" applyFont="1" applyFill="1" applyBorder="1">
      <alignment horizontal="right" vertical="center" wrapText="1" indent="1" readingOrder="2"/>
    </xf>
    <xf numFmtId="0" fontId="16" fillId="6" borderId="26" xfId="7" applyFont="1" applyFill="1" applyBorder="1" applyAlignment="1">
      <alignment horizontal="center" vertical="center"/>
    </xf>
    <xf numFmtId="49" fontId="6" fillId="5" borderId="16" xfId="11" applyNumberFormat="1" applyFont="1" applyFill="1" applyBorder="1">
      <alignment horizontal="left" vertical="center" wrapText="1" indent="1"/>
    </xf>
    <xf numFmtId="0" fontId="6" fillId="6" borderId="59" xfId="11" applyFont="1" applyFill="1" applyBorder="1" applyAlignment="1">
      <alignment horizontal="center" vertical="center" wrapText="1"/>
    </xf>
    <xf numFmtId="0" fontId="6" fillId="6" borderId="50" xfId="11" applyFont="1" applyFill="1" applyBorder="1" applyAlignment="1">
      <alignment horizontal="left" vertical="center" wrapText="1" indent="1" readingOrder="1"/>
    </xf>
    <xf numFmtId="0" fontId="6" fillId="5" borderId="38" xfId="11" applyFont="1" applyFill="1" applyBorder="1" applyAlignment="1">
      <alignment horizontal="left" vertical="center" wrapText="1" indent="1" readingOrder="1"/>
    </xf>
    <xf numFmtId="0" fontId="6" fillId="6" borderId="38" xfId="11" applyFont="1" applyFill="1" applyBorder="1" applyAlignment="1">
      <alignment horizontal="left" vertical="center" wrapText="1" indent="1" readingOrder="1"/>
    </xf>
    <xf numFmtId="0" fontId="6" fillId="5" borderId="93" xfId="11" applyFont="1" applyFill="1" applyBorder="1" applyAlignment="1">
      <alignment horizontal="left" vertical="center" wrapText="1" indent="1" readingOrder="1"/>
    </xf>
    <xf numFmtId="1" fontId="16" fillId="0" borderId="144" xfId="12" applyNumberFormat="1" applyFont="1" applyBorder="1">
      <alignment horizontal="right" vertical="center" indent="1"/>
    </xf>
    <xf numFmtId="1" fontId="16" fillId="5" borderId="145" xfId="12" applyNumberFormat="1" applyFont="1" applyFill="1" applyBorder="1">
      <alignment horizontal="right" vertical="center" indent="1"/>
    </xf>
    <xf numFmtId="1" fontId="16" fillId="0" borderId="146" xfId="12" applyNumberFormat="1" applyFont="1" applyBorder="1">
      <alignment horizontal="right" vertical="center" indent="1"/>
    </xf>
    <xf numFmtId="1" fontId="16" fillId="5" borderId="62" xfId="12" applyNumberFormat="1" applyFont="1" applyFill="1" applyBorder="1">
      <alignment horizontal="right" vertical="center" indent="1"/>
    </xf>
    <xf numFmtId="0" fontId="6" fillId="7" borderId="70" xfId="0" applyFont="1" applyFill="1" applyBorder="1" applyAlignment="1">
      <alignment horizontal="left" vertical="center" wrapText="1" indent="1" readingOrder="1"/>
    </xf>
    <xf numFmtId="0" fontId="16" fillId="6" borderId="46" xfId="30" applyFont="1" applyFill="1" applyBorder="1">
      <alignment horizontal="right" vertical="center" wrapText="1" indent="1" readingOrder="2"/>
    </xf>
    <xf numFmtId="0" fontId="16" fillId="5" borderId="17" xfId="30" applyFont="1" applyFill="1" applyBorder="1">
      <alignment horizontal="right" vertical="center" wrapText="1" indent="1" readingOrder="2"/>
    </xf>
    <xf numFmtId="0" fontId="16" fillId="5" borderId="29" xfId="30" applyFont="1" applyFill="1" applyBorder="1" applyAlignment="1">
      <alignment horizontal="center" vertical="center" wrapText="1" readingOrder="2"/>
    </xf>
    <xf numFmtId="0" fontId="16" fillId="6" borderId="26" xfId="30" applyFont="1" applyFill="1" applyBorder="1" applyAlignment="1">
      <alignment horizontal="center" vertical="center" wrapText="1" readingOrder="2"/>
    </xf>
    <xf numFmtId="0" fontId="7" fillId="5" borderId="15" xfId="11" applyFont="1" applyFill="1" applyBorder="1" applyAlignment="1">
      <alignment horizontal="center" vertical="center" wrapText="1"/>
    </xf>
    <xf numFmtId="0" fontId="6" fillId="5" borderId="15" xfId="11" applyFont="1" applyFill="1" applyBorder="1" applyAlignment="1">
      <alignment horizontal="center" vertical="center" wrapText="1"/>
    </xf>
    <xf numFmtId="0" fontId="27" fillId="6" borderId="16" xfId="11" applyFont="1" applyFill="1" applyBorder="1" applyAlignment="1">
      <alignment horizontal="center" vertical="center" wrapText="1"/>
    </xf>
    <xf numFmtId="0" fontId="27" fillId="5" borderId="25" xfId="11" applyFont="1" applyFill="1" applyBorder="1" applyAlignment="1">
      <alignment horizontal="center" vertical="center" wrapText="1"/>
    </xf>
    <xf numFmtId="0" fontId="27" fillId="6" borderId="26" xfId="11" applyFont="1" applyFill="1" applyBorder="1" applyAlignment="1">
      <alignment horizontal="center" vertical="center" wrapText="1"/>
    </xf>
    <xf numFmtId="0" fontId="26" fillId="5" borderId="15" xfId="11" applyFont="1" applyFill="1" applyBorder="1" applyAlignment="1">
      <alignment horizontal="center" vertical="center" wrapText="1"/>
    </xf>
    <xf numFmtId="1" fontId="20" fillId="5" borderId="26" xfId="22" applyFill="1" applyBorder="1">
      <alignment horizontal="center" vertical="center"/>
    </xf>
    <xf numFmtId="0" fontId="13" fillId="6" borderId="46" xfId="30" applyFont="1" applyFill="1" applyBorder="1">
      <alignment horizontal="right" vertical="center" wrapText="1" indent="1" readingOrder="2"/>
    </xf>
    <xf numFmtId="0" fontId="27" fillId="6" borderId="15" xfId="11" applyFont="1" applyFill="1" applyBorder="1">
      <alignment horizontal="left" vertical="center" wrapText="1" indent="1"/>
    </xf>
    <xf numFmtId="0" fontId="27" fillId="5" borderId="16" xfId="11" applyFont="1" applyFill="1" applyBorder="1">
      <alignment horizontal="left" vertical="center" wrapText="1" indent="1"/>
    </xf>
    <xf numFmtId="0" fontId="27" fillId="6" borderId="16" xfId="11" applyFont="1" applyFill="1" applyBorder="1">
      <alignment horizontal="left" vertical="center" wrapText="1" indent="1"/>
    </xf>
    <xf numFmtId="0" fontId="27" fillId="6" borderId="46" xfId="11" applyFont="1" applyFill="1" applyBorder="1">
      <alignment horizontal="left" vertical="center" wrapText="1" indent="1"/>
    </xf>
    <xf numFmtId="0" fontId="27" fillId="5" borderId="46" xfId="11" applyFont="1" applyFill="1" applyBorder="1">
      <alignment horizontal="left" vertical="center" wrapText="1" indent="1"/>
    </xf>
    <xf numFmtId="165" fontId="10" fillId="6" borderId="119" xfId="12" applyNumberFormat="1" applyFont="1" applyFill="1" applyBorder="1">
      <alignment horizontal="right" vertical="center" indent="1"/>
    </xf>
    <xf numFmtId="165" fontId="10" fillId="5" borderId="119" xfId="12" applyNumberFormat="1" applyFont="1" applyFill="1" applyBorder="1">
      <alignment horizontal="right" vertical="center" indent="1"/>
    </xf>
    <xf numFmtId="165" fontId="10" fillId="5" borderId="123" xfId="12" applyNumberFormat="1" applyFont="1" applyFill="1" applyBorder="1">
      <alignment horizontal="right" vertical="center" indent="1"/>
    </xf>
    <xf numFmtId="165" fontId="10" fillId="6" borderId="123" xfId="12" applyNumberFormat="1" applyFont="1" applyFill="1" applyBorder="1">
      <alignment horizontal="right" vertical="center" indent="1"/>
    </xf>
    <xf numFmtId="165" fontId="10" fillId="5" borderId="25" xfId="12" applyNumberFormat="1" applyFont="1" applyFill="1" applyBorder="1">
      <alignment horizontal="right" vertical="center" indent="1"/>
    </xf>
    <xf numFmtId="165" fontId="10" fillId="5" borderId="125" xfId="12" applyNumberFormat="1" applyFont="1" applyFill="1" applyBorder="1">
      <alignment horizontal="right" vertical="center" indent="1"/>
    </xf>
    <xf numFmtId="0" fontId="16" fillId="6" borderId="47" xfId="16" applyFont="1" applyFill="1" applyBorder="1">
      <alignment horizontal="right" vertical="center" wrapText="1" indent="1" readingOrder="2"/>
    </xf>
    <xf numFmtId="0" fontId="16" fillId="5" borderId="8" xfId="16" applyFont="1" applyFill="1" applyBorder="1">
      <alignment horizontal="right" vertical="center" wrapText="1" indent="1" readingOrder="2"/>
    </xf>
    <xf numFmtId="0" fontId="16" fillId="6" borderId="8" xfId="16" applyFont="1" applyFill="1" applyBorder="1">
      <alignment horizontal="right" vertical="center" wrapText="1" indent="1" readingOrder="2"/>
    </xf>
    <xf numFmtId="0" fontId="16" fillId="5" borderId="11" xfId="16" applyFont="1" applyFill="1" applyBorder="1">
      <alignment horizontal="right" vertical="center" wrapText="1" indent="1" readingOrder="2"/>
    </xf>
    <xf numFmtId="0" fontId="16" fillId="6" borderId="18" xfId="7" applyFont="1" applyFill="1" applyBorder="1" applyAlignment="1">
      <alignment horizontal="center" vertical="center"/>
    </xf>
    <xf numFmtId="0" fontId="6" fillId="6" borderId="47" xfId="11" applyFont="1" applyFill="1" applyBorder="1">
      <alignment horizontal="left" vertical="center" wrapText="1" indent="1"/>
    </xf>
    <xf numFmtId="0" fontId="6" fillId="5" borderId="8" xfId="11" applyFont="1" applyFill="1" applyBorder="1">
      <alignment horizontal="left" vertical="center" wrapText="1" indent="1"/>
    </xf>
    <xf numFmtId="0" fontId="6" fillId="6" borderId="8" xfId="11" applyFont="1" applyFill="1" applyBorder="1">
      <alignment horizontal="left" vertical="center" wrapText="1" indent="1"/>
    </xf>
    <xf numFmtId="0" fontId="6" fillId="5" borderId="11" xfId="11" applyFont="1" applyFill="1" applyBorder="1">
      <alignment horizontal="left" vertical="center" wrapText="1" indent="1"/>
    </xf>
    <xf numFmtId="0" fontId="6" fillId="6" borderId="18" xfId="7" applyFont="1" applyFill="1" applyBorder="1" applyAlignment="1">
      <alignment horizontal="center" vertical="center"/>
    </xf>
    <xf numFmtId="0" fontId="21" fillId="5" borderId="26" xfId="30" applyFont="1" applyFill="1" applyBorder="1" applyAlignment="1">
      <alignment horizontal="center" vertical="center" wrapText="1" readingOrder="1"/>
    </xf>
    <xf numFmtId="0" fontId="21" fillId="6" borderId="26" xfId="11" applyFont="1" applyFill="1" applyBorder="1" applyAlignment="1">
      <alignment horizontal="center" vertical="center" wrapText="1" readingOrder="1"/>
    </xf>
    <xf numFmtId="165" fontId="10" fillId="6" borderId="9" xfId="15" applyNumberFormat="1" applyFont="1" applyFill="1" applyBorder="1">
      <alignment horizontal="right" vertical="center" indent="1"/>
    </xf>
    <xf numFmtId="165" fontId="10" fillId="5" borderId="8" xfId="15" applyNumberFormat="1" applyFont="1" applyFill="1" applyBorder="1">
      <alignment horizontal="right" vertical="center" indent="1"/>
    </xf>
    <xf numFmtId="165" fontId="10" fillId="6" borderId="8" xfId="15" applyNumberFormat="1" applyFont="1" applyFill="1" applyBorder="1">
      <alignment horizontal="right" vertical="center" indent="1"/>
    </xf>
    <xf numFmtId="165" fontId="10" fillId="6" borderId="11" xfId="15" applyNumberFormat="1" applyFont="1" applyFill="1" applyBorder="1">
      <alignment horizontal="right" vertical="center" indent="1"/>
    </xf>
    <xf numFmtId="0" fontId="10" fillId="5" borderId="46" xfId="12" applyFont="1" applyFill="1" applyBorder="1">
      <alignment horizontal="right" vertical="center" indent="1"/>
    </xf>
    <xf numFmtId="1" fontId="21" fillId="6" borderId="168" xfId="22" applyFont="1" applyFill="1" applyBorder="1" applyAlignment="1">
      <alignment horizontal="center" vertical="center" wrapText="1"/>
    </xf>
    <xf numFmtId="2" fontId="10" fillId="6" borderId="169" xfId="4" applyNumberFormat="1" applyFill="1" applyBorder="1" applyAlignment="1">
      <alignment horizontal="right" vertical="center" indent="1"/>
    </xf>
    <xf numFmtId="2" fontId="10" fillId="6" borderId="169" xfId="11" applyNumberFormat="1" applyFont="1" applyFill="1" applyBorder="1" applyAlignment="1">
      <alignment horizontal="right" vertical="center" indent="1"/>
    </xf>
    <xf numFmtId="1" fontId="36" fillId="6" borderId="144" xfId="22" applyFont="1" applyFill="1" applyBorder="1" applyAlignment="1">
      <alignment horizontal="center" vertical="center" wrapText="1"/>
    </xf>
    <xf numFmtId="0" fontId="21" fillId="6" borderId="170" xfId="11" applyFont="1" applyFill="1" applyBorder="1" applyAlignment="1">
      <alignment horizontal="center" vertical="center" wrapText="1"/>
    </xf>
    <xf numFmtId="2" fontId="10" fillId="6" borderId="171" xfId="4" applyNumberFormat="1" applyFill="1" applyBorder="1" applyAlignment="1">
      <alignment horizontal="right" vertical="center" indent="1"/>
    </xf>
    <xf numFmtId="2" fontId="10" fillId="6" borderId="171" xfId="11" applyNumberFormat="1" applyFont="1" applyFill="1" applyBorder="1" applyAlignment="1">
      <alignment horizontal="right" vertical="center" indent="1"/>
    </xf>
    <xf numFmtId="0" fontId="36" fillId="6" borderId="145" xfId="11" applyFont="1" applyFill="1" applyBorder="1" applyAlignment="1">
      <alignment horizontal="center" vertical="center" wrapText="1"/>
    </xf>
    <xf numFmtId="2" fontId="7" fillId="6" borderId="171" xfId="4" applyNumberFormat="1" applyFont="1" applyFill="1" applyBorder="1" applyAlignment="1">
      <alignment horizontal="right" vertical="center" indent="1"/>
    </xf>
    <xf numFmtId="2" fontId="7" fillId="6" borderId="171" xfId="11" applyNumberFormat="1" applyFont="1" applyFill="1" applyBorder="1" applyAlignment="1">
      <alignment horizontal="right" vertical="center" indent="1"/>
    </xf>
    <xf numFmtId="1" fontId="21" fillId="5" borderId="170" xfId="22" applyFont="1" applyFill="1" applyBorder="1" applyAlignment="1">
      <alignment horizontal="center" vertical="center" wrapText="1"/>
    </xf>
    <xf numFmtId="2" fontId="10" fillId="5" borderId="171" xfId="4" applyNumberFormat="1" applyFill="1" applyBorder="1" applyAlignment="1">
      <alignment horizontal="right" vertical="center" indent="1"/>
    </xf>
    <xf numFmtId="2" fontId="10" fillId="5" borderId="171" xfId="11" applyNumberFormat="1" applyFont="1" applyFill="1" applyBorder="1" applyAlignment="1">
      <alignment horizontal="right" vertical="center" indent="1"/>
    </xf>
    <xf numFmtId="1" fontId="36" fillId="5" borderId="145" xfId="22" applyFont="1" applyFill="1" applyBorder="1" applyAlignment="1">
      <alignment horizontal="center" vertical="center" wrapText="1"/>
    </xf>
    <xf numFmtId="0" fontId="21" fillId="5" borderId="170" xfId="11" applyFont="1" applyFill="1" applyBorder="1" applyAlignment="1">
      <alignment horizontal="center" vertical="center" wrapText="1"/>
    </xf>
    <xf numFmtId="0" fontId="36" fillId="5" borderId="145" xfId="11" applyFont="1" applyFill="1" applyBorder="1" applyAlignment="1">
      <alignment horizontal="center" vertical="center" wrapText="1"/>
    </xf>
    <xf numFmtId="0" fontId="7" fillId="5" borderId="171" xfId="4" applyFont="1" applyFill="1" applyBorder="1" applyAlignment="1">
      <alignment horizontal="right" vertical="center" indent="1"/>
    </xf>
    <xf numFmtId="2" fontId="7" fillId="5" borderId="171" xfId="4" applyNumberFormat="1" applyFont="1" applyFill="1" applyBorder="1" applyAlignment="1">
      <alignment horizontal="right" vertical="center" indent="1"/>
    </xf>
    <xf numFmtId="2" fontId="7" fillId="5" borderId="171" xfId="11" applyNumberFormat="1" applyFont="1" applyFill="1" applyBorder="1" applyAlignment="1">
      <alignment horizontal="right" vertical="center" indent="1"/>
    </xf>
    <xf numFmtId="1" fontId="21" fillId="6" borderId="170" xfId="22" applyFont="1" applyFill="1" applyBorder="1" applyAlignment="1">
      <alignment horizontal="center" vertical="center" wrapText="1"/>
    </xf>
    <xf numFmtId="1" fontId="36" fillId="6" borderId="145" xfId="22" applyFont="1" applyFill="1" applyBorder="1" applyAlignment="1">
      <alignment horizontal="center" vertical="center" wrapText="1"/>
    </xf>
    <xf numFmtId="0" fontId="7" fillId="6" borderId="171" xfId="4" applyFont="1" applyFill="1" applyBorder="1" applyAlignment="1">
      <alignment horizontal="right" vertical="center" indent="1"/>
    </xf>
    <xf numFmtId="0" fontId="21" fillId="5" borderId="172" xfId="11" applyFont="1" applyFill="1" applyBorder="1" applyAlignment="1">
      <alignment horizontal="center" vertical="center" wrapText="1"/>
    </xf>
    <xf numFmtId="0" fontId="7" fillId="5" borderId="173" xfId="4" applyFont="1" applyFill="1" applyBorder="1" applyAlignment="1">
      <alignment horizontal="right" vertical="center" indent="1"/>
    </xf>
    <xf numFmtId="2" fontId="7" fillId="5" borderId="173" xfId="4" applyNumberFormat="1" applyFont="1" applyFill="1" applyBorder="1" applyAlignment="1">
      <alignment horizontal="right" vertical="center" indent="1"/>
    </xf>
    <xf numFmtId="2" fontId="7" fillId="5" borderId="173" xfId="11" applyNumberFormat="1" applyFont="1" applyFill="1" applyBorder="1" applyAlignment="1">
      <alignment horizontal="right" vertical="center" indent="1"/>
    </xf>
    <xf numFmtId="0" fontId="36" fillId="5" borderId="174" xfId="11" applyFont="1" applyFill="1" applyBorder="1" applyAlignment="1">
      <alignment horizontal="center" vertical="center" wrapText="1"/>
    </xf>
    <xf numFmtId="3" fontId="10" fillId="6" borderId="9" xfId="15" applyNumberFormat="1" applyFont="1" applyFill="1" applyBorder="1">
      <alignment horizontal="right" vertical="center" indent="1"/>
    </xf>
    <xf numFmtId="3" fontId="10" fillId="5" borderId="8" xfId="15" applyNumberFormat="1" applyFont="1" applyFill="1" applyBorder="1">
      <alignment horizontal="right" vertical="center" indent="1"/>
    </xf>
    <xf numFmtId="3" fontId="10" fillId="6" borderId="8" xfId="15" applyNumberFormat="1" applyFont="1" applyFill="1" applyBorder="1">
      <alignment horizontal="right" vertical="center" indent="1"/>
    </xf>
    <xf numFmtId="3" fontId="7" fillId="6" borderId="31" xfId="15" applyNumberFormat="1" applyFont="1" applyFill="1" applyBorder="1">
      <alignment horizontal="right" vertical="center" indent="1"/>
    </xf>
    <xf numFmtId="3" fontId="7" fillId="6" borderId="15" xfId="12" applyNumberFormat="1" applyFont="1" applyFill="1" applyBorder="1">
      <alignment horizontal="right" vertical="center" indent="1"/>
    </xf>
    <xf numFmtId="3" fontId="7" fillId="6" borderId="0" xfId="15" applyNumberFormat="1" applyFont="1" applyFill="1" applyBorder="1">
      <alignment horizontal="right" vertical="center" indent="1"/>
    </xf>
    <xf numFmtId="0" fontId="10" fillId="6" borderId="25" xfId="8" applyFont="1" applyFill="1" applyBorder="1" applyAlignment="1">
      <alignment horizontal="right" vertical="center" wrapText="1" indent="1"/>
    </xf>
    <xf numFmtId="0" fontId="10" fillId="5" borderId="25" xfId="8" applyFont="1" applyFill="1" applyBorder="1" applyAlignment="1">
      <alignment horizontal="right" vertical="center" wrapText="1" indent="1"/>
    </xf>
    <xf numFmtId="3" fontId="7" fillId="6" borderId="31" xfId="12" applyNumberFormat="1" applyFont="1" applyFill="1" applyBorder="1">
      <alignment horizontal="right" vertical="center" indent="1"/>
    </xf>
    <xf numFmtId="165" fontId="10" fillId="5" borderId="29" xfId="7" applyNumberFormat="1" applyFont="1" applyFill="1" applyBorder="1" applyAlignment="1">
      <alignment horizontal="right" vertical="center" indent="1"/>
    </xf>
    <xf numFmtId="165" fontId="10" fillId="6" borderId="26" xfId="7" applyNumberFormat="1" applyFont="1" applyFill="1" applyBorder="1" applyAlignment="1">
      <alignment horizontal="right" vertical="center" indent="1"/>
    </xf>
    <xf numFmtId="165" fontId="10" fillId="5" borderId="31" xfId="7" applyNumberFormat="1" applyFont="1" applyFill="1" applyBorder="1" applyAlignment="1">
      <alignment horizontal="right" vertical="center" indent="1"/>
    </xf>
    <xf numFmtId="165" fontId="10" fillId="6" borderId="15" xfId="7" applyNumberFormat="1" applyFont="1" applyFill="1" applyBorder="1" applyAlignment="1">
      <alignment horizontal="right" vertical="center" indent="1"/>
    </xf>
    <xf numFmtId="165" fontId="10" fillId="5" borderId="16" xfId="7" applyNumberFormat="1" applyFont="1" applyFill="1" applyBorder="1" applyAlignment="1">
      <alignment horizontal="right" vertical="center" indent="1"/>
    </xf>
    <xf numFmtId="165" fontId="10" fillId="6" borderId="16" xfId="7" applyNumberFormat="1" applyFont="1" applyFill="1" applyBorder="1" applyAlignment="1">
      <alignment horizontal="right" vertical="center" indent="1"/>
    </xf>
    <xf numFmtId="165" fontId="10" fillId="5" borderId="46" xfId="7" applyNumberFormat="1" applyFont="1" applyFill="1" applyBorder="1" applyAlignment="1">
      <alignment horizontal="right" vertical="center" indent="1"/>
    </xf>
    <xf numFmtId="3" fontId="7" fillId="6" borderId="17" xfId="12" applyNumberFormat="1" applyFont="1" applyFill="1" applyBorder="1">
      <alignment horizontal="right" vertical="center" indent="1"/>
    </xf>
    <xf numFmtId="1" fontId="16" fillId="6" borderId="19" xfId="12" applyNumberFormat="1" applyFont="1" applyFill="1" applyBorder="1" applyAlignment="1">
      <alignment horizontal="center" vertical="center"/>
    </xf>
    <xf numFmtId="0" fontId="33" fillId="5" borderId="8" xfId="34" applyFont="1" applyFill="1" applyBorder="1" applyAlignment="1">
      <alignment horizontal="center" vertical="center"/>
    </xf>
    <xf numFmtId="0" fontId="33" fillId="6" borderId="47" xfId="34" applyFont="1" applyFill="1" applyBorder="1" applyAlignment="1">
      <alignment horizontal="center" vertical="center"/>
    </xf>
    <xf numFmtId="0" fontId="33" fillId="6" borderId="8" xfId="34" applyFont="1" applyFill="1" applyBorder="1" applyAlignment="1">
      <alignment horizontal="center" vertical="center"/>
    </xf>
    <xf numFmtId="0" fontId="21" fillId="6" borderId="47" xfId="34" applyFont="1" applyFill="1" applyBorder="1" applyAlignment="1">
      <alignment horizontal="center" vertical="center"/>
    </xf>
    <xf numFmtId="0" fontId="21" fillId="6" borderId="8" xfId="34" applyFont="1" applyFill="1" applyBorder="1" applyAlignment="1">
      <alignment horizontal="center" vertical="center"/>
    </xf>
    <xf numFmtId="0" fontId="21" fillId="6" borderId="23" xfId="34" applyFont="1" applyFill="1" applyBorder="1" applyAlignment="1">
      <alignment horizontal="center" vertical="center"/>
    </xf>
    <xf numFmtId="0" fontId="7" fillId="6" borderId="8" xfId="34" applyFont="1" applyFill="1" applyBorder="1" applyAlignment="1">
      <alignment vertical="center"/>
    </xf>
    <xf numFmtId="0" fontId="7" fillId="5" borderId="47" xfId="34" applyFont="1" applyFill="1" applyBorder="1" applyAlignment="1">
      <alignment vertical="center"/>
    </xf>
    <xf numFmtId="0" fontId="33" fillId="5" borderId="11" xfId="34" applyFont="1" applyFill="1" applyBorder="1" applyAlignment="1">
      <alignment horizontal="center" vertical="center"/>
    </xf>
    <xf numFmtId="0" fontId="33" fillId="6" borderId="9" xfId="34" applyFont="1" applyFill="1" applyBorder="1" applyAlignment="1">
      <alignment horizontal="center" vertical="center"/>
    </xf>
    <xf numFmtId="0" fontId="7" fillId="6" borderId="9" xfId="34" applyFont="1" applyFill="1" applyBorder="1" applyAlignment="1">
      <alignment vertical="center"/>
    </xf>
    <xf numFmtId="0" fontId="33" fillId="5" borderId="23" xfId="34" applyFont="1" applyFill="1" applyBorder="1" applyAlignment="1">
      <alignment horizontal="center" vertical="center"/>
    </xf>
    <xf numFmtId="0" fontId="7" fillId="5" borderId="23" xfId="34" applyFont="1" applyFill="1" applyBorder="1" applyAlignment="1">
      <alignment vertical="center"/>
    </xf>
    <xf numFmtId="167" fontId="21" fillId="5" borderId="18" xfId="34" applyNumberFormat="1" applyFont="1" applyFill="1" applyBorder="1" applyAlignment="1" applyProtection="1">
      <alignment horizontal="center" vertical="center" wrapText="1"/>
      <protection locked="0"/>
    </xf>
    <xf numFmtId="0" fontId="21" fillId="5" borderId="18" xfId="34" applyFont="1" applyFill="1" applyBorder="1" applyAlignment="1">
      <alignment horizontal="center" vertical="center" wrapText="1"/>
    </xf>
    <xf numFmtId="0" fontId="6" fillId="5" borderId="171" xfId="4" applyFont="1" applyFill="1" applyBorder="1" applyAlignment="1">
      <alignment horizontal="center" vertical="center" wrapText="1" readingOrder="1"/>
    </xf>
    <xf numFmtId="49" fontId="6" fillId="5" borderId="171" xfId="4" applyNumberFormat="1" applyFont="1" applyFill="1" applyBorder="1" applyAlignment="1">
      <alignment horizontal="center" vertical="center" wrapText="1" readingOrder="1"/>
    </xf>
    <xf numFmtId="0" fontId="7" fillId="5" borderId="11" xfId="11" applyFont="1" applyFill="1" applyBorder="1" applyAlignment="1">
      <alignment horizontal="right" vertical="center" wrapText="1" indent="1" readingOrder="1"/>
    </xf>
    <xf numFmtId="0" fontId="6" fillId="6" borderId="21" xfId="11" applyFont="1" applyFill="1" applyBorder="1" applyAlignment="1">
      <alignment horizontal="center" vertical="center" wrapText="1" readingOrder="1"/>
    </xf>
    <xf numFmtId="0" fontId="7" fillId="5" borderId="16" xfId="11" applyFont="1" applyFill="1" applyBorder="1" applyAlignment="1">
      <alignment horizontal="center" vertical="center" wrapText="1"/>
    </xf>
    <xf numFmtId="0" fontId="7" fillId="6" borderId="21" xfId="11" applyFont="1" applyFill="1" applyBorder="1" applyAlignment="1">
      <alignment horizontal="center" vertical="center" wrapText="1"/>
    </xf>
    <xf numFmtId="169" fontId="7" fillId="6" borderId="18" xfId="33" applyNumberFormat="1" applyFont="1" applyFill="1" applyBorder="1" applyAlignment="1">
      <alignment horizontal="left" vertical="center" indent="1"/>
    </xf>
    <xf numFmtId="168" fontId="7" fillId="6" borderId="18" xfId="33" applyNumberFormat="1" applyFont="1" applyFill="1" applyBorder="1" applyAlignment="1">
      <alignment horizontal="left" vertical="center" indent="1"/>
    </xf>
    <xf numFmtId="168" fontId="10" fillId="6" borderId="18" xfId="33" applyNumberFormat="1" applyFont="1" applyFill="1" applyBorder="1" applyAlignment="1">
      <alignment horizontal="left" vertical="center" indent="1"/>
    </xf>
    <xf numFmtId="169" fontId="10" fillId="6" borderId="18" xfId="33" applyNumberFormat="1" applyFont="1" applyFill="1" applyBorder="1" applyAlignment="1">
      <alignment horizontal="left" vertical="center" indent="1"/>
    </xf>
    <xf numFmtId="0" fontId="16" fillId="6" borderId="19" xfId="11" applyFont="1" applyFill="1" applyBorder="1" applyAlignment="1">
      <alignment horizontal="center" vertical="center" wrapText="1" readingOrder="2"/>
    </xf>
    <xf numFmtId="169" fontId="7" fillId="5" borderId="23" xfId="33" applyNumberFormat="1" applyFont="1" applyFill="1" applyBorder="1" applyAlignment="1">
      <alignment horizontal="left" vertical="center" indent="1"/>
    </xf>
    <xf numFmtId="168" fontId="7" fillId="5" borderId="23" xfId="33" applyNumberFormat="1" applyFont="1" applyFill="1" applyBorder="1" applyAlignment="1">
      <alignment horizontal="left" vertical="center" indent="1"/>
    </xf>
    <xf numFmtId="168" fontId="10" fillId="5" borderId="23" xfId="33" applyNumberFormat="1" applyFont="1" applyFill="1" applyBorder="1" applyAlignment="1">
      <alignment horizontal="left" vertical="center" indent="1"/>
    </xf>
    <xf numFmtId="169" fontId="10" fillId="5" borderId="23" xfId="33" applyNumberFormat="1" applyFont="1" applyFill="1" applyBorder="1" applyAlignment="1">
      <alignment horizontal="left" vertical="center" indent="1"/>
    </xf>
    <xf numFmtId="3" fontId="7" fillId="6" borderId="16" xfId="12" applyNumberFormat="1" applyFont="1" applyFill="1" applyBorder="1">
      <alignment horizontal="right" vertical="center" indent="1"/>
    </xf>
    <xf numFmtId="0" fontId="7" fillId="6" borderId="0" xfId="13" applyFont="1" applyFill="1" applyAlignment="1">
      <alignment horizontal="left"/>
    </xf>
    <xf numFmtId="0" fontId="16" fillId="6" borderId="0" xfId="4" applyFont="1" applyFill="1"/>
    <xf numFmtId="0" fontId="11" fillId="6" borderId="0" xfId="14" applyFill="1" applyAlignment="1">
      <alignment horizontal="right"/>
    </xf>
    <xf numFmtId="0" fontId="7" fillId="6" borderId="0" xfId="4" applyFont="1" applyFill="1" applyAlignment="1">
      <alignment horizontal="left"/>
    </xf>
    <xf numFmtId="0" fontId="16" fillId="6" borderId="0" xfId="28" applyFont="1" applyFill="1" applyAlignment="1">
      <alignment horizontal="left"/>
    </xf>
    <xf numFmtId="0" fontId="11" fillId="6" borderId="0" xfId="28" applyFont="1" applyFill="1" applyAlignment="1">
      <alignment horizontal="right"/>
    </xf>
    <xf numFmtId="0" fontId="7" fillId="6" borderId="0" xfId="28" applyFont="1" applyFill="1" applyAlignment="1">
      <alignment horizontal="left"/>
    </xf>
    <xf numFmtId="0" fontId="7" fillId="0" borderId="0" xfId="4" applyFont="1"/>
    <xf numFmtId="0" fontId="11" fillId="6" borderId="0" xfId="28" applyFont="1" applyFill="1" applyAlignment="1"/>
    <xf numFmtId="0" fontId="7" fillId="6" borderId="0" xfId="3" applyFont="1" applyFill="1" applyAlignment="1">
      <alignment horizontal="left"/>
    </xf>
    <xf numFmtId="0" fontId="16" fillId="6" borderId="0" xfId="5" applyFont="1" applyFill="1" applyAlignment="1">
      <alignment horizontal="right" readingOrder="2"/>
    </xf>
    <xf numFmtId="0" fontId="11" fillId="6" borderId="0" xfId="5" applyFill="1" applyAlignment="1">
      <alignment horizontal="right"/>
    </xf>
    <xf numFmtId="0" fontId="16" fillId="6" borderId="0" xfId="14" applyFont="1" applyFill="1" applyAlignment="1">
      <alignment horizontal="right"/>
    </xf>
    <xf numFmtId="0" fontId="11" fillId="6" borderId="0" xfId="14" applyFill="1" applyAlignment="1">
      <alignment horizontal="right" readingOrder="2"/>
    </xf>
    <xf numFmtId="0" fontId="10" fillId="6" borderId="0" xfId="0" applyFont="1" applyFill="1"/>
    <xf numFmtId="0" fontId="11" fillId="0" borderId="0" xfId="0" applyFont="1" applyAlignment="1">
      <alignment horizontal="left"/>
    </xf>
    <xf numFmtId="0" fontId="11" fillId="0" borderId="0" xfId="0" applyFont="1"/>
    <xf numFmtId="0" fontId="11" fillId="6" borderId="0" xfId="0" applyFont="1" applyFill="1"/>
    <xf numFmtId="0" fontId="16" fillId="6" borderId="0" xfId="3" applyFont="1" applyFill="1" applyAlignment="1">
      <alignment horizontal="left"/>
    </xf>
    <xf numFmtId="0" fontId="7" fillId="6" borderId="22" xfId="35" applyFont="1" applyFill="1" applyBorder="1" applyAlignment="1">
      <alignment horizontal="left"/>
    </xf>
    <xf numFmtId="0" fontId="11" fillId="6" borderId="22" xfId="35" applyFont="1" applyFill="1" applyBorder="1" applyAlignment="1">
      <alignment horizontal="center"/>
    </xf>
    <xf numFmtId="0" fontId="11" fillId="6" borderId="22" xfId="35" applyFont="1" applyFill="1" applyBorder="1"/>
    <xf numFmtId="0" fontId="50" fillId="6" borderId="22" xfId="4" applyFont="1" applyFill="1" applyBorder="1" applyAlignment="1">
      <alignment horizontal="center" vertical="center"/>
    </xf>
    <xf numFmtId="0" fontId="7" fillId="6" borderId="26" xfId="11" applyFont="1" applyFill="1" applyBorder="1" applyAlignment="1">
      <alignment horizontal="center" vertical="center" wrapText="1"/>
    </xf>
    <xf numFmtId="2" fontId="10" fillId="6" borderId="26" xfId="12" applyNumberFormat="1" applyFont="1" applyFill="1" applyBorder="1">
      <alignment horizontal="right" vertical="center" indent="1"/>
    </xf>
    <xf numFmtId="0" fontId="11" fillId="6" borderId="26" xfId="11" applyFont="1" applyFill="1" applyBorder="1" applyAlignment="1">
      <alignment horizontal="center" vertical="center" wrapText="1" readingOrder="2"/>
    </xf>
    <xf numFmtId="0" fontId="7" fillId="5" borderId="104" xfId="11" applyFont="1" applyFill="1" applyBorder="1" applyAlignment="1">
      <alignment horizontal="center" vertical="center" wrapText="1"/>
    </xf>
    <xf numFmtId="2" fontId="10" fillId="5" borderId="104" xfId="12" applyNumberFormat="1" applyFont="1" applyFill="1" applyBorder="1">
      <alignment horizontal="right" vertical="center" indent="1"/>
    </xf>
    <xf numFmtId="0" fontId="11" fillId="5" borderId="104" xfId="11" applyFont="1" applyFill="1" applyBorder="1" applyAlignment="1">
      <alignment horizontal="center" vertical="center" wrapText="1" readingOrder="2"/>
    </xf>
    <xf numFmtId="0" fontId="7" fillId="6" borderId="68" xfId="0" applyFont="1" applyFill="1" applyBorder="1" applyAlignment="1">
      <alignment horizontal="center" vertical="center" wrapText="1"/>
    </xf>
    <xf numFmtId="165" fontId="7" fillId="6" borderId="26" xfId="0" applyNumberFormat="1" applyFont="1" applyFill="1" applyBorder="1" applyAlignment="1">
      <alignment horizontal="right" vertical="center" indent="1"/>
    </xf>
    <xf numFmtId="165" fontId="10" fillId="6" borderId="26" xfId="0" applyNumberFormat="1" applyFont="1" applyFill="1" applyBorder="1" applyAlignment="1">
      <alignment horizontal="right" vertical="center" indent="1"/>
    </xf>
    <xf numFmtId="0" fontId="16" fillId="6" borderId="67" xfId="0" applyFont="1" applyFill="1" applyBorder="1" applyAlignment="1">
      <alignment horizontal="center" vertical="center" wrapText="1" readingOrder="2"/>
    </xf>
    <xf numFmtId="0" fontId="7" fillId="6" borderId="177" xfId="0" applyFont="1" applyFill="1" applyBorder="1" applyAlignment="1">
      <alignment horizontal="center" vertical="center" wrapText="1"/>
    </xf>
    <xf numFmtId="165" fontId="7" fillId="6" borderId="30" xfId="0" applyNumberFormat="1" applyFont="1" applyFill="1" applyBorder="1" applyAlignment="1">
      <alignment horizontal="right" vertical="center" indent="1"/>
    </xf>
    <xf numFmtId="165" fontId="10" fillId="6" borderId="30" xfId="0" applyNumberFormat="1" applyFont="1" applyFill="1" applyBorder="1" applyAlignment="1">
      <alignment horizontal="right" vertical="center" indent="1"/>
    </xf>
    <xf numFmtId="0" fontId="16" fillId="6" borderId="178" xfId="0" applyFont="1" applyFill="1" applyBorder="1" applyAlignment="1">
      <alignment horizontal="center" vertical="center" wrapText="1" readingOrder="2"/>
    </xf>
    <xf numFmtId="0" fontId="7" fillId="6" borderId="30" xfId="0" applyFont="1" applyFill="1" applyBorder="1" applyAlignment="1">
      <alignment horizontal="center" vertical="center" wrapText="1"/>
    </xf>
    <xf numFmtId="3" fontId="10" fillId="6" borderId="30" xfId="0" applyNumberFormat="1" applyFont="1" applyFill="1" applyBorder="1" applyAlignment="1">
      <alignment horizontal="right" vertical="center" indent="1"/>
    </xf>
    <xf numFmtId="0" fontId="16" fillId="6" borderId="30" xfId="0" applyFont="1" applyFill="1" applyBorder="1" applyAlignment="1">
      <alignment horizontal="center" vertical="center" wrapText="1" readingOrder="2"/>
    </xf>
    <xf numFmtId="0" fontId="7" fillId="5" borderId="17" xfId="0" applyFont="1" applyFill="1" applyBorder="1" applyAlignment="1">
      <alignment horizontal="center" vertical="center" wrapText="1"/>
    </xf>
    <xf numFmtId="3" fontId="10" fillId="5" borderId="31" xfId="0" applyNumberFormat="1" applyFont="1" applyFill="1" applyBorder="1" applyAlignment="1">
      <alignment horizontal="right" vertical="center" indent="1"/>
    </xf>
    <xf numFmtId="3" fontId="10" fillId="5" borderId="17" xfId="0" applyNumberFormat="1" applyFont="1" applyFill="1" applyBorder="1" applyAlignment="1">
      <alignment horizontal="right" vertical="center" indent="1"/>
    </xf>
    <xf numFmtId="0" fontId="16" fillId="5" borderId="17" xfId="0" applyFont="1" applyFill="1" applyBorder="1" applyAlignment="1">
      <alignment horizontal="center" vertical="center" wrapText="1" readingOrder="2"/>
    </xf>
    <xf numFmtId="0" fontId="7" fillId="6" borderId="179" xfId="11" applyFont="1" applyFill="1" applyBorder="1" applyAlignment="1">
      <alignment horizontal="center" vertical="center" wrapText="1"/>
    </xf>
    <xf numFmtId="3" fontId="7" fillId="6" borderId="179" xfId="12" applyNumberFormat="1" applyFont="1" applyFill="1" applyBorder="1">
      <alignment horizontal="right" vertical="center" indent="1"/>
    </xf>
    <xf numFmtId="3" fontId="10" fillId="6" borderId="179" xfId="12" applyNumberFormat="1" applyFont="1" applyFill="1" applyBorder="1">
      <alignment horizontal="right" vertical="center" indent="1"/>
    </xf>
    <xf numFmtId="0" fontId="16" fillId="6" borderId="179" xfId="11" applyFont="1" applyFill="1" applyBorder="1" applyAlignment="1">
      <alignment horizontal="center" vertical="center" wrapText="1" readingOrder="2"/>
    </xf>
    <xf numFmtId="0" fontId="7" fillId="5" borderId="123" xfId="11" applyFont="1" applyFill="1" applyBorder="1" applyAlignment="1">
      <alignment horizontal="center" vertical="center" wrapText="1"/>
    </xf>
    <xf numFmtId="3" fontId="7" fillId="5" borderId="123" xfId="12" applyNumberFormat="1" applyFont="1" applyFill="1" applyBorder="1">
      <alignment horizontal="right" vertical="center" indent="1"/>
    </xf>
    <xf numFmtId="3" fontId="10" fillId="5" borderId="123" xfId="12" applyNumberFormat="1" applyFont="1" applyFill="1" applyBorder="1">
      <alignment horizontal="right" vertical="center" indent="1"/>
    </xf>
    <xf numFmtId="0" fontId="16" fillId="5" borderId="123" xfId="11" applyFont="1" applyFill="1" applyBorder="1" applyAlignment="1">
      <alignment horizontal="center" vertical="center" wrapText="1" readingOrder="2"/>
    </xf>
    <xf numFmtId="0" fontId="7" fillId="6" borderId="119" xfId="11" applyFont="1" applyFill="1" applyBorder="1" applyAlignment="1">
      <alignment horizontal="center" vertical="center" wrapText="1"/>
    </xf>
    <xf numFmtId="3" fontId="7" fillId="6" borderId="119" xfId="12" applyNumberFormat="1" applyFont="1" applyFill="1" applyBorder="1">
      <alignment horizontal="right" vertical="center" indent="1"/>
    </xf>
    <xf numFmtId="3" fontId="10" fillId="6" borderId="119" xfId="12" applyNumberFormat="1" applyFont="1" applyFill="1" applyBorder="1">
      <alignment horizontal="right" vertical="center" indent="1"/>
    </xf>
    <xf numFmtId="0" fontId="16" fillId="6" borderId="119" xfId="11" applyFont="1" applyFill="1" applyBorder="1" applyAlignment="1">
      <alignment horizontal="center" vertical="center" wrapText="1" readingOrder="2"/>
    </xf>
    <xf numFmtId="0" fontId="7" fillId="5" borderId="180" xfId="11" applyFont="1" applyFill="1" applyBorder="1" applyAlignment="1">
      <alignment horizontal="center" vertical="center" wrapText="1"/>
    </xf>
    <xf numFmtId="3" fontId="7" fillId="5" borderId="180" xfId="12" applyNumberFormat="1" applyFont="1" applyFill="1" applyBorder="1">
      <alignment horizontal="right" vertical="center" indent="1"/>
    </xf>
    <xf numFmtId="3" fontId="10" fillId="5" borderId="180" xfId="12" applyNumberFormat="1" applyFont="1" applyFill="1" applyBorder="1">
      <alignment horizontal="right" vertical="center" indent="1"/>
    </xf>
    <xf numFmtId="0" fontId="16" fillId="5" borderId="180" xfId="11" applyFont="1" applyFill="1" applyBorder="1" applyAlignment="1">
      <alignment horizontal="center" vertical="center" wrapText="1" readingOrder="2"/>
    </xf>
    <xf numFmtId="3" fontId="7" fillId="6" borderId="30" xfId="12" applyNumberFormat="1" applyFont="1" applyFill="1" applyBorder="1">
      <alignment horizontal="right" vertical="center" indent="1"/>
    </xf>
    <xf numFmtId="3" fontId="10" fillId="6" borderId="29" xfId="12" applyNumberFormat="1" applyFont="1" applyFill="1" applyBorder="1">
      <alignment horizontal="right" vertical="center" indent="1"/>
    </xf>
    <xf numFmtId="3" fontId="7" fillId="6" borderId="29" xfId="15" applyNumberFormat="1" applyFont="1" applyFill="1" applyBorder="1">
      <alignment horizontal="right" vertical="center" indent="1"/>
    </xf>
    <xf numFmtId="0" fontId="6" fillId="6" borderId="181" xfId="11" applyFont="1" applyFill="1" applyBorder="1">
      <alignment horizontal="left" vertical="center" wrapText="1" indent="1"/>
    </xf>
    <xf numFmtId="0" fontId="16" fillId="6" borderId="178" xfId="30" applyFont="1" applyFill="1" applyBorder="1">
      <alignment horizontal="right" vertical="center" wrapText="1" indent="1" readingOrder="2"/>
    </xf>
    <xf numFmtId="0" fontId="6" fillId="5" borderId="111" xfId="11" applyFont="1" applyFill="1" applyBorder="1" applyAlignment="1">
      <alignment horizontal="center" vertical="center" wrapText="1"/>
    </xf>
    <xf numFmtId="0" fontId="16" fillId="5" borderId="178" xfId="30" applyFont="1" applyFill="1" applyBorder="1" applyAlignment="1">
      <alignment horizontal="center" vertical="center" wrapText="1" readingOrder="2"/>
    </xf>
    <xf numFmtId="0" fontId="7" fillId="6" borderId="42" xfId="11" applyFont="1" applyFill="1" applyBorder="1" applyAlignment="1">
      <alignment horizontal="center" vertical="center" wrapText="1"/>
    </xf>
    <xf numFmtId="0" fontId="16" fillId="6" borderId="43" xfId="30" applyFont="1" applyFill="1" applyBorder="1" applyAlignment="1">
      <alignment horizontal="center" vertical="center" wrapText="1" readingOrder="2"/>
    </xf>
    <xf numFmtId="0" fontId="7" fillId="5" borderId="111" xfId="11" applyFont="1" applyFill="1" applyBorder="1" applyAlignment="1">
      <alignment horizontal="center" vertical="center" wrapText="1"/>
    </xf>
    <xf numFmtId="49" fontId="7" fillId="6" borderId="0" xfId="11" applyNumberFormat="1" applyFont="1" applyFill="1" applyBorder="1" applyAlignment="1">
      <alignment horizontal="center" vertical="center" wrapText="1"/>
    </xf>
    <xf numFmtId="0" fontId="16" fillId="6" borderId="0" xfId="30" applyFont="1" applyFill="1" applyBorder="1" applyAlignment="1">
      <alignment horizontal="center" vertical="center" wrapText="1" readingOrder="2"/>
    </xf>
    <xf numFmtId="0" fontId="16" fillId="5" borderId="0" xfId="30" applyFont="1" applyFill="1" applyBorder="1" applyAlignment="1">
      <alignment horizontal="center" vertical="center" wrapText="1" readingOrder="2"/>
    </xf>
    <xf numFmtId="0" fontId="7" fillId="6" borderId="0" xfId="11" applyFont="1" applyFill="1" applyBorder="1" applyAlignment="1">
      <alignment horizontal="center" vertical="center" wrapText="1"/>
    </xf>
    <xf numFmtId="0" fontId="6" fillId="6" borderId="42" xfId="11" applyFont="1" applyFill="1" applyBorder="1" applyAlignment="1">
      <alignment horizontal="center" vertical="center" wrapText="1"/>
    </xf>
    <xf numFmtId="0" fontId="6" fillId="5" borderId="114" xfId="11" applyFont="1" applyFill="1" applyBorder="1">
      <alignment horizontal="left" vertical="center" wrapText="1" indent="1"/>
    </xf>
    <xf numFmtId="0" fontId="16" fillId="5" borderId="114" xfId="30" applyFont="1" applyFill="1" applyBorder="1">
      <alignment horizontal="right" vertical="center" wrapText="1" indent="1" readingOrder="2"/>
    </xf>
    <xf numFmtId="0" fontId="6" fillId="5" borderId="57" xfId="11" applyFont="1" applyFill="1" applyBorder="1" applyAlignment="1">
      <alignment horizontal="center" vertical="center" wrapText="1"/>
    </xf>
    <xf numFmtId="3" fontId="10" fillId="5" borderId="31" xfId="12" applyNumberFormat="1" applyFont="1" applyFill="1" applyBorder="1">
      <alignment horizontal="right" vertical="center" indent="1"/>
    </xf>
    <xf numFmtId="0" fontId="16" fillId="5" borderId="67" xfId="30" applyFont="1" applyFill="1" applyBorder="1" applyAlignment="1">
      <alignment horizontal="center" vertical="center" wrapText="1" readingOrder="2"/>
    </xf>
    <xf numFmtId="3" fontId="7" fillId="5" borderId="31" xfId="12" applyNumberFormat="1" applyFont="1" applyFill="1" applyBorder="1">
      <alignment horizontal="right" vertical="center" indent="1"/>
    </xf>
    <xf numFmtId="0" fontId="7" fillId="5" borderId="17" xfId="7" applyFont="1" applyFill="1" applyBorder="1" applyAlignment="1">
      <alignment horizontal="center" vertical="center" wrapText="1" readingOrder="2"/>
    </xf>
    <xf numFmtId="3" fontId="10" fillId="0" borderId="0" xfId="0" applyNumberFormat="1" applyFont="1" applyAlignment="1">
      <alignment vertical="center"/>
    </xf>
    <xf numFmtId="0" fontId="33" fillId="5" borderId="15" xfId="4" applyFont="1" applyFill="1" applyBorder="1" applyAlignment="1">
      <alignment horizontal="left" vertical="center" wrapText="1" indent="1"/>
    </xf>
    <xf numFmtId="0" fontId="6" fillId="5" borderId="15" xfId="4" applyFont="1" applyFill="1" applyBorder="1" applyAlignment="1">
      <alignment horizontal="center" vertical="center" wrapText="1" readingOrder="1"/>
    </xf>
    <xf numFmtId="49" fontId="6" fillId="5" borderId="15" xfId="4" applyNumberFormat="1" applyFont="1" applyFill="1" applyBorder="1" applyAlignment="1">
      <alignment horizontal="center" vertical="center" wrapText="1" readingOrder="1"/>
    </xf>
    <xf numFmtId="0" fontId="7" fillId="5" borderId="15" xfId="4" applyFont="1" applyFill="1" applyBorder="1" applyAlignment="1">
      <alignment horizontal="right" vertical="center" wrapText="1" indent="1" readingOrder="2"/>
    </xf>
    <xf numFmtId="0" fontId="33" fillId="6" borderId="110" xfId="4" applyFont="1" applyFill="1" applyBorder="1" applyAlignment="1">
      <alignment horizontal="left" vertical="center" wrapText="1" indent="1"/>
    </xf>
    <xf numFmtId="0" fontId="6" fillId="6" borderId="104" xfId="4" applyFont="1" applyFill="1" applyBorder="1" applyAlignment="1">
      <alignment horizontal="center" vertical="center" wrapText="1" readingOrder="1"/>
    </xf>
    <xf numFmtId="49" fontId="6" fillId="6" borderId="104" xfId="4" applyNumberFormat="1" applyFont="1" applyFill="1" applyBorder="1" applyAlignment="1">
      <alignment horizontal="center" vertical="center" wrapText="1" readingOrder="1"/>
    </xf>
    <xf numFmtId="0" fontId="7" fillId="6" borderId="104" xfId="4" applyFont="1" applyFill="1" applyBorder="1" applyAlignment="1">
      <alignment horizontal="right" vertical="center" wrapText="1" indent="1" readingOrder="2"/>
    </xf>
    <xf numFmtId="0" fontId="6" fillId="6" borderId="171" xfId="4" applyFont="1" applyFill="1" applyBorder="1" applyAlignment="1">
      <alignment horizontal="center" vertical="center" wrapText="1" readingOrder="1"/>
    </xf>
    <xf numFmtId="49" fontId="6" fillId="6" borderId="171" xfId="4" applyNumberFormat="1" applyFont="1" applyFill="1" applyBorder="1" applyAlignment="1">
      <alignment horizontal="center" vertical="center" wrapText="1" readingOrder="1"/>
    </xf>
    <xf numFmtId="0" fontId="7" fillId="6" borderId="42" xfId="4" applyFont="1" applyFill="1" applyBorder="1" applyAlignment="1">
      <alignment horizontal="right" vertical="center" wrapText="1" indent="1" readingOrder="2"/>
    </xf>
    <xf numFmtId="0" fontId="33" fillId="6" borderId="43" xfId="4" applyFont="1" applyFill="1" applyBorder="1" applyAlignment="1">
      <alignment horizontal="left" vertical="center" wrapText="1" indent="1"/>
    </xf>
    <xf numFmtId="0" fontId="7" fillId="6" borderId="42" xfId="4" applyFont="1" applyFill="1" applyBorder="1" applyAlignment="1">
      <alignment horizontal="right" vertical="center" wrapText="1" readingOrder="2"/>
    </xf>
    <xf numFmtId="0" fontId="51" fillId="11" borderId="0" xfId="0" applyFont="1" applyFill="1"/>
    <xf numFmtId="0" fontId="10" fillId="11" borderId="0" xfId="0" applyFont="1" applyFill="1"/>
    <xf numFmtId="3" fontId="52" fillId="12" borderId="0" xfId="0" applyNumberFormat="1" applyFont="1" applyFill="1"/>
    <xf numFmtId="3" fontId="51" fillId="12" borderId="0" xfId="0" applyNumberFormat="1" applyFont="1" applyFill="1"/>
    <xf numFmtId="3" fontId="51" fillId="6" borderId="0" xfId="0" applyNumberFormat="1" applyFont="1" applyFill="1"/>
    <xf numFmtId="3" fontId="51" fillId="11" borderId="0" xfId="0" applyNumberFormat="1" applyFont="1" applyFill="1"/>
    <xf numFmtId="3" fontId="0" fillId="0" borderId="0" xfId="0" applyNumberFormat="1"/>
    <xf numFmtId="0" fontId="51" fillId="11" borderId="0" xfId="0" applyFont="1" applyFill="1" applyAlignment="1">
      <alignment horizontal="right"/>
    </xf>
    <xf numFmtId="3" fontId="51" fillId="11" borderId="0" xfId="0" applyNumberFormat="1" applyFont="1" applyFill="1" applyAlignment="1">
      <alignment horizontal="left"/>
    </xf>
    <xf numFmtId="0" fontId="51" fillId="12" borderId="0" xfId="0" applyFont="1" applyFill="1"/>
    <xf numFmtId="3" fontId="51" fillId="12" borderId="0" xfId="0" applyNumberFormat="1" applyFont="1" applyFill="1" applyAlignment="1">
      <alignment horizontal="left"/>
    </xf>
    <xf numFmtId="0" fontId="0" fillId="14" borderId="0" xfId="0" applyFill="1"/>
    <xf numFmtId="3" fontId="10" fillId="0" borderId="0" xfId="0" applyNumberFormat="1" applyFont="1"/>
    <xf numFmtId="3" fontId="0" fillId="13" borderId="0" xfId="0" applyNumberFormat="1" applyFill="1"/>
    <xf numFmtId="0" fontId="0" fillId="13" borderId="0" xfId="0" applyFill="1"/>
    <xf numFmtId="0" fontId="10" fillId="14" borderId="0" xfId="0" applyFont="1" applyFill="1"/>
    <xf numFmtId="3" fontId="14" fillId="0" borderId="0" xfId="12" applyNumberFormat="1" applyBorder="1">
      <alignment horizontal="right" vertical="center" indent="1"/>
    </xf>
    <xf numFmtId="3" fontId="14" fillId="13" borderId="0" xfId="12" applyNumberFormat="1" applyFill="1" applyBorder="1">
      <alignment horizontal="right" vertical="center" indent="1"/>
    </xf>
    <xf numFmtId="0" fontId="7" fillId="6" borderId="30" xfId="11" applyFont="1" applyFill="1" applyBorder="1" applyAlignment="1">
      <alignment horizontal="center" vertical="center" wrapText="1" readingOrder="1"/>
    </xf>
    <xf numFmtId="165" fontId="10" fillId="6" borderId="30" xfId="15" applyNumberFormat="1" applyFont="1" applyFill="1" applyBorder="1">
      <alignment horizontal="right" vertical="center" indent="1"/>
    </xf>
    <xf numFmtId="3" fontId="10" fillId="6" borderId="30" xfId="33" applyNumberFormat="1" applyFont="1" applyFill="1" applyBorder="1" applyAlignment="1">
      <alignment horizontal="right" vertical="center" indent="1"/>
    </xf>
    <xf numFmtId="165" fontId="10" fillId="6" borderId="30" xfId="12" applyNumberFormat="1" applyFont="1" applyFill="1" applyBorder="1">
      <alignment horizontal="right" vertical="center" indent="1"/>
    </xf>
    <xf numFmtId="0" fontId="16" fillId="6" borderId="30" xfId="11" applyFont="1" applyFill="1" applyBorder="1" applyAlignment="1">
      <alignment horizontal="center" vertical="center" wrapText="1" readingOrder="2"/>
    </xf>
    <xf numFmtId="0" fontId="7" fillId="5" borderId="17" xfId="11" applyFont="1" applyFill="1" applyBorder="1" applyAlignment="1">
      <alignment horizontal="center" vertical="center" wrapText="1" readingOrder="1"/>
    </xf>
    <xf numFmtId="165" fontId="10" fillId="5" borderId="17" xfId="15" applyNumberFormat="1" applyFont="1" applyFill="1" applyBorder="1">
      <alignment horizontal="right" vertical="center" indent="1"/>
    </xf>
    <xf numFmtId="3" fontId="10" fillId="5" borderId="17" xfId="33" applyNumberFormat="1" applyFont="1" applyFill="1" applyBorder="1" applyAlignment="1">
      <alignment horizontal="right" vertical="center" indent="1"/>
    </xf>
    <xf numFmtId="165" fontId="10" fillId="5" borderId="17" xfId="12" applyNumberFormat="1" applyFont="1" applyFill="1" applyBorder="1">
      <alignment horizontal="right" vertical="center" indent="1"/>
    </xf>
    <xf numFmtId="0" fontId="16" fillId="5" borderId="17" xfId="11" applyFont="1" applyFill="1" applyBorder="1" applyAlignment="1">
      <alignment horizontal="center" vertical="center" wrapText="1" readingOrder="2"/>
    </xf>
    <xf numFmtId="1" fontId="0" fillId="13" borderId="0" xfId="0" applyNumberFormat="1" applyFill="1"/>
    <xf numFmtId="0" fontId="54" fillId="11" borderId="0" xfId="0" applyFont="1" applyFill="1"/>
    <xf numFmtId="0" fontId="55" fillId="11" borderId="0" xfId="0" applyFont="1" applyFill="1"/>
    <xf numFmtId="3" fontId="53" fillId="11" borderId="0" xfId="0" applyNumberFormat="1" applyFont="1" applyFill="1" applyAlignment="1">
      <alignment horizontal="left"/>
    </xf>
    <xf numFmtId="0" fontId="53" fillId="11" borderId="0" xfId="0" applyFont="1" applyFill="1" applyAlignment="1">
      <alignment horizontal="left"/>
    </xf>
    <xf numFmtId="0" fontId="56" fillId="11" borderId="0" xfId="0" applyFont="1" applyFill="1"/>
    <xf numFmtId="3" fontId="56" fillId="11" borderId="0" xfId="0" applyNumberFormat="1" applyFont="1" applyFill="1" applyAlignment="1">
      <alignment horizontal="left"/>
    </xf>
    <xf numFmtId="3" fontId="7" fillId="12" borderId="0" xfId="0" applyNumberFormat="1" applyFont="1" applyFill="1"/>
    <xf numFmtId="3" fontId="10" fillId="12" borderId="0" xfId="0" applyNumberFormat="1" applyFont="1" applyFill="1"/>
    <xf numFmtId="3" fontId="10" fillId="6" borderId="0" xfId="0" applyNumberFormat="1" applyFont="1" applyFill="1"/>
    <xf numFmtId="3" fontId="10" fillId="11" borderId="0" xfId="0" applyNumberFormat="1" applyFont="1" applyFill="1"/>
    <xf numFmtId="0" fontId="10" fillId="11" borderId="0" xfId="0" applyFont="1" applyFill="1" applyAlignment="1">
      <alignment horizontal="right"/>
    </xf>
    <xf numFmtId="0" fontId="10" fillId="12" borderId="0" xfId="0" applyFont="1" applyFill="1"/>
    <xf numFmtId="0" fontId="56" fillId="11" borderId="0" xfId="0" applyFont="1" applyFill="1" applyAlignment="1">
      <alignment horizontal="left"/>
    </xf>
    <xf numFmtId="0" fontId="51" fillId="0" borderId="0" xfId="0" applyFont="1"/>
    <xf numFmtId="3" fontId="7" fillId="11" borderId="0" xfId="0" applyNumberFormat="1" applyFont="1" applyFill="1" applyAlignment="1">
      <alignment horizontal="left"/>
    </xf>
    <xf numFmtId="3" fontId="7" fillId="12" borderId="0" xfId="0" applyNumberFormat="1" applyFont="1" applyFill="1" applyAlignment="1">
      <alignment horizontal="left"/>
    </xf>
    <xf numFmtId="3" fontId="51" fillId="0" borderId="0" xfId="0" applyNumberFormat="1" applyFont="1"/>
    <xf numFmtId="3" fontId="52" fillId="11" borderId="0" xfId="0" applyNumberFormat="1" applyFont="1" applyFill="1" applyAlignment="1">
      <alignment horizontal="left"/>
    </xf>
    <xf numFmtId="3" fontId="52" fillId="12" borderId="0" xfId="0" applyNumberFormat="1" applyFont="1" applyFill="1" applyAlignment="1">
      <alignment horizontal="left"/>
    </xf>
    <xf numFmtId="0" fontId="56" fillId="15" borderId="0" xfId="0" applyFont="1" applyFill="1" applyAlignment="1">
      <alignment horizontal="left"/>
    </xf>
    <xf numFmtId="0" fontId="0" fillId="15" borderId="0" xfId="0" applyFill="1"/>
    <xf numFmtId="0" fontId="7" fillId="0" borderId="30" xfId="4" applyFont="1" applyBorder="1" applyAlignment="1">
      <alignment horizontal="center" vertical="center" wrapText="1" readingOrder="1"/>
    </xf>
    <xf numFmtId="0" fontId="7" fillId="5" borderId="16" xfId="4" applyFont="1" applyFill="1" applyBorder="1" applyAlignment="1">
      <alignment horizontal="center" vertical="center" wrapText="1" readingOrder="1"/>
    </xf>
    <xf numFmtId="0" fontId="2" fillId="6" borderId="16" xfId="4" applyFont="1" applyFill="1" applyBorder="1" applyAlignment="1">
      <alignment horizontal="center" vertical="center" wrapText="1" readingOrder="1"/>
    </xf>
    <xf numFmtId="0" fontId="7" fillId="6" borderId="16" xfId="4" applyFont="1" applyFill="1" applyBorder="1" applyAlignment="1">
      <alignment horizontal="center" vertical="center" wrapText="1" readingOrder="1"/>
    </xf>
    <xf numFmtId="0" fontId="4" fillId="6" borderId="16" xfId="4" applyFont="1" applyFill="1" applyBorder="1" applyAlignment="1">
      <alignment horizontal="center" vertical="center" wrapText="1" readingOrder="2"/>
    </xf>
    <xf numFmtId="0" fontId="33" fillId="5" borderId="114" xfId="4" applyFont="1" applyFill="1" applyBorder="1" applyAlignment="1">
      <alignment horizontal="left" vertical="center" wrapText="1" indent="1"/>
    </xf>
    <xf numFmtId="0" fontId="33" fillId="5" borderId="45" xfId="4" applyFont="1" applyFill="1" applyBorder="1" applyAlignment="1">
      <alignment horizontal="left" vertical="center" wrapText="1" indent="1"/>
    </xf>
    <xf numFmtId="0" fontId="6" fillId="5" borderId="173" xfId="4" applyFont="1" applyFill="1" applyBorder="1" applyAlignment="1">
      <alignment horizontal="center" vertical="center" wrapText="1" readingOrder="1"/>
    </xf>
    <xf numFmtId="49" fontId="6" fillId="5" borderId="173" xfId="4" applyNumberFormat="1" applyFont="1" applyFill="1" applyBorder="1" applyAlignment="1">
      <alignment horizontal="center" vertical="center" wrapText="1" readingOrder="1"/>
    </xf>
    <xf numFmtId="0" fontId="7" fillId="5" borderId="44" xfId="4" applyFont="1" applyFill="1" applyBorder="1" applyAlignment="1">
      <alignment horizontal="right" vertical="center" wrapText="1" readingOrder="2"/>
    </xf>
    <xf numFmtId="0" fontId="2" fillId="6" borderId="115" xfId="4" applyFont="1" applyFill="1" applyBorder="1" applyAlignment="1">
      <alignment horizontal="center" vertical="center" wrapText="1" readingOrder="1"/>
    </xf>
    <xf numFmtId="0" fontId="7" fillId="6" borderId="169" xfId="4" applyFont="1" applyFill="1" applyBorder="1" applyAlignment="1">
      <alignment horizontal="center" vertical="center" wrapText="1" readingOrder="1"/>
    </xf>
    <xf numFmtId="49" fontId="6" fillId="6" borderId="169" xfId="4" applyNumberFormat="1" applyFont="1" applyFill="1" applyBorder="1" applyAlignment="1">
      <alignment horizontal="center" vertical="center" wrapText="1" readingOrder="1"/>
    </xf>
    <xf numFmtId="0" fontId="4" fillId="6" borderId="111" xfId="4" applyFont="1" applyFill="1" applyBorder="1" applyAlignment="1">
      <alignment horizontal="center" vertical="center" wrapText="1" readingOrder="2"/>
    </xf>
    <xf numFmtId="0" fontId="2" fillId="6" borderId="43" xfId="4" applyFont="1" applyFill="1" applyBorder="1" applyAlignment="1">
      <alignment horizontal="center" vertical="center" wrapText="1" readingOrder="1"/>
    </xf>
    <xf numFmtId="0" fontId="7" fillId="6" borderId="171" xfId="4" applyFont="1" applyFill="1" applyBorder="1" applyAlignment="1">
      <alignment horizontal="center" vertical="center" wrapText="1" readingOrder="1"/>
    </xf>
    <xf numFmtId="0" fontId="4" fillId="6" borderId="42" xfId="4" applyFont="1" applyFill="1" applyBorder="1" applyAlignment="1">
      <alignment horizontal="center" vertical="center" wrapText="1" readingOrder="2"/>
    </xf>
    <xf numFmtId="0" fontId="6" fillId="0" borderId="30" xfId="4" applyFont="1" applyBorder="1" applyAlignment="1">
      <alignment horizontal="center" vertical="center" wrapText="1" readingOrder="1"/>
    </xf>
    <xf numFmtId="0" fontId="6" fillId="5" borderId="104" xfId="4" applyFont="1" applyFill="1" applyBorder="1" applyAlignment="1">
      <alignment horizontal="center" vertical="center" wrapText="1" readingOrder="1"/>
    </xf>
    <xf numFmtId="0" fontId="48" fillId="6" borderId="0" xfId="1" applyFont="1" applyFill="1" applyAlignment="1">
      <alignment horizontal="center" vertical="center" wrapText="1"/>
    </xf>
    <xf numFmtId="0" fontId="48" fillId="6" borderId="0" xfId="1" applyFont="1" applyFill="1" applyAlignment="1">
      <alignment horizontal="center" vertical="center"/>
    </xf>
    <xf numFmtId="0" fontId="11" fillId="6" borderId="0" xfId="2" applyFont="1" applyFill="1" applyAlignment="1">
      <alignment horizontal="center" vertical="center" wrapText="1"/>
    </xf>
    <xf numFmtId="0" fontId="11" fillId="6" borderId="0" xfId="2" applyFont="1" applyFill="1" applyAlignment="1">
      <alignment horizontal="center" vertical="center"/>
    </xf>
    <xf numFmtId="1" fontId="26" fillId="5" borderId="163" xfId="22" applyFont="1" applyFill="1" applyBorder="1" applyAlignment="1">
      <alignment horizontal="left" vertical="center" wrapText="1" indent="1"/>
    </xf>
    <xf numFmtId="1" fontId="26" fillId="5" borderId="164" xfId="22" applyFont="1" applyFill="1" applyBorder="1" applyAlignment="1">
      <alignment horizontal="left" vertical="center" wrapText="1" indent="1"/>
    </xf>
    <xf numFmtId="0" fontId="20" fillId="5" borderId="161" xfId="8" applyFont="1" applyFill="1" applyBorder="1" applyAlignment="1">
      <alignment horizontal="right" vertical="center" wrapText="1" indent="1"/>
    </xf>
    <xf numFmtId="0" fontId="20" fillId="5" borderId="162" xfId="8" applyFont="1" applyFill="1" applyBorder="1" applyAlignment="1">
      <alignment horizontal="right" vertical="center" wrapText="1" indent="1"/>
    </xf>
    <xf numFmtId="0" fontId="6" fillId="5" borderId="46" xfId="11" applyFont="1" applyFill="1" applyBorder="1" applyAlignment="1">
      <alignment horizontal="left" vertical="center" wrapText="1" indent="1" readingOrder="2"/>
    </xf>
    <xf numFmtId="0" fontId="6" fillId="5" borderId="25" xfId="11" applyFont="1" applyFill="1" applyBorder="1" applyAlignment="1">
      <alignment horizontal="left" vertical="center" wrapText="1" indent="1" readingOrder="2"/>
    </xf>
    <xf numFmtId="0" fontId="6" fillId="5" borderId="31" xfId="11" applyFont="1" applyFill="1" applyBorder="1" applyAlignment="1">
      <alignment horizontal="left" vertical="center" wrapText="1" indent="1" readingOrder="2"/>
    </xf>
    <xf numFmtId="1" fontId="13" fillId="5" borderId="46" xfId="22" applyFont="1" applyFill="1" applyBorder="1" applyAlignment="1">
      <alignment horizontal="right" vertical="center" wrapText="1" indent="1"/>
    </xf>
    <xf numFmtId="1" fontId="13" fillId="5" borderId="25" xfId="22" applyFont="1" applyFill="1" applyBorder="1" applyAlignment="1">
      <alignment horizontal="right" vertical="center" wrapText="1" indent="1"/>
    </xf>
    <xf numFmtId="1" fontId="13" fillId="5" borderId="31" xfId="22" applyFont="1" applyFill="1" applyBorder="1" applyAlignment="1">
      <alignment horizontal="right" vertical="center" wrapText="1" indent="1"/>
    </xf>
    <xf numFmtId="0" fontId="6" fillId="6" borderId="29" xfId="11" applyFont="1" applyFill="1" applyBorder="1" applyAlignment="1">
      <alignment horizontal="left" vertical="center" wrapText="1" indent="1" readingOrder="1"/>
    </xf>
    <xf numFmtId="0" fontId="6" fillId="6" borderId="25" xfId="11" applyFont="1" applyFill="1" applyBorder="1" applyAlignment="1">
      <alignment horizontal="left" vertical="center" wrapText="1" indent="1" readingOrder="1"/>
    </xf>
    <xf numFmtId="0" fontId="6" fillId="6" borderId="15" xfId="11" applyFont="1" applyFill="1" applyBorder="1" applyAlignment="1">
      <alignment horizontal="left" vertical="center" wrapText="1" indent="1" readingOrder="1"/>
    </xf>
    <xf numFmtId="1" fontId="13" fillId="6" borderId="29" xfId="22" applyFont="1" applyFill="1" applyBorder="1" applyAlignment="1">
      <alignment horizontal="center" vertical="center" wrapText="1"/>
    </xf>
    <xf numFmtId="1" fontId="13" fillId="6" borderId="25" xfId="22" applyFont="1" applyFill="1" applyBorder="1" applyAlignment="1">
      <alignment horizontal="center" vertical="center" wrapText="1"/>
    </xf>
    <xf numFmtId="1" fontId="13" fillId="6" borderId="15" xfId="22" applyFont="1" applyFill="1" applyBorder="1" applyAlignment="1">
      <alignment horizontal="center" vertical="center" wrapText="1"/>
    </xf>
    <xf numFmtId="0" fontId="6" fillId="5" borderId="15" xfId="11" applyFont="1" applyFill="1" applyBorder="1" applyAlignment="1">
      <alignment horizontal="left" vertical="center" wrapText="1" indent="1" readingOrder="2"/>
    </xf>
    <xf numFmtId="1" fontId="13" fillId="5" borderId="15" xfId="22" applyFont="1" applyFill="1" applyBorder="1" applyAlignment="1">
      <alignment horizontal="right" vertical="center" wrapText="1" indent="1"/>
    </xf>
    <xf numFmtId="0" fontId="6" fillId="6" borderId="46" xfId="11" applyFont="1" applyFill="1" applyBorder="1" applyAlignment="1">
      <alignment horizontal="left" vertical="center" wrapText="1" indent="1" readingOrder="2"/>
    </xf>
    <xf numFmtId="0" fontId="6" fillId="6" borderId="25" xfId="11" applyFont="1" applyFill="1" applyBorder="1" applyAlignment="1">
      <alignment horizontal="left" vertical="center" wrapText="1" indent="1" readingOrder="2"/>
    </xf>
    <xf numFmtId="0" fontId="6" fillId="6" borderId="15" xfId="11" applyFont="1" applyFill="1" applyBorder="1" applyAlignment="1">
      <alignment horizontal="left" vertical="center" wrapText="1" indent="1" readingOrder="2"/>
    </xf>
    <xf numFmtId="1" fontId="13" fillId="6" borderId="46" xfId="22" applyFont="1" applyFill="1" applyBorder="1" applyAlignment="1">
      <alignment horizontal="right" vertical="center" wrapText="1" indent="1"/>
    </xf>
    <xf numFmtId="1" fontId="13" fillId="6" borderId="25" xfId="22" applyFont="1" applyFill="1" applyBorder="1" applyAlignment="1">
      <alignment horizontal="right" vertical="center" wrapText="1" indent="1"/>
    </xf>
    <xf numFmtId="1" fontId="13" fillId="6" borderId="15" xfId="22" applyFont="1" applyFill="1" applyBorder="1" applyAlignment="1">
      <alignment horizontal="right" vertical="center" wrapText="1" indent="1"/>
    </xf>
    <xf numFmtId="0" fontId="7" fillId="5" borderId="29" xfId="8" applyFont="1" applyFill="1" applyBorder="1">
      <alignment horizontal="center" vertical="center" wrapText="1"/>
    </xf>
    <xf numFmtId="0" fontId="7" fillId="5" borderId="31" xfId="8" applyFont="1" applyFill="1" applyBorder="1">
      <alignment horizontal="center" vertical="center" wrapText="1"/>
    </xf>
    <xf numFmtId="1" fontId="11" fillId="5" borderId="29" xfId="22" applyFont="1" applyFill="1" applyBorder="1">
      <alignment horizontal="center" vertical="center"/>
    </xf>
    <xf numFmtId="1" fontId="11" fillId="5" borderId="31" xfId="22" applyFont="1" applyFill="1" applyBorder="1">
      <alignment horizontal="center" vertical="center"/>
    </xf>
    <xf numFmtId="0" fontId="6" fillId="6" borderId="16" xfId="11" applyFont="1" applyFill="1" applyBorder="1" applyAlignment="1">
      <alignment horizontal="left" vertical="center" wrapText="1" indent="1" readingOrder="1"/>
    </xf>
    <xf numFmtId="1" fontId="13" fillId="6" borderId="16" xfId="22" applyFont="1" applyFill="1" applyBorder="1" applyAlignment="1">
      <alignment horizontal="right" vertical="center" wrapText="1" indent="1"/>
    </xf>
    <xf numFmtId="1" fontId="26" fillId="5" borderId="27" xfId="22" applyFont="1" applyFill="1" applyBorder="1" applyAlignment="1">
      <alignment horizontal="left" vertical="center" wrapText="1" indent="1"/>
    </xf>
    <xf numFmtId="0" fontId="20" fillId="5" borderId="28" xfId="8" applyFont="1" applyFill="1" applyBorder="1" applyAlignment="1">
      <alignment horizontal="right" vertical="center" wrapText="1" indent="1"/>
    </xf>
    <xf numFmtId="0" fontId="6" fillId="5" borderId="16" xfId="11" applyFont="1" applyFill="1" applyBorder="1" applyAlignment="1">
      <alignment horizontal="left" vertical="center" wrapText="1" indent="1" readingOrder="1"/>
    </xf>
    <xf numFmtId="1" fontId="13" fillId="5" borderId="16" xfId="22" applyFont="1" applyFill="1" applyBorder="1" applyAlignment="1">
      <alignment horizontal="right" vertical="center" wrapText="1" indent="1"/>
    </xf>
    <xf numFmtId="0" fontId="6" fillId="5" borderId="46" xfId="11" applyFont="1" applyFill="1" applyBorder="1" applyAlignment="1">
      <alignment horizontal="left" vertical="center" wrapText="1" indent="1" readingOrder="1"/>
    </xf>
    <xf numFmtId="0" fontId="6" fillId="5" borderId="25" xfId="11" applyFont="1" applyFill="1" applyBorder="1" applyAlignment="1">
      <alignment horizontal="left" vertical="center" wrapText="1" indent="1" readingOrder="1"/>
    </xf>
    <xf numFmtId="0" fontId="6" fillId="5" borderId="31" xfId="11" applyFont="1" applyFill="1" applyBorder="1" applyAlignment="1">
      <alignment horizontal="left" vertical="center" wrapText="1" indent="1" readingOrder="1"/>
    </xf>
    <xf numFmtId="1" fontId="13" fillId="5" borderId="17" xfId="22" applyFont="1" applyFill="1" applyBorder="1" applyAlignment="1">
      <alignment horizontal="right" vertical="center" wrapText="1" indent="1"/>
    </xf>
    <xf numFmtId="1" fontId="7" fillId="5" borderId="32" xfId="6" applyFont="1" applyFill="1" applyBorder="1">
      <alignment horizontal="left" vertical="center" wrapText="1"/>
    </xf>
    <xf numFmtId="1" fontId="7" fillId="5" borderId="34" xfId="6" applyFont="1" applyFill="1" applyBorder="1">
      <alignment horizontal="left" vertical="center" wrapText="1"/>
    </xf>
    <xf numFmtId="0" fontId="7" fillId="5" borderId="18" xfId="7" applyFont="1" applyFill="1" applyBorder="1" applyAlignment="1">
      <alignment horizontal="center" vertical="center" wrapText="1"/>
    </xf>
    <xf numFmtId="0" fontId="7" fillId="5" borderId="18" xfId="8" applyFont="1" applyFill="1" applyBorder="1">
      <alignment horizontal="center" vertical="center" wrapText="1"/>
    </xf>
    <xf numFmtId="0" fontId="11" fillId="5" borderId="33" xfId="9" applyFill="1" applyBorder="1">
      <alignment horizontal="right" vertical="center" wrapText="1"/>
    </xf>
    <xf numFmtId="0" fontId="11" fillId="5" borderId="35" xfId="9" applyFill="1" applyBorder="1">
      <alignment horizontal="right" vertical="center" wrapText="1"/>
    </xf>
    <xf numFmtId="0" fontId="48" fillId="6" borderId="0" xfId="17" applyFont="1" applyFill="1" applyAlignment="1">
      <alignment horizontal="center" vertical="center"/>
    </xf>
    <xf numFmtId="0" fontId="11" fillId="6" borderId="0" xfId="19" applyFont="1" applyFill="1" applyAlignment="1">
      <alignment horizontal="center" vertical="center"/>
    </xf>
    <xf numFmtId="0" fontId="24" fillId="6" borderId="0" xfId="4" applyFont="1" applyFill="1" applyAlignment="1">
      <alignment horizontal="right" vertical="center" readingOrder="2"/>
    </xf>
    <xf numFmtId="0" fontId="16" fillId="5" borderId="18" xfId="8" applyFont="1" applyFill="1" applyBorder="1">
      <alignment horizontal="center" vertical="center" wrapText="1"/>
    </xf>
    <xf numFmtId="0" fontId="16" fillId="5" borderId="19" xfId="7" applyFont="1" applyFill="1" applyBorder="1" applyAlignment="1">
      <alignment horizontal="center" vertical="center" wrapText="1"/>
    </xf>
    <xf numFmtId="0" fontId="16" fillId="5" borderId="20" xfId="7" applyFont="1" applyFill="1" applyBorder="1" applyAlignment="1">
      <alignment horizontal="center" vertical="center" wrapText="1"/>
    </xf>
    <xf numFmtId="0" fontId="16" fillId="5" borderId="21" xfId="7" applyFont="1" applyFill="1" applyBorder="1" applyAlignment="1">
      <alignment horizontal="center" vertical="center" wrapText="1"/>
    </xf>
    <xf numFmtId="0" fontId="10" fillId="6" borderId="0" xfId="4" applyFill="1" applyAlignment="1">
      <alignment horizontal="left" vertical="center"/>
    </xf>
    <xf numFmtId="1" fontId="6" fillId="5" borderId="32" xfId="6" applyFill="1" applyBorder="1">
      <alignment horizontal="left" vertical="center" wrapText="1"/>
    </xf>
    <xf numFmtId="1" fontId="6" fillId="5" borderId="34" xfId="6" applyFill="1" applyBorder="1">
      <alignment horizontal="left" vertical="center" wrapText="1"/>
    </xf>
    <xf numFmtId="0" fontId="16" fillId="5" borderId="18" xfId="7" applyFont="1" applyFill="1" applyBorder="1" applyAlignment="1">
      <alignment horizontal="center" vertical="center" wrapText="1"/>
    </xf>
    <xf numFmtId="0" fontId="48" fillId="6" borderId="0" xfId="17" applyFont="1" applyFill="1" applyAlignment="1">
      <alignment horizontal="center"/>
    </xf>
    <xf numFmtId="0" fontId="11" fillId="6" borderId="0" xfId="19" applyFont="1" applyFill="1" applyAlignment="1">
      <alignment horizontal="center"/>
    </xf>
    <xf numFmtId="0" fontId="6" fillId="7" borderId="74" xfId="0" applyFont="1" applyFill="1" applyBorder="1" applyAlignment="1">
      <alignment horizontal="left" vertical="center" wrapText="1" indent="1" readingOrder="1"/>
    </xf>
    <xf numFmtId="0" fontId="6" fillId="7" borderId="79" xfId="0" applyFont="1" applyFill="1" applyBorder="1" applyAlignment="1">
      <alignment horizontal="left" vertical="center" wrapText="1" indent="1" readingOrder="1"/>
    </xf>
    <xf numFmtId="0" fontId="13" fillId="6" borderId="15" xfId="16" applyFont="1" applyFill="1" applyBorder="1">
      <alignment horizontal="right" vertical="center" wrapText="1" indent="1" readingOrder="2"/>
    </xf>
    <xf numFmtId="0" fontId="13" fillId="6" borderId="16" xfId="16" applyFont="1" applyFill="1" applyBorder="1">
      <alignment horizontal="right" vertical="center" wrapText="1" indent="1" readingOrder="2"/>
    </xf>
    <xf numFmtId="0" fontId="6" fillId="5" borderId="79" xfId="0" applyFont="1" applyFill="1" applyBorder="1" applyAlignment="1">
      <alignment horizontal="left" vertical="center" wrapText="1" indent="1" readingOrder="1"/>
    </xf>
    <xf numFmtId="0" fontId="13" fillId="5" borderId="16" xfId="16" applyFont="1" applyFill="1" applyBorder="1">
      <alignment horizontal="right" vertical="center" wrapText="1" indent="1" readingOrder="2"/>
    </xf>
    <xf numFmtId="0" fontId="13" fillId="6" borderId="46" xfId="16" applyFont="1" applyFill="1" applyBorder="1">
      <alignment horizontal="right" vertical="center" wrapText="1" indent="1" readingOrder="2"/>
    </xf>
    <xf numFmtId="0" fontId="6" fillId="5" borderId="29" xfId="11" applyFont="1" applyFill="1" applyBorder="1" applyAlignment="1">
      <alignment horizontal="center" vertical="center" wrapText="1"/>
    </xf>
    <xf numFmtId="0" fontId="6" fillId="5" borderId="25" xfId="11" applyFont="1" applyFill="1" applyBorder="1" applyAlignment="1">
      <alignment horizontal="center" vertical="center" wrapText="1"/>
    </xf>
    <xf numFmtId="0" fontId="6" fillId="5" borderId="31" xfId="11" applyFont="1" applyFill="1" applyBorder="1" applyAlignment="1">
      <alignment horizontal="center" vertical="center" wrapText="1"/>
    </xf>
    <xf numFmtId="0" fontId="13" fillId="5" borderId="29" xfId="16" applyFont="1" applyFill="1" applyBorder="1" applyAlignment="1">
      <alignment horizontal="center" vertical="center" wrapText="1" readingOrder="2"/>
    </xf>
    <xf numFmtId="0" fontId="13" fillId="5" borderId="25" xfId="16" applyFont="1" applyFill="1" applyBorder="1" applyAlignment="1">
      <alignment horizontal="center" vertical="center" wrapText="1" readingOrder="2"/>
    </xf>
    <xf numFmtId="0" fontId="13" fillId="5" borderId="31" xfId="16" applyFont="1" applyFill="1" applyBorder="1" applyAlignment="1">
      <alignment horizontal="center" vertical="center" wrapText="1" readingOrder="2"/>
    </xf>
    <xf numFmtId="0" fontId="48" fillId="6" borderId="0" xfId="17" applyFont="1" applyFill="1" applyAlignment="1">
      <alignment horizontal="center" wrapText="1"/>
    </xf>
    <xf numFmtId="0" fontId="11" fillId="6" borderId="0" xfId="19" applyFont="1" applyFill="1" applyAlignment="1">
      <alignment horizontal="center" wrapText="1"/>
    </xf>
    <xf numFmtId="0" fontId="6" fillId="5" borderId="137" xfId="8" applyFont="1" applyFill="1" applyBorder="1" applyAlignment="1">
      <alignment horizontal="left" vertical="center" wrapText="1" readingOrder="1"/>
    </xf>
    <xf numFmtId="0" fontId="6" fillId="5" borderId="138" xfId="8" applyFont="1" applyFill="1" applyBorder="1" applyAlignment="1">
      <alignment horizontal="left" vertical="center" wrapText="1" readingOrder="1"/>
    </xf>
    <xf numFmtId="0" fontId="16" fillId="5" borderId="64" xfId="8" applyFont="1" applyFill="1" applyBorder="1">
      <alignment horizontal="center" vertical="center" wrapText="1"/>
    </xf>
    <xf numFmtId="0" fontId="16" fillId="5" borderId="65" xfId="8" applyFont="1" applyFill="1" applyBorder="1">
      <alignment horizontal="center" vertical="center" wrapText="1"/>
    </xf>
    <xf numFmtId="0" fontId="13" fillId="5" borderId="135" xfId="8" applyFill="1" applyBorder="1" applyAlignment="1">
      <alignment vertical="center" wrapText="1" readingOrder="2"/>
    </xf>
    <xf numFmtId="0" fontId="13" fillId="5" borderId="136" xfId="8" applyFill="1" applyBorder="1" applyAlignment="1">
      <alignment vertical="center" wrapText="1" readingOrder="2"/>
    </xf>
    <xf numFmtId="0" fontId="6" fillId="5" borderId="64" xfId="8" applyFont="1" applyFill="1" applyBorder="1">
      <alignment horizontal="center" vertical="center" wrapText="1"/>
    </xf>
    <xf numFmtId="0" fontId="6" fillId="5" borderId="18" xfId="8" applyFont="1" applyFill="1" applyBorder="1">
      <alignment horizontal="center" vertical="center" wrapText="1"/>
    </xf>
    <xf numFmtId="0" fontId="7" fillId="5" borderId="55" xfId="8" applyFont="1" applyFill="1" applyBorder="1" applyAlignment="1">
      <alignment horizontal="center" vertical="center" wrapText="1" readingOrder="1"/>
    </xf>
    <xf numFmtId="0" fontId="7" fillId="5" borderId="57" xfId="8" applyFont="1" applyFill="1" applyBorder="1" applyAlignment="1">
      <alignment horizontal="center" vertical="center" wrapText="1" readingOrder="1"/>
    </xf>
    <xf numFmtId="0" fontId="6" fillId="5" borderId="30" xfId="8" applyFont="1" applyFill="1" applyBorder="1">
      <alignment horizontal="center" vertical="center" wrapText="1"/>
    </xf>
    <xf numFmtId="0" fontId="6" fillId="5" borderId="17" xfId="8" applyFont="1" applyFill="1" applyBorder="1">
      <alignment horizontal="center" vertical="center" wrapText="1"/>
    </xf>
    <xf numFmtId="0" fontId="16" fillId="5" borderId="26" xfId="7" applyFont="1" applyFill="1" applyBorder="1" applyAlignment="1">
      <alignment horizontal="center" vertical="center"/>
    </xf>
    <xf numFmtId="0" fontId="16" fillId="5" borderId="26" xfId="8" applyFont="1" applyFill="1" applyBorder="1">
      <alignment horizontal="center" vertical="center" wrapText="1"/>
    </xf>
    <xf numFmtId="1" fontId="16" fillId="5" borderId="30" xfId="22" applyFont="1" applyFill="1" applyBorder="1" applyAlignment="1">
      <alignment horizontal="center" vertical="center" wrapText="1"/>
    </xf>
    <xf numFmtId="1" fontId="16" fillId="5" borderId="17" xfId="22" applyFont="1" applyFill="1" applyBorder="1" applyAlignment="1">
      <alignment horizontal="center" vertical="center" wrapText="1"/>
    </xf>
    <xf numFmtId="0" fontId="16" fillId="5" borderId="56" xfId="8" applyFont="1" applyFill="1" applyBorder="1" applyAlignment="1">
      <alignment horizontal="center" vertical="center" wrapText="1" readingOrder="1"/>
    </xf>
    <xf numFmtId="0" fontId="16" fillId="5" borderId="58" xfId="8" applyFont="1" applyFill="1" applyBorder="1" applyAlignment="1">
      <alignment horizontal="center" vertical="center" wrapText="1" readingOrder="1"/>
    </xf>
    <xf numFmtId="0" fontId="16" fillId="6" borderId="37" xfId="16" applyFont="1" applyFill="1" applyBorder="1">
      <alignment horizontal="right" vertical="center" wrapText="1" indent="1" readingOrder="2"/>
    </xf>
    <xf numFmtId="0" fontId="16" fillId="6" borderId="39" xfId="16" applyFont="1" applyFill="1" applyBorder="1">
      <alignment horizontal="right" vertical="center" wrapText="1" indent="1" readingOrder="2"/>
    </xf>
    <xf numFmtId="0" fontId="16" fillId="5" borderId="39" xfId="16" applyFont="1" applyFill="1" applyBorder="1">
      <alignment horizontal="right" vertical="center" wrapText="1" indent="1" readingOrder="2"/>
    </xf>
    <xf numFmtId="0" fontId="16" fillId="6" borderId="60" xfId="16" applyFont="1" applyFill="1" applyBorder="1">
      <alignment horizontal="right" vertical="center" wrapText="1" indent="1" readingOrder="2"/>
    </xf>
    <xf numFmtId="0" fontId="6" fillId="5" borderId="50" xfId="7" applyFont="1" applyFill="1" applyBorder="1" applyAlignment="1">
      <alignment horizontal="center" vertical="center"/>
    </xf>
    <xf numFmtId="0" fontId="6" fillId="5" borderId="38" xfId="7" applyFont="1" applyFill="1" applyBorder="1" applyAlignment="1">
      <alignment horizontal="center" vertical="center"/>
    </xf>
    <xf numFmtId="0" fontId="6" fillId="5" borderId="40" xfId="7" applyFont="1" applyFill="1" applyBorder="1" applyAlignment="1">
      <alignment horizontal="center" vertical="center"/>
    </xf>
    <xf numFmtId="0" fontId="13" fillId="5" borderId="61" xfId="7" applyFont="1" applyFill="1" applyBorder="1" applyAlignment="1">
      <alignment horizontal="center" vertical="center"/>
    </xf>
    <xf numFmtId="0" fontId="13" fillId="5" borderId="62" xfId="7" applyFont="1" applyFill="1" applyBorder="1" applyAlignment="1">
      <alignment horizontal="center" vertical="center"/>
    </xf>
    <xf numFmtId="0" fontId="13" fillId="5" borderId="63" xfId="7" applyFont="1" applyFill="1" applyBorder="1" applyAlignment="1">
      <alignment horizontal="center" vertical="center"/>
    </xf>
    <xf numFmtId="0" fontId="7" fillId="5" borderId="29" xfId="8" applyFont="1" applyFill="1" applyBorder="1" applyAlignment="1">
      <alignment horizontal="center" vertical="center" wrapText="1" readingOrder="1"/>
    </xf>
    <xf numFmtId="0" fontId="7" fillId="5" borderId="31" xfId="8" applyFont="1" applyFill="1" applyBorder="1" applyAlignment="1">
      <alignment horizontal="center" vertical="center" wrapText="1" readingOrder="1"/>
    </xf>
    <xf numFmtId="0" fontId="20" fillId="5" borderId="29" xfId="8" applyFont="1" applyFill="1" applyBorder="1" applyAlignment="1">
      <alignment horizontal="center" vertical="center" wrapText="1" readingOrder="1"/>
    </xf>
    <xf numFmtId="0" fontId="20" fillId="5" borderId="31" xfId="8" applyFont="1" applyFill="1" applyBorder="1" applyAlignment="1">
      <alignment horizontal="center" vertical="center" wrapText="1" readingOrder="1"/>
    </xf>
    <xf numFmtId="0" fontId="7" fillId="5" borderId="64" xfId="8" applyFont="1" applyFill="1" applyBorder="1">
      <alignment horizontal="center" vertical="center" wrapText="1"/>
    </xf>
    <xf numFmtId="0" fontId="21" fillId="5" borderId="67" xfId="8" applyFont="1" applyFill="1" applyBorder="1" applyAlignment="1">
      <alignment horizontal="center" vertical="center" wrapText="1" readingOrder="1"/>
    </xf>
    <xf numFmtId="0" fontId="21" fillId="5" borderId="20" xfId="8" applyFont="1" applyFill="1" applyBorder="1" applyAlignment="1">
      <alignment horizontal="center" vertical="center" wrapText="1" readingOrder="1"/>
    </xf>
    <xf numFmtId="0" fontId="21" fillId="5" borderId="68" xfId="8" applyFont="1" applyFill="1" applyBorder="1" applyAlignment="1">
      <alignment horizontal="center" vertical="center" wrapText="1" readingOrder="1"/>
    </xf>
    <xf numFmtId="0" fontId="6" fillId="5" borderId="51" xfId="8" applyFont="1" applyFill="1" applyBorder="1" applyAlignment="1">
      <alignment horizontal="left" vertical="center" wrapText="1" readingOrder="1"/>
    </xf>
    <xf numFmtId="0" fontId="6" fillId="5" borderId="52" xfId="8" applyFont="1" applyFill="1" applyBorder="1" applyAlignment="1">
      <alignment horizontal="left" vertical="center" wrapText="1" readingOrder="1"/>
    </xf>
    <xf numFmtId="0" fontId="7" fillId="5" borderId="67" xfId="8" applyFont="1" applyFill="1" applyBorder="1">
      <alignment horizontal="center" vertical="center" wrapText="1"/>
    </xf>
    <xf numFmtId="0" fontId="7" fillId="5" borderId="20" xfId="8" applyFont="1" applyFill="1" applyBorder="1">
      <alignment horizontal="center" vertical="center" wrapText="1"/>
    </xf>
    <xf numFmtId="0" fontId="7" fillId="5" borderId="21" xfId="8" applyFont="1" applyFill="1" applyBorder="1">
      <alignment horizontal="center" vertical="center" wrapText="1"/>
    </xf>
    <xf numFmtId="0" fontId="16" fillId="5" borderId="19" xfId="8" applyFont="1" applyFill="1" applyBorder="1">
      <alignment horizontal="center" vertical="center" wrapText="1"/>
    </xf>
    <xf numFmtId="0" fontId="7" fillId="5" borderId="65" xfId="8" applyFont="1" applyFill="1" applyBorder="1">
      <alignment horizontal="center" vertical="center" wrapText="1"/>
    </xf>
    <xf numFmtId="0" fontId="13" fillId="5" borderId="53" xfId="8" applyFill="1" applyBorder="1" applyAlignment="1">
      <alignment horizontal="right" vertical="center" wrapText="1" readingOrder="2"/>
    </xf>
    <xf numFmtId="0" fontId="13" fillId="5" borderId="54" xfId="8" applyFill="1" applyBorder="1" applyAlignment="1">
      <alignment horizontal="right" vertical="center" wrapText="1" readingOrder="2"/>
    </xf>
    <xf numFmtId="0" fontId="7" fillId="5" borderId="51" xfId="8" applyFont="1" applyFill="1" applyBorder="1" applyAlignment="1">
      <alignment horizontal="left" vertical="center" wrapText="1" readingOrder="1"/>
    </xf>
    <xf numFmtId="0" fontId="7" fillId="5" borderId="52" xfId="8" applyFont="1" applyFill="1" applyBorder="1" applyAlignment="1">
      <alignment horizontal="left" vertical="center" wrapText="1" readingOrder="1"/>
    </xf>
    <xf numFmtId="0" fontId="16" fillId="5" borderId="67" xfId="8" applyFont="1" applyFill="1" applyBorder="1">
      <alignment horizontal="center" vertical="center" wrapText="1"/>
    </xf>
    <xf numFmtId="0" fontId="16" fillId="5" borderId="20" xfId="8" applyFont="1" applyFill="1" applyBorder="1">
      <alignment horizontal="center" vertical="center" wrapText="1"/>
    </xf>
    <xf numFmtId="0" fontId="16" fillId="5" borderId="21" xfId="8" applyFont="1" applyFill="1" applyBorder="1">
      <alignment horizontal="center" vertical="center" wrapText="1"/>
    </xf>
    <xf numFmtId="0" fontId="20" fillId="5" borderId="53" xfId="8" applyFont="1" applyFill="1" applyBorder="1" applyAlignment="1">
      <alignment horizontal="right" vertical="center" wrapText="1" readingOrder="2"/>
    </xf>
    <xf numFmtId="0" fontId="20" fillId="5" borderId="54" xfId="8" applyFont="1" applyFill="1" applyBorder="1" applyAlignment="1">
      <alignment horizontal="right" vertical="center" wrapText="1" readingOrder="2"/>
    </xf>
    <xf numFmtId="0" fontId="7" fillId="5" borderId="64" xfId="8" applyFont="1" applyFill="1" applyBorder="1" applyAlignment="1">
      <alignment horizontal="center" vertical="center" wrapText="1" readingOrder="1"/>
    </xf>
    <xf numFmtId="0" fontId="7" fillId="5" borderId="18" xfId="8" applyFont="1" applyFill="1" applyBorder="1" applyAlignment="1">
      <alignment horizontal="center" vertical="center" wrapText="1" readingOrder="1"/>
    </xf>
    <xf numFmtId="0" fontId="7" fillId="5" borderId="65" xfId="8" applyFont="1" applyFill="1" applyBorder="1" applyAlignment="1">
      <alignment horizontal="center" vertical="center" wrapText="1" readingOrder="1"/>
    </xf>
    <xf numFmtId="0" fontId="11" fillId="5" borderId="56" xfId="8" applyFont="1" applyFill="1" applyBorder="1" applyAlignment="1">
      <alignment horizontal="center" vertical="center" wrapText="1" readingOrder="2"/>
    </xf>
    <xf numFmtId="0" fontId="11" fillId="5" borderId="58" xfId="8" applyFont="1" applyFill="1" applyBorder="1" applyAlignment="1">
      <alignment horizontal="center" vertical="center" wrapText="1" readingOrder="2"/>
    </xf>
    <xf numFmtId="0" fontId="16" fillId="6" borderId="0" xfId="19" applyFont="1" applyFill="1" applyAlignment="1">
      <alignment horizontal="center"/>
    </xf>
    <xf numFmtId="0" fontId="7" fillId="5" borderId="30" xfId="8" applyFont="1" applyFill="1" applyBorder="1">
      <alignment horizontal="center" vertical="center" wrapText="1"/>
    </xf>
    <xf numFmtId="0" fontId="7" fillId="5" borderId="17" xfId="8" applyFont="1" applyFill="1" applyBorder="1">
      <alignment horizontal="center" vertical="center" wrapText="1"/>
    </xf>
    <xf numFmtId="0" fontId="11" fillId="5" borderId="26" xfId="8" applyFont="1" applyFill="1" applyBorder="1" applyAlignment="1">
      <alignment horizontal="center" vertical="center" wrapText="1" readingOrder="1"/>
    </xf>
    <xf numFmtId="1" fontId="20" fillId="5" borderId="30" xfId="22" applyFill="1" applyBorder="1" applyAlignment="1">
      <alignment horizontal="center" vertical="center" wrapText="1" readingOrder="2"/>
    </xf>
    <xf numFmtId="1" fontId="20" fillId="5" borderId="17" xfId="22" applyFill="1" applyBorder="1" applyAlignment="1">
      <alignment horizontal="center" vertical="center" wrapText="1" readingOrder="2"/>
    </xf>
    <xf numFmtId="0" fontId="49" fillId="6" borderId="0" xfId="17" applyFont="1" applyFill="1" applyAlignment="1">
      <alignment horizontal="center" wrapText="1"/>
    </xf>
    <xf numFmtId="0" fontId="11" fillId="5" borderId="67" xfId="8" applyFont="1" applyFill="1" applyBorder="1" applyAlignment="1">
      <alignment horizontal="center" vertical="center" wrapText="1" readingOrder="1"/>
    </xf>
    <xf numFmtId="0" fontId="11" fillId="5" borderId="20" xfId="8" applyFont="1" applyFill="1" applyBorder="1" applyAlignment="1">
      <alignment horizontal="center" vertical="center" wrapText="1" readingOrder="1"/>
    </xf>
    <xf numFmtId="0" fontId="11" fillId="5" borderId="68" xfId="8" applyFont="1" applyFill="1" applyBorder="1" applyAlignment="1">
      <alignment horizontal="center" vertical="center" wrapText="1" readingOrder="1"/>
    </xf>
    <xf numFmtId="0" fontId="48" fillId="6" borderId="0" xfId="1" applyFont="1" applyFill="1" applyAlignment="1">
      <alignment horizontal="center" wrapText="1"/>
    </xf>
    <xf numFmtId="0" fontId="11" fillId="6" borderId="0" xfId="2" applyFont="1" applyFill="1" applyAlignment="1">
      <alignment horizontal="center" wrapText="1"/>
    </xf>
    <xf numFmtId="0" fontId="11" fillId="6" borderId="0" xfId="2" applyFont="1" applyFill="1" applyAlignment="1">
      <alignment horizontal="center"/>
    </xf>
    <xf numFmtId="0" fontId="16" fillId="5" borderId="30" xfId="7" applyFont="1" applyFill="1" applyBorder="1" applyAlignment="1">
      <alignment horizontal="center" vertical="center" wrapText="1"/>
    </xf>
    <xf numFmtId="0" fontId="16" fillId="5" borderId="17" xfId="7" applyFont="1" applyFill="1" applyBorder="1" applyAlignment="1">
      <alignment horizontal="center" vertical="center" wrapText="1"/>
    </xf>
    <xf numFmtId="0" fontId="20" fillId="5" borderId="29" xfId="8" applyFont="1" applyFill="1" applyBorder="1">
      <alignment horizontal="center" vertical="center" wrapText="1"/>
    </xf>
    <xf numFmtId="0" fontId="7" fillId="5" borderId="51" xfId="8" applyFont="1" applyFill="1" applyBorder="1" applyAlignment="1">
      <alignment horizontal="left" vertical="center" wrapText="1"/>
    </xf>
    <xf numFmtId="0" fontId="7" fillId="5" borderId="140" xfId="8" applyFont="1" applyFill="1" applyBorder="1" applyAlignment="1">
      <alignment horizontal="left" vertical="center" wrapText="1"/>
    </xf>
    <xf numFmtId="0" fontId="16" fillId="5" borderId="26" xfId="7" applyFont="1" applyFill="1" applyBorder="1" applyAlignment="1">
      <alignment horizontal="center" vertical="center" wrapText="1"/>
    </xf>
    <xf numFmtId="1" fontId="11" fillId="5" borderId="53" xfId="22" applyFont="1" applyFill="1" applyBorder="1" applyAlignment="1">
      <alignment horizontal="right" vertical="center" wrapText="1" readingOrder="2"/>
    </xf>
    <xf numFmtId="1" fontId="11" fillId="5" borderId="139" xfId="22" applyFont="1" applyFill="1" applyBorder="1" applyAlignment="1">
      <alignment horizontal="right" vertical="center" readingOrder="2"/>
    </xf>
    <xf numFmtId="0" fontId="6" fillId="8" borderId="75" xfId="0" applyFont="1" applyFill="1" applyBorder="1" applyAlignment="1">
      <alignment horizontal="left" vertical="center" wrapText="1" indent="1"/>
    </xf>
    <xf numFmtId="0" fontId="6" fillId="8" borderId="76" xfId="0" applyFont="1" applyFill="1" applyBorder="1" applyAlignment="1">
      <alignment horizontal="left" vertical="center" wrapText="1" indent="1"/>
    </xf>
    <xf numFmtId="0" fontId="6" fillId="8" borderId="81" xfId="0" applyFont="1" applyFill="1" applyBorder="1" applyAlignment="1">
      <alignment horizontal="left" vertical="center" wrapText="1" indent="1"/>
    </xf>
    <xf numFmtId="0" fontId="6" fillId="7" borderId="71" xfId="0" applyFont="1" applyFill="1" applyBorder="1" applyAlignment="1">
      <alignment horizontal="left" vertical="center" wrapText="1" indent="1"/>
    </xf>
    <xf numFmtId="0" fontId="6" fillId="7" borderId="70" xfId="0" applyFont="1" applyFill="1" applyBorder="1" applyAlignment="1">
      <alignment horizontal="left" vertical="center" wrapText="1" indent="1"/>
    </xf>
    <xf numFmtId="0" fontId="6" fillId="7" borderId="69" xfId="0" applyFont="1" applyFill="1" applyBorder="1" applyAlignment="1">
      <alignment horizontal="left" vertical="center" wrapText="1" indent="1"/>
    </xf>
    <xf numFmtId="0" fontId="6" fillId="8" borderId="72" xfId="0" applyFont="1" applyFill="1" applyBorder="1" applyAlignment="1">
      <alignment horizontal="left" vertical="center" wrapText="1" indent="1"/>
    </xf>
    <xf numFmtId="0" fontId="6" fillId="8" borderId="70" xfId="0" applyFont="1" applyFill="1" applyBorder="1" applyAlignment="1">
      <alignment horizontal="left" vertical="center" wrapText="1" indent="1"/>
    </xf>
    <xf numFmtId="0" fontId="6" fillId="8" borderId="69" xfId="0" applyFont="1" applyFill="1" applyBorder="1" applyAlignment="1">
      <alignment horizontal="left" vertical="center" wrapText="1" indent="1"/>
    </xf>
    <xf numFmtId="0" fontId="6" fillId="7" borderId="72" xfId="0" applyFont="1" applyFill="1" applyBorder="1" applyAlignment="1">
      <alignment horizontal="left" vertical="center" wrapText="1" indent="1"/>
    </xf>
    <xf numFmtId="0" fontId="27" fillId="5" borderId="46" xfId="11" applyFont="1" applyFill="1" applyBorder="1">
      <alignment horizontal="left" vertical="center" wrapText="1" indent="1"/>
    </xf>
    <xf numFmtId="0" fontId="27" fillId="5" borderId="25" xfId="11" applyFont="1" applyFill="1" applyBorder="1">
      <alignment horizontal="left" vertical="center" wrapText="1" indent="1"/>
    </xf>
    <xf numFmtId="0" fontId="27" fillId="5" borderId="31" xfId="11" applyFont="1" applyFill="1" applyBorder="1">
      <alignment horizontal="left" vertical="center" wrapText="1" indent="1"/>
    </xf>
    <xf numFmtId="0" fontId="6" fillId="7" borderId="71" xfId="0" applyFont="1" applyFill="1" applyBorder="1" applyAlignment="1">
      <alignment horizontal="center" vertical="center" wrapText="1"/>
    </xf>
    <xf numFmtId="0" fontId="6" fillId="7" borderId="70" xfId="0" applyFont="1" applyFill="1" applyBorder="1" applyAlignment="1">
      <alignment horizontal="center" vertical="center" wrapText="1"/>
    </xf>
    <xf numFmtId="0" fontId="6" fillId="8" borderId="73" xfId="0" applyFont="1" applyFill="1" applyBorder="1" applyAlignment="1">
      <alignment horizontal="left" vertical="center" wrapText="1" indent="1"/>
    </xf>
    <xf numFmtId="0" fontId="13" fillId="5" borderId="77" xfId="16" applyFont="1" applyFill="1" applyBorder="1">
      <alignment horizontal="right" vertical="center" wrapText="1" indent="1" readingOrder="2"/>
    </xf>
    <xf numFmtId="0" fontId="7" fillId="5" borderId="46" xfId="8" applyFont="1" applyFill="1" applyBorder="1">
      <alignment horizontal="center" vertical="center" wrapText="1"/>
    </xf>
    <xf numFmtId="1" fontId="20" fillId="5" borderId="30" xfId="22" applyFill="1" applyBorder="1">
      <alignment horizontal="center" vertical="center"/>
    </xf>
    <xf numFmtId="1" fontId="20" fillId="5" borderId="17" xfId="22" applyFill="1" applyBorder="1">
      <alignment horizontal="center" vertical="center"/>
    </xf>
    <xf numFmtId="0" fontId="26" fillId="6" borderId="86" xfId="27" applyFont="1" applyFill="1" applyBorder="1" applyAlignment="1">
      <alignment horizontal="right" vertical="center" readingOrder="2"/>
    </xf>
    <xf numFmtId="1" fontId="11" fillId="5" borderId="67" xfId="22" applyFont="1" applyFill="1" applyBorder="1">
      <alignment horizontal="center" vertical="center"/>
    </xf>
    <xf numFmtId="1" fontId="11" fillId="5" borderId="20" xfId="22" applyFont="1" applyFill="1" applyBorder="1">
      <alignment horizontal="center" vertical="center"/>
    </xf>
    <xf numFmtId="1" fontId="11" fillId="5" borderId="68" xfId="22" applyFont="1" applyFill="1" applyBorder="1">
      <alignment horizontal="center" vertical="center"/>
    </xf>
    <xf numFmtId="0" fontId="21" fillId="6" borderId="0" xfId="32" applyFont="1" applyFill="1">
      <alignment horizontal="left" vertical="center"/>
    </xf>
    <xf numFmtId="0" fontId="13" fillId="6" borderId="74" xfId="16" applyFont="1" applyFill="1" applyBorder="1" applyAlignment="1">
      <alignment horizontal="center" vertical="center" wrapText="1" readingOrder="2"/>
    </xf>
    <xf numFmtId="0" fontId="13" fillId="6" borderId="79" xfId="16" applyFont="1" applyFill="1" applyBorder="1" applyAlignment="1">
      <alignment horizontal="center" vertical="center" wrapText="1" readingOrder="2"/>
    </xf>
    <xf numFmtId="0" fontId="13" fillId="6" borderId="82" xfId="16" applyFont="1" applyFill="1" applyBorder="1" applyAlignment="1">
      <alignment horizontal="center" vertical="center" wrapText="1" readingOrder="2"/>
    </xf>
    <xf numFmtId="0" fontId="13" fillId="5" borderId="100" xfId="16" applyFont="1" applyFill="1" applyBorder="1">
      <alignment horizontal="right" vertical="center" wrapText="1" indent="1" readingOrder="2"/>
    </xf>
    <xf numFmtId="0" fontId="13" fillId="5" borderId="101" xfId="16" applyFont="1" applyFill="1" applyBorder="1">
      <alignment horizontal="right" vertical="center" wrapText="1" indent="1" readingOrder="2"/>
    </xf>
    <xf numFmtId="0" fontId="13" fillId="6" borderId="77" xfId="16" applyFont="1" applyFill="1" applyBorder="1">
      <alignment horizontal="right" vertical="center" wrapText="1" indent="1" readingOrder="2"/>
    </xf>
    <xf numFmtId="0" fontId="13" fillId="5" borderId="78" xfId="16" applyFont="1" applyFill="1" applyBorder="1">
      <alignment horizontal="right" vertical="center" wrapText="1" indent="1" readingOrder="2"/>
    </xf>
    <xf numFmtId="0" fontId="6" fillId="7" borderId="83" xfId="0" applyFont="1" applyFill="1" applyBorder="1" applyAlignment="1">
      <alignment horizontal="center" vertical="center" wrapText="1"/>
    </xf>
    <xf numFmtId="0" fontId="6" fillId="6" borderId="16" xfId="11" applyFont="1" applyFill="1" applyBorder="1">
      <alignment horizontal="left" vertical="center" wrapText="1" indent="1"/>
    </xf>
    <xf numFmtId="0" fontId="21" fillId="0" borderId="0" xfId="32" applyFont="1">
      <alignment horizontal="left" vertical="center"/>
    </xf>
    <xf numFmtId="0" fontId="27" fillId="5" borderId="175" xfId="11" applyFont="1" applyFill="1" applyBorder="1">
      <alignment horizontal="left" vertical="center" wrapText="1" indent="1"/>
    </xf>
    <xf numFmtId="0" fontId="27" fillId="5" borderId="176" xfId="11" applyFont="1" applyFill="1" applyBorder="1">
      <alignment horizontal="left" vertical="center" wrapText="1" indent="1"/>
    </xf>
    <xf numFmtId="0" fontId="27" fillId="5" borderId="58" xfId="11" applyFont="1" applyFill="1" applyBorder="1">
      <alignment horizontal="left" vertical="center" wrapText="1" indent="1"/>
    </xf>
    <xf numFmtId="0" fontId="26" fillId="0" borderId="86" xfId="27" applyFont="1" applyBorder="1" applyAlignment="1">
      <alignment horizontal="right" vertical="center" readingOrder="2"/>
    </xf>
    <xf numFmtId="0" fontId="16" fillId="5" borderId="67" xfId="7" applyFont="1" applyFill="1" applyBorder="1" applyAlignment="1">
      <alignment horizontal="center" vertical="center" wrapText="1"/>
    </xf>
    <xf numFmtId="1" fontId="7" fillId="5" borderId="85" xfId="6" applyFont="1" applyFill="1" applyBorder="1">
      <alignment horizontal="left" vertical="center" wrapText="1"/>
    </xf>
    <xf numFmtId="1" fontId="7" fillId="5" borderId="141" xfId="6" applyFont="1" applyFill="1" applyBorder="1">
      <alignment horizontal="left" vertical="center" wrapText="1"/>
    </xf>
    <xf numFmtId="0" fontId="11" fillId="5" borderId="84" xfId="9" applyFill="1" applyBorder="1">
      <alignment horizontal="right" vertical="center" wrapText="1"/>
    </xf>
    <xf numFmtId="0" fontId="11" fillId="5" borderId="142" xfId="9" applyFill="1" applyBorder="1">
      <alignment horizontal="right" vertical="center" wrapText="1"/>
    </xf>
    <xf numFmtId="0" fontId="16" fillId="5" borderId="61" xfId="8" applyFont="1" applyFill="1" applyBorder="1">
      <alignment horizontal="center" vertical="center" wrapText="1"/>
    </xf>
    <xf numFmtId="0" fontId="16" fillId="5" borderId="86" xfId="8" applyFont="1" applyFill="1" applyBorder="1">
      <alignment horizontal="center" vertical="center" wrapText="1"/>
    </xf>
    <xf numFmtId="0" fontId="48" fillId="0" borderId="0" xfId="17" applyFont="1" applyAlignment="1">
      <alignment horizontal="center" vertical="center"/>
    </xf>
    <xf numFmtId="0" fontId="11" fillId="0" borderId="0" xfId="19" applyFont="1" applyAlignment="1">
      <alignment horizontal="center" vertical="center"/>
    </xf>
    <xf numFmtId="1" fontId="7" fillId="5" borderId="87" xfId="6" applyFont="1" applyFill="1" applyBorder="1">
      <alignment horizontal="left" vertical="center" wrapText="1"/>
    </xf>
    <xf numFmtId="1" fontId="7" fillId="5" borderId="89" xfId="6" applyFont="1" applyFill="1" applyBorder="1">
      <alignment horizontal="left" vertical="center" wrapText="1"/>
    </xf>
    <xf numFmtId="0" fontId="11" fillId="5" borderId="88" xfId="9" applyFill="1" applyBorder="1">
      <alignment horizontal="right" vertical="center" wrapText="1"/>
    </xf>
    <xf numFmtId="0" fontId="11" fillId="5" borderId="90" xfId="9" applyFill="1" applyBorder="1">
      <alignment horizontal="right" vertical="center" wrapText="1"/>
    </xf>
    <xf numFmtId="0" fontId="49" fillId="6" borderId="0" xfId="17" applyFont="1" applyFill="1" applyAlignment="1">
      <alignment horizontal="center" vertical="center"/>
    </xf>
    <xf numFmtId="0" fontId="11" fillId="6" borderId="0" xfId="19" applyFont="1" applyFill="1" applyAlignment="1">
      <alignment horizontal="center" vertical="center" wrapText="1"/>
    </xf>
    <xf numFmtId="0" fontId="6" fillId="5" borderId="51" xfId="7" applyFont="1" applyFill="1" applyBorder="1" applyAlignment="1">
      <alignment horizontal="left" vertical="center" wrapText="1"/>
    </xf>
    <xf numFmtId="0" fontId="6" fillId="5" borderId="52" xfId="7" applyFont="1" applyFill="1" applyBorder="1" applyAlignment="1">
      <alignment horizontal="left" vertical="center" wrapText="1"/>
    </xf>
    <xf numFmtId="0" fontId="11" fillId="5" borderId="53" xfId="7" applyFont="1" applyFill="1" applyBorder="1" applyAlignment="1">
      <alignment horizontal="right" vertical="center" wrapText="1"/>
    </xf>
    <xf numFmtId="0" fontId="11" fillId="5" borderId="54" xfId="7" applyFont="1" applyFill="1" applyBorder="1" applyAlignment="1">
      <alignment horizontal="right" vertical="center" wrapText="1"/>
    </xf>
    <xf numFmtId="0" fontId="7" fillId="5" borderId="51" xfId="7" applyFont="1" applyFill="1" applyBorder="1" applyAlignment="1">
      <alignment horizontal="left" vertical="center" wrapText="1"/>
    </xf>
    <xf numFmtId="0" fontId="7" fillId="5" borderId="52" xfId="7" applyFont="1" applyFill="1" applyBorder="1" applyAlignment="1">
      <alignment horizontal="left" vertical="center" wrapText="1"/>
    </xf>
    <xf numFmtId="0" fontId="16" fillId="5" borderId="64" xfId="7" applyFont="1" applyFill="1" applyBorder="1" applyAlignment="1">
      <alignment horizontal="center" vertical="center" wrapText="1"/>
    </xf>
    <xf numFmtId="0" fontId="16" fillId="5" borderId="68" xfId="7" applyFont="1" applyFill="1" applyBorder="1" applyAlignment="1">
      <alignment horizontal="center" vertical="center" wrapText="1"/>
    </xf>
    <xf numFmtId="0" fontId="25" fillId="6" borderId="0" xfId="0" applyFont="1" applyFill="1" applyAlignment="1">
      <alignment horizontal="center"/>
    </xf>
    <xf numFmtId="0" fontId="7" fillId="6" borderId="16" xfId="11" applyFont="1" applyFill="1" applyBorder="1" applyAlignment="1">
      <alignment horizontal="center" vertical="center" wrapText="1"/>
    </xf>
    <xf numFmtId="0" fontId="16" fillId="6" borderId="16" xfId="30" applyFont="1" applyFill="1" applyBorder="1" applyAlignment="1">
      <alignment horizontal="center" vertical="center" wrapText="1" readingOrder="2"/>
    </xf>
    <xf numFmtId="0" fontId="6" fillId="5" borderId="16" xfId="11" applyFont="1" applyFill="1" applyBorder="1" applyAlignment="1">
      <alignment horizontal="center" vertical="center" wrapText="1"/>
    </xf>
    <xf numFmtId="0" fontId="6" fillId="5" borderId="46" xfId="11" applyFont="1" applyFill="1" applyBorder="1" applyAlignment="1">
      <alignment horizontal="center" vertical="center" wrapText="1"/>
    </xf>
    <xf numFmtId="0" fontId="16" fillId="5" borderId="16" xfId="30" applyFont="1" applyFill="1" applyBorder="1" applyAlignment="1">
      <alignment horizontal="center" vertical="center" wrapText="1" readingOrder="2"/>
    </xf>
    <xf numFmtId="0" fontId="16" fillId="5" borderId="46" xfId="30" applyFont="1" applyFill="1" applyBorder="1" applyAlignment="1">
      <alignment horizontal="center" vertical="center" wrapText="1" readingOrder="2"/>
    </xf>
    <xf numFmtId="0" fontId="6" fillId="6" borderId="30" xfId="7" applyFont="1" applyFill="1" applyBorder="1" applyAlignment="1">
      <alignment horizontal="center" vertical="center"/>
    </xf>
    <xf numFmtId="0" fontId="6" fillId="6" borderId="16" xfId="7" applyFont="1" applyFill="1" applyBorder="1" applyAlignment="1">
      <alignment horizontal="center" vertical="center"/>
    </xf>
    <xf numFmtId="0" fontId="6" fillId="6" borderId="17" xfId="7" applyFont="1" applyFill="1" applyBorder="1" applyAlignment="1">
      <alignment horizontal="center" vertical="center"/>
    </xf>
    <xf numFmtId="0" fontId="16" fillId="6" borderId="30" xfId="7" applyFont="1" applyFill="1" applyBorder="1" applyAlignment="1">
      <alignment horizontal="center" vertical="center"/>
    </xf>
    <xf numFmtId="0" fontId="16" fillId="6" borderId="16" xfId="7" applyFont="1" applyFill="1" applyBorder="1" applyAlignment="1">
      <alignment horizontal="center" vertical="center"/>
    </xf>
    <xf numFmtId="0" fontId="16" fillId="6" borderId="17" xfId="7" applyFont="1" applyFill="1" applyBorder="1" applyAlignment="1">
      <alignment horizontal="center" vertical="center"/>
    </xf>
    <xf numFmtId="0" fontId="7" fillId="5" borderId="16" xfId="11" applyFont="1" applyFill="1" applyBorder="1" applyAlignment="1">
      <alignment horizontal="center" vertical="center" wrapText="1"/>
    </xf>
    <xf numFmtId="0" fontId="7" fillId="5" borderId="17" xfId="11" applyFont="1" applyFill="1" applyBorder="1" applyAlignment="1">
      <alignment horizontal="center" vertical="center" wrapText="1"/>
    </xf>
    <xf numFmtId="0" fontId="16" fillId="5" borderId="17" xfId="30" applyFont="1" applyFill="1" applyBorder="1" applyAlignment="1">
      <alignment horizontal="center" vertical="center" wrapText="1" readingOrder="2"/>
    </xf>
    <xf numFmtId="0" fontId="7" fillId="6" borderId="30" xfId="11" applyFont="1" applyFill="1" applyBorder="1" applyAlignment="1">
      <alignment horizontal="center" vertical="center" wrapText="1"/>
    </xf>
    <xf numFmtId="0" fontId="16" fillId="6" borderId="15" xfId="30" applyFont="1" applyFill="1" applyBorder="1" applyAlignment="1">
      <alignment horizontal="center" vertical="center" wrapText="1" readingOrder="2"/>
    </xf>
    <xf numFmtId="0" fontId="7" fillId="6" borderId="15" xfId="11" applyFont="1" applyFill="1" applyBorder="1" applyAlignment="1">
      <alignment horizontal="center" vertical="center" wrapText="1"/>
    </xf>
    <xf numFmtId="0" fontId="7" fillId="6" borderId="0" xfId="3" applyFont="1" applyFill="1">
      <alignment horizontal="left" vertical="center"/>
    </xf>
    <xf numFmtId="0" fontId="7" fillId="5" borderId="25" xfId="8" applyFont="1" applyFill="1" applyBorder="1">
      <alignment horizontal="center" vertical="center" wrapText="1"/>
    </xf>
    <xf numFmtId="0" fontId="7" fillId="5" borderId="26" xfId="8" applyFont="1" applyFill="1" applyBorder="1" applyAlignment="1">
      <alignment horizontal="center" vertical="center" wrapText="1" readingOrder="2"/>
    </xf>
    <xf numFmtId="1" fontId="11" fillId="5" borderId="30" xfId="22" applyFont="1" applyFill="1" applyBorder="1">
      <alignment horizontal="center" vertical="center"/>
    </xf>
    <xf numFmtId="1" fontId="11" fillId="5" borderId="25" xfId="22" applyFont="1" applyFill="1" applyBorder="1">
      <alignment horizontal="center" vertical="center"/>
    </xf>
    <xf numFmtId="1" fontId="11" fillId="5" borderId="17" xfId="22" applyFont="1" applyFill="1" applyBorder="1">
      <alignment horizontal="center" vertical="center"/>
    </xf>
    <xf numFmtId="0" fontId="7" fillId="5" borderId="68" xfId="8" applyFont="1" applyFill="1" applyBorder="1">
      <alignment horizontal="center" vertical="center" wrapText="1"/>
    </xf>
    <xf numFmtId="1" fontId="7" fillId="5" borderId="67" xfId="6" applyFont="1" applyFill="1" applyBorder="1" applyAlignment="1">
      <alignment horizontal="center" vertical="center" wrapText="1"/>
    </xf>
    <xf numFmtId="1" fontId="7" fillId="5" borderId="20" xfId="6" applyFont="1" applyFill="1" applyBorder="1" applyAlignment="1">
      <alignment horizontal="center" vertical="center" wrapText="1"/>
    </xf>
    <xf numFmtId="1" fontId="7" fillId="5" borderId="21" xfId="6" applyFont="1" applyFill="1" applyBorder="1" applyAlignment="1">
      <alignment horizontal="center" vertical="center" wrapText="1"/>
    </xf>
    <xf numFmtId="1" fontId="20" fillId="5" borderId="20" xfId="22" applyFill="1" applyBorder="1">
      <alignment horizontal="center" vertical="center"/>
    </xf>
    <xf numFmtId="1" fontId="20" fillId="5" borderId="68" xfId="22" applyFill="1" applyBorder="1">
      <alignment horizontal="center" vertical="center"/>
    </xf>
    <xf numFmtId="0" fontId="26" fillId="5" borderId="30" xfId="8" applyFont="1" applyFill="1" applyBorder="1">
      <alignment horizontal="center" vertical="center" wrapText="1"/>
    </xf>
    <xf numFmtId="0" fontId="26" fillId="5" borderId="17" xfId="8" applyFont="1" applyFill="1" applyBorder="1">
      <alignment horizontal="center" vertical="center" wrapText="1"/>
    </xf>
    <xf numFmtId="0" fontId="26" fillId="5" borderId="46" xfId="8" applyFont="1" applyFill="1" applyBorder="1">
      <alignment horizontal="center" vertical="center" wrapText="1"/>
    </xf>
    <xf numFmtId="0" fontId="27" fillId="7" borderId="71" xfId="0" applyFont="1" applyFill="1" applyBorder="1" applyAlignment="1">
      <alignment horizontal="left" vertical="center" wrapText="1" indent="1"/>
    </xf>
    <xf numFmtId="0" fontId="27" fillId="7" borderId="70" xfId="0" applyFont="1" applyFill="1" applyBorder="1" applyAlignment="1">
      <alignment horizontal="left" vertical="center" wrapText="1" indent="1"/>
    </xf>
    <xf numFmtId="0" fontId="27" fillId="7" borderId="69" xfId="0" applyFont="1" applyFill="1" applyBorder="1" applyAlignment="1">
      <alignment horizontal="left" vertical="center" wrapText="1" indent="1"/>
    </xf>
    <xf numFmtId="0" fontId="27" fillId="5" borderId="72" xfId="0" applyFont="1" applyFill="1" applyBorder="1" applyAlignment="1">
      <alignment horizontal="left" vertical="center" wrapText="1" indent="1"/>
    </xf>
    <xf numFmtId="0" fontId="27" fillId="5" borderId="70" xfId="0" applyFont="1" applyFill="1" applyBorder="1" applyAlignment="1">
      <alignment horizontal="left" vertical="center" wrapText="1" indent="1"/>
    </xf>
    <xf numFmtId="0" fontId="27" fillId="5" borderId="69" xfId="0" applyFont="1" applyFill="1" applyBorder="1" applyAlignment="1">
      <alignment horizontal="left" vertical="center" wrapText="1" indent="1"/>
    </xf>
    <xf numFmtId="0" fontId="27" fillId="7" borderId="72" xfId="0" applyFont="1" applyFill="1" applyBorder="1" applyAlignment="1">
      <alignment horizontal="left" vertical="center" wrapText="1" indent="1"/>
    </xf>
    <xf numFmtId="0" fontId="27" fillId="6" borderId="29" xfId="11" applyFont="1" applyFill="1" applyBorder="1" applyAlignment="1">
      <alignment horizontal="center" vertical="center" wrapText="1"/>
    </xf>
    <xf numFmtId="0" fontId="27" fillId="6" borderId="25" xfId="11" applyFont="1" applyFill="1" applyBorder="1" applyAlignment="1">
      <alignment horizontal="center" vertical="center" wrapText="1"/>
    </xf>
    <xf numFmtId="0" fontId="27" fillId="6" borderId="31" xfId="11" applyFont="1" applyFill="1" applyBorder="1" applyAlignment="1">
      <alignment horizontal="center" vertical="center" wrapText="1"/>
    </xf>
    <xf numFmtId="0" fontId="13" fillId="6" borderId="29" xfId="16" applyFont="1" applyFill="1" applyBorder="1" applyAlignment="1">
      <alignment horizontal="center" vertical="center" wrapText="1" readingOrder="2"/>
    </xf>
    <xf numFmtId="0" fontId="13" fillId="6" borderId="25" xfId="16" applyFont="1" applyFill="1" applyBorder="1" applyAlignment="1">
      <alignment horizontal="center" vertical="center" wrapText="1" readingOrder="2"/>
    </xf>
    <xf numFmtId="0" fontId="13" fillId="6" borderId="31" xfId="16" applyFont="1" applyFill="1" applyBorder="1" applyAlignment="1">
      <alignment horizontal="center" vertical="center" wrapText="1" readingOrder="2"/>
    </xf>
    <xf numFmtId="0" fontId="27" fillId="5" borderId="15" xfId="11" applyFont="1" applyFill="1" applyBorder="1">
      <alignment horizontal="left" vertical="center" wrapText="1" indent="1"/>
    </xf>
    <xf numFmtId="0" fontId="27" fillId="5" borderId="16" xfId="11" applyFont="1" applyFill="1" applyBorder="1">
      <alignment horizontal="left" vertical="center" wrapText="1" indent="1"/>
    </xf>
    <xf numFmtId="0" fontId="13" fillId="5" borderId="15" xfId="16" applyFont="1" applyFill="1" applyBorder="1">
      <alignment horizontal="right" vertical="center" wrapText="1" indent="1" readingOrder="2"/>
    </xf>
    <xf numFmtId="0" fontId="13" fillId="5" borderId="46" xfId="16" applyFont="1" applyFill="1" applyBorder="1">
      <alignment horizontal="right" vertical="center" wrapText="1" indent="1" readingOrder="2"/>
    </xf>
    <xf numFmtId="0" fontId="27" fillId="6" borderId="29" xfId="7" applyFont="1" applyFill="1" applyBorder="1" applyAlignment="1">
      <alignment horizontal="center" vertical="center"/>
    </xf>
    <xf numFmtId="0" fontId="27" fillId="6" borderId="25" xfId="7" applyFont="1" applyFill="1" applyBorder="1" applyAlignment="1">
      <alignment horizontal="center" vertical="center"/>
    </xf>
    <xf numFmtId="0" fontId="27" fillId="6" borderId="31" xfId="7" applyFont="1" applyFill="1" applyBorder="1" applyAlignment="1">
      <alignment horizontal="center" vertical="center"/>
    </xf>
    <xf numFmtId="0" fontId="13" fillId="6" borderId="30" xfId="7" applyFont="1" applyFill="1" applyBorder="1" applyAlignment="1">
      <alignment horizontal="center" vertical="center"/>
    </xf>
    <xf numFmtId="0" fontId="13" fillId="6" borderId="16" xfId="7" applyFont="1" applyFill="1" applyBorder="1" applyAlignment="1">
      <alignment horizontal="center" vertical="center"/>
    </xf>
    <xf numFmtId="0" fontId="13" fillId="6" borderId="17" xfId="7" applyFont="1" applyFill="1" applyBorder="1" applyAlignment="1">
      <alignment horizontal="center" vertical="center"/>
    </xf>
    <xf numFmtId="0" fontId="27" fillId="5" borderId="113" xfId="0" applyFont="1" applyFill="1" applyBorder="1" applyAlignment="1">
      <alignment horizontal="left" vertical="center" wrapText="1" indent="1"/>
    </xf>
    <xf numFmtId="0" fontId="27" fillId="5" borderId="112" xfId="0" applyFont="1" applyFill="1" applyBorder="1" applyAlignment="1">
      <alignment horizontal="left" vertical="center" wrapText="1" indent="1"/>
    </xf>
    <xf numFmtId="0" fontId="13" fillId="5" borderId="25" xfId="16" applyFont="1" applyFill="1" applyBorder="1">
      <alignment horizontal="right" vertical="center" wrapText="1" indent="1" readingOrder="2"/>
    </xf>
    <xf numFmtId="0" fontId="27" fillId="5" borderId="78" xfId="0" applyFont="1" applyFill="1" applyBorder="1" applyAlignment="1">
      <alignment horizontal="left" vertical="center" wrapText="1" indent="1"/>
    </xf>
    <xf numFmtId="0" fontId="27" fillId="5" borderId="79" xfId="0" applyFont="1" applyFill="1" applyBorder="1" applyAlignment="1">
      <alignment horizontal="left" vertical="center" wrapText="1" indent="1"/>
    </xf>
    <xf numFmtId="0" fontId="27" fillId="5" borderId="80" xfId="0" applyFont="1" applyFill="1" applyBorder="1" applyAlignment="1">
      <alignment horizontal="left" vertical="center" wrapText="1" indent="1"/>
    </xf>
    <xf numFmtId="0" fontId="27" fillId="6" borderId="72" xfId="0" applyFont="1" applyFill="1" applyBorder="1" applyAlignment="1">
      <alignment horizontal="left" vertical="center" wrapText="1" indent="1"/>
    </xf>
    <xf numFmtId="0" fontId="27" fillId="6" borderId="70" xfId="0" applyFont="1" applyFill="1" applyBorder="1" applyAlignment="1">
      <alignment horizontal="left" vertical="center" wrapText="1" indent="1"/>
    </xf>
    <xf numFmtId="0" fontId="27" fillId="6" borderId="73" xfId="0" applyFont="1" applyFill="1" applyBorder="1" applyAlignment="1">
      <alignment horizontal="left" vertical="center" wrapText="1" indent="1"/>
    </xf>
    <xf numFmtId="0" fontId="27" fillId="6" borderId="43" xfId="11" applyFont="1" applyFill="1" applyBorder="1">
      <alignment horizontal="left" vertical="center" wrapText="1" indent="1"/>
    </xf>
    <xf numFmtId="0" fontId="27" fillId="6" borderId="16" xfId="11" applyFont="1" applyFill="1" applyBorder="1">
      <alignment horizontal="left" vertical="center" wrapText="1" indent="1"/>
    </xf>
    <xf numFmtId="0" fontId="6" fillId="5" borderId="72" xfId="0" applyFont="1" applyFill="1" applyBorder="1" applyAlignment="1">
      <alignment horizontal="left" vertical="center" wrapText="1" indent="1"/>
    </xf>
    <xf numFmtId="0" fontId="6" fillId="5" borderId="70" xfId="0" applyFont="1" applyFill="1" applyBorder="1" applyAlignment="1">
      <alignment horizontal="left" vertical="center" wrapText="1" indent="1"/>
    </xf>
    <xf numFmtId="0" fontId="6" fillId="5" borderId="69" xfId="0" applyFont="1" applyFill="1" applyBorder="1" applyAlignment="1">
      <alignment horizontal="left" vertical="center" wrapText="1" indent="1"/>
    </xf>
    <xf numFmtId="0" fontId="6" fillId="6" borderId="72" xfId="0" applyFont="1" applyFill="1" applyBorder="1" applyAlignment="1">
      <alignment horizontal="left" vertical="center" wrapText="1" indent="1"/>
    </xf>
    <xf numFmtId="0" fontId="6" fillId="6" borderId="70" xfId="0" applyFont="1" applyFill="1" applyBorder="1" applyAlignment="1">
      <alignment horizontal="left" vertical="center" wrapText="1" indent="1"/>
    </xf>
    <xf numFmtId="0" fontId="6" fillId="6" borderId="73" xfId="0" applyFont="1" applyFill="1" applyBorder="1" applyAlignment="1">
      <alignment horizontal="left" vertical="center" wrapText="1" indent="1"/>
    </xf>
    <xf numFmtId="0" fontId="6" fillId="5" borderId="78" xfId="0" applyFont="1" applyFill="1" applyBorder="1" applyAlignment="1">
      <alignment horizontal="left" vertical="center" wrapText="1" indent="1"/>
    </xf>
    <xf numFmtId="0" fontId="6" fillId="5" borderId="79" xfId="0" applyFont="1" applyFill="1" applyBorder="1" applyAlignment="1">
      <alignment horizontal="left" vertical="center" wrapText="1" indent="1"/>
    </xf>
    <xf numFmtId="0" fontId="6" fillId="5" borderId="80" xfId="0" applyFont="1" applyFill="1" applyBorder="1" applyAlignment="1">
      <alignment horizontal="left" vertical="center" wrapText="1" indent="1"/>
    </xf>
    <xf numFmtId="0" fontId="6" fillId="6" borderId="29" xfId="11" applyFont="1" applyFill="1" applyBorder="1" applyAlignment="1">
      <alignment horizontal="center" vertical="center" wrapText="1"/>
    </xf>
    <xf numFmtId="0" fontId="6" fillId="6" borderId="25" xfId="11" applyFont="1" applyFill="1" applyBorder="1" applyAlignment="1">
      <alignment horizontal="center" vertical="center" wrapText="1"/>
    </xf>
    <xf numFmtId="0" fontId="6" fillId="6" borderId="31" xfId="11" applyFont="1" applyFill="1" applyBorder="1" applyAlignment="1">
      <alignment horizontal="center" vertical="center" wrapText="1"/>
    </xf>
    <xf numFmtId="0" fontId="6" fillId="5" borderId="15" xfId="11" applyFont="1" applyFill="1" applyBorder="1">
      <alignment horizontal="left" vertical="center" wrapText="1" indent="1"/>
    </xf>
    <xf numFmtId="0" fontId="6" fillId="5" borderId="16" xfId="11" applyFont="1" applyFill="1" applyBorder="1">
      <alignment horizontal="left" vertical="center" wrapText="1" indent="1"/>
    </xf>
    <xf numFmtId="0" fontId="6" fillId="5" borderId="46" xfId="11" applyFont="1" applyFill="1" applyBorder="1">
      <alignment horizontal="left" vertical="center" wrapText="1" indent="1"/>
    </xf>
    <xf numFmtId="0" fontId="6" fillId="6" borderId="29" xfId="7" applyFont="1" applyFill="1" applyBorder="1" applyAlignment="1">
      <alignment horizontal="center" vertical="center"/>
    </xf>
    <xf numFmtId="0" fontId="6" fillId="6" borderId="25" xfId="7" applyFont="1" applyFill="1" applyBorder="1" applyAlignment="1">
      <alignment horizontal="center" vertical="center"/>
    </xf>
    <xf numFmtId="0" fontId="6" fillId="6" borderId="31" xfId="7" applyFont="1" applyFill="1" applyBorder="1" applyAlignment="1">
      <alignment horizontal="center" vertical="center"/>
    </xf>
    <xf numFmtId="0" fontId="6" fillId="5" borderId="25" xfId="11" applyFont="1" applyFill="1" applyBorder="1">
      <alignment horizontal="left" vertical="center" wrapText="1" indent="1"/>
    </xf>
    <xf numFmtId="0" fontId="6" fillId="5" borderId="31" xfId="11" applyFont="1" applyFill="1" applyBorder="1">
      <alignment horizontal="left" vertical="center" wrapText="1" indent="1"/>
    </xf>
    <xf numFmtId="0" fontId="13" fillId="5" borderId="17" xfId="16" applyFont="1" applyFill="1" applyBorder="1">
      <alignment horizontal="right" vertical="center" wrapText="1" indent="1" readingOrder="2"/>
    </xf>
    <xf numFmtId="0" fontId="7" fillId="6" borderId="67" xfId="7" applyFont="1" applyFill="1" applyBorder="1" applyAlignment="1">
      <alignment horizontal="center" vertical="center"/>
    </xf>
    <xf numFmtId="0" fontId="7" fillId="6" borderId="68" xfId="7" applyFont="1" applyFill="1" applyBorder="1" applyAlignment="1">
      <alignment horizontal="center" vertical="center"/>
    </xf>
    <xf numFmtId="0" fontId="6" fillId="6" borderId="67" xfId="7" applyFont="1" applyFill="1" applyBorder="1" applyAlignment="1">
      <alignment horizontal="center" vertical="center"/>
    </xf>
    <xf numFmtId="0" fontId="6" fillId="6" borderId="68" xfId="7" applyFont="1" applyFill="1" applyBorder="1" applyAlignment="1">
      <alignment horizontal="center" vertical="center"/>
    </xf>
    <xf numFmtId="0" fontId="26" fillId="5" borderId="149" xfId="8" applyFont="1" applyFill="1" applyBorder="1" applyAlignment="1">
      <alignment horizontal="left" vertical="center" wrapText="1"/>
    </xf>
    <xf numFmtId="0" fontId="26" fillId="5" borderId="137" xfId="8" applyFont="1" applyFill="1" applyBorder="1" applyAlignment="1">
      <alignment horizontal="left" vertical="center" wrapText="1"/>
    </xf>
    <xf numFmtId="0" fontId="26" fillId="5" borderId="150" xfId="8" applyFont="1" applyFill="1" applyBorder="1" applyAlignment="1">
      <alignment horizontal="left" vertical="center" wrapText="1"/>
    </xf>
    <xf numFmtId="0" fontId="26" fillId="5" borderId="138" xfId="8" applyFont="1" applyFill="1" applyBorder="1" applyAlignment="1">
      <alignment horizontal="left" vertical="center" wrapText="1"/>
    </xf>
    <xf numFmtId="1" fontId="20" fillId="5" borderId="135" xfId="22" applyFill="1" applyBorder="1" applyAlignment="1">
      <alignment horizontal="right" vertical="center" wrapText="1"/>
    </xf>
    <xf numFmtId="1" fontId="20" fillId="5" borderId="147" xfId="22" applyFill="1" applyBorder="1" applyAlignment="1">
      <alignment horizontal="right" vertical="center"/>
    </xf>
    <xf numFmtId="1" fontId="20" fillId="5" borderId="136" xfId="22" applyFill="1" applyBorder="1" applyAlignment="1">
      <alignment horizontal="right" vertical="center"/>
    </xf>
    <xf numFmtId="1" fontId="20" fillId="5" borderId="148" xfId="22" applyFill="1" applyBorder="1" applyAlignment="1">
      <alignment horizontal="right" vertical="center"/>
    </xf>
    <xf numFmtId="0" fontId="11" fillId="0" borderId="0" xfId="19" applyFont="1" applyAlignment="1">
      <alignment horizontal="center"/>
    </xf>
    <xf numFmtId="0" fontId="15" fillId="0" borderId="0" xfId="17" applyFont="1" applyAlignment="1">
      <alignment horizontal="center"/>
    </xf>
    <xf numFmtId="0" fontId="48" fillId="6" borderId="0" xfId="35" applyFont="1" applyFill="1" applyAlignment="1">
      <alignment horizontal="center" vertical="center"/>
    </xf>
    <xf numFmtId="0" fontId="11" fillId="6" borderId="0" xfId="35" applyFont="1" applyFill="1" applyAlignment="1">
      <alignment horizontal="center" vertical="center"/>
    </xf>
    <xf numFmtId="167" fontId="5" fillId="6" borderId="99" xfId="34" applyNumberFormat="1" applyFont="1" applyFill="1" applyBorder="1" applyAlignment="1">
      <alignment horizontal="center" vertical="center" wrapText="1"/>
    </xf>
    <xf numFmtId="167" fontId="5" fillId="6" borderId="36" xfId="34" applyNumberFormat="1" applyFont="1" applyFill="1" applyBorder="1" applyAlignment="1">
      <alignment horizontal="center" vertical="center" wrapText="1"/>
    </xf>
    <xf numFmtId="167" fontId="33" fillId="6" borderId="95" xfId="34" applyNumberFormat="1" applyFont="1" applyFill="1" applyBorder="1" applyAlignment="1">
      <alignment horizontal="left" vertical="center" wrapText="1" indent="1"/>
    </xf>
    <xf numFmtId="167" fontId="33" fillId="6" borderId="9" xfId="34" applyNumberFormat="1" applyFont="1" applyFill="1" applyBorder="1" applyAlignment="1">
      <alignment horizontal="left" vertical="center" wrapText="1" indent="1"/>
    </xf>
    <xf numFmtId="167" fontId="10" fillId="6" borderId="95" xfId="34" applyNumberFormat="1" applyFill="1" applyBorder="1" applyAlignment="1">
      <alignment horizontal="right" vertical="center" wrapText="1" indent="1"/>
    </xf>
    <xf numFmtId="167" fontId="10" fillId="6" borderId="9" xfId="34" applyNumberFormat="1" applyFill="1" applyBorder="1" applyAlignment="1">
      <alignment horizontal="right" vertical="center" wrapText="1" indent="1"/>
    </xf>
    <xf numFmtId="167" fontId="5" fillId="5" borderId="59" xfId="34" applyNumberFormat="1" applyFont="1" applyFill="1" applyBorder="1" applyAlignment="1">
      <alignment horizontal="center" vertical="center" wrapText="1"/>
    </xf>
    <xf numFmtId="167" fontId="5" fillId="5" borderId="36" xfId="34" applyNumberFormat="1" applyFont="1" applyFill="1" applyBorder="1" applyAlignment="1">
      <alignment horizontal="center" vertical="center" wrapText="1"/>
    </xf>
    <xf numFmtId="167" fontId="33" fillId="5" borderId="11" xfId="34" applyNumberFormat="1" applyFont="1" applyFill="1" applyBorder="1" applyAlignment="1">
      <alignment horizontal="left" vertical="center" wrapText="1" indent="1"/>
    </xf>
    <xf numFmtId="167" fontId="33" fillId="5" borderId="9" xfId="34" applyNumberFormat="1" applyFont="1" applyFill="1" applyBorder="1" applyAlignment="1">
      <alignment horizontal="left" vertical="center" wrapText="1" indent="1"/>
    </xf>
    <xf numFmtId="167" fontId="10" fillId="5" borderId="8" xfId="34" applyNumberFormat="1" applyFill="1" applyBorder="1" applyAlignment="1">
      <alignment horizontal="right" vertical="center" wrapText="1" indent="1"/>
    </xf>
    <xf numFmtId="167" fontId="5" fillId="6" borderId="59" xfId="34" applyNumberFormat="1" applyFont="1" applyFill="1" applyBorder="1" applyAlignment="1">
      <alignment horizontal="center" vertical="center" wrapText="1"/>
    </xf>
    <xf numFmtId="167" fontId="33" fillId="6" borderId="11" xfId="34" applyNumberFormat="1" applyFont="1" applyFill="1" applyBorder="1" applyAlignment="1">
      <alignment horizontal="left" vertical="center" wrapText="1" indent="1"/>
    </xf>
    <xf numFmtId="167" fontId="10" fillId="6" borderId="8" xfId="34" applyNumberFormat="1" applyFill="1" applyBorder="1" applyAlignment="1">
      <alignment horizontal="right" vertical="center" wrapText="1" indent="1"/>
    </xf>
    <xf numFmtId="167" fontId="5" fillId="5" borderId="94" xfId="34" applyNumberFormat="1" applyFont="1" applyFill="1" applyBorder="1" applyAlignment="1">
      <alignment horizontal="center" vertical="center" wrapText="1"/>
    </xf>
    <xf numFmtId="167" fontId="33" fillId="5" borderId="24" xfId="34" applyNumberFormat="1" applyFont="1" applyFill="1" applyBorder="1" applyAlignment="1">
      <alignment horizontal="left" vertical="center" wrapText="1" indent="1"/>
    </xf>
    <xf numFmtId="167" fontId="10" fillId="5" borderId="23" xfId="34" applyNumberFormat="1" applyFill="1" applyBorder="1" applyAlignment="1">
      <alignment horizontal="right" vertical="center" wrapText="1" indent="1"/>
    </xf>
    <xf numFmtId="167" fontId="5" fillId="6" borderId="38" xfId="34" applyNumberFormat="1" applyFont="1" applyFill="1" applyBorder="1" applyAlignment="1">
      <alignment horizontal="center" vertical="center" wrapText="1"/>
    </xf>
    <xf numFmtId="167" fontId="33" fillId="6" borderId="8" xfId="34" applyNumberFormat="1" applyFont="1" applyFill="1" applyBorder="1" applyAlignment="1">
      <alignment horizontal="left" vertical="center" wrapText="1" indent="1"/>
    </xf>
    <xf numFmtId="167" fontId="5" fillId="5" borderId="38" xfId="34" applyNumberFormat="1" applyFont="1" applyFill="1" applyBorder="1" applyAlignment="1">
      <alignment horizontal="center" vertical="center" wrapText="1"/>
    </xf>
    <xf numFmtId="167" fontId="33" fillId="5" borderId="8" xfId="34" applyNumberFormat="1" applyFont="1" applyFill="1" applyBorder="1" applyAlignment="1">
      <alignment horizontal="left" vertical="center" wrapText="1" indent="1"/>
    </xf>
    <xf numFmtId="167" fontId="5" fillId="5" borderId="40" xfId="34" applyNumberFormat="1" applyFont="1" applyFill="1" applyBorder="1" applyAlignment="1">
      <alignment horizontal="center" vertical="center" wrapText="1"/>
    </xf>
    <xf numFmtId="167" fontId="33" fillId="5" borderId="23" xfId="34" applyNumberFormat="1" applyFont="1" applyFill="1" applyBorder="1" applyAlignment="1">
      <alignment horizontal="left" vertical="center" wrapText="1" indent="1"/>
    </xf>
    <xf numFmtId="0" fontId="33" fillId="6" borderId="86" xfId="35" applyFont="1" applyFill="1" applyBorder="1" applyAlignment="1">
      <alignment horizontal="left" wrapText="1"/>
    </xf>
    <xf numFmtId="0" fontId="10" fillId="6" borderId="86" xfId="35" applyFont="1" applyFill="1" applyBorder="1" applyAlignment="1">
      <alignment horizontal="right"/>
    </xf>
    <xf numFmtId="167" fontId="10" fillId="5" borderId="11" xfId="34" applyNumberFormat="1" applyFill="1" applyBorder="1" applyAlignment="1">
      <alignment horizontal="right" vertical="center" wrapText="1" indent="1"/>
    </xf>
    <xf numFmtId="0" fontId="6" fillId="6" borderId="86" xfId="35" applyFont="1" applyFill="1" applyBorder="1" applyAlignment="1">
      <alignment horizontal="center" vertical="center" wrapText="1"/>
    </xf>
    <xf numFmtId="0" fontId="6" fillId="6" borderId="99" xfId="35" applyFont="1" applyFill="1" applyBorder="1" applyAlignment="1">
      <alignment horizontal="center" vertical="center" wrapText="1"/>
    </xf>
    <xf numFmtId="0" fontId="6" fillId="6" borderId="0" xfId="35" applyFont="1" applyFill="1" applyAlignment="1">
      <alignment horizontal="center" vertical="center" wrapText="1"/>
    </xf>
    <xf numFmtId="0" fontId="6" fillId="6" borderId="93" xfId="35" applyFont="1" applyFill="1" applyBorder="1" applyAlignment="1">
      <alignment horizontal="center" vertical="center" wrapText="1"/>
    </xf>
    <xf numFmtId="0" fontId="6" fillId="6" borderId="22" xfId="35" applyFont="1" applyFill="1" applyBorder="1" applyAlignment="1">
      <alignment horizontal="center" vertical="center" wrapText="1"/>
    </xf>
    <xf numFmtId="0" fontId="6" fillId="6" borderId="94" xfId="35" applyFont="1" applyFill="1" applyBorder="1" applyAlignment="1">
      <alignment horizontal="center" vertical="center" wrapText="1"/>
    </xf>
    <xf numFmtId="0" fontId="16" fillId="6" borderId="61" xfId="34" applyFont="1" applyFill="1" applyBorder="1" applyAlignment="1">
      <alignment horizontal="center" vertical="center"/>
    </xf>
    <xf numFmtId="0" fontId="16" fillId="6" borderId="62" xfId="34" applyFont="1" applyFill="1" applyBorder="1" applyAlignment="1">
      <alignment horizontal="center" vertical="center"/>
    </xf>
    <xf numFmtId="0" fontId="16" fillId="6" borderId="63" xfId="34" applyFont="1" applyFill="1" applyBorder="1" applyAlignment="1">
      <alignment horizontal="center" vertical="center"/>
    </xf>
    <xf numFmtId="0" fontId="10" fillId="0" borderId="86" xfId="35" applyFont="1" applyBorder="1" applyAlignment="1">
      <alignment horizontal="right"/>
    </xf>
    <xf numFmtId="0" fontId="33" fillId="0" borderId="86" xfId="35" applyFont="1" applyBorder="1" applyAlignment="1">
      <alignment horizontal="left" wrapText="1"/>
    </xf>
    <xf numFmtId="0" fontId="21" fillId="6" borderId="86" xfId="35" applyFont="1" applyFill="1" applyBorder="1" applyAlignment="1">
      <alignment horizontal="center" vertical="center" wrapText="1"/>
    </xf>
    <xf numFmtId="0" fontId="21" fillId="6" borderId="99" xfId="35" applyFont="1" applyFill="1" applyBorder="1" applyAlignment="1">
      <alignment horizontal="center" vertical="center" wrapText="1"/>
    </xf>
    <xf numFmtId="0" fontId="21" fillId="6" borderId="0" xfId="35" applyFont="1" applyFill="1" applyAlignment="1">
      <alignment horizontal="center" vertical="center" wrapText="1"/>
    </xf>
    <xf numFmtId="0" fontId="21" fillId="6" borderId="93" xfId="35" applyFont="1" applyFill="1" applyBorder="1" applyAlignment="1">
      <alignment horizontal="center" vertical="center" wrapText="1"/>
    </xf>
    <xf numFmtId="0" fontId="21" fillId="6" borderId="22" xfId="35" applyFont="1" applyFill="1" applyBorder="1" applyAlignment="1">
      <alignment horizontal="center" vertical="center" wrapText="1"/>
    </xf>
    <xf numFmtId="0" fontId="21" fillId="6" borderId="94" xfId="35" applyFont="1" applyFill="1" applyBorder="1" applyAlignment="1">
      <alignment horizontal="center" vertical="center" wrapText="1"/>
    </xf>
    <xf numFmtId="0" fontId="7" fillId="6" borderId="61" xfId="34" applyFont="1" applyFill="1" applyBorder="1" applyAlignment="1">
      <alignment horizontal="center" vertical="center"/>
    </xf>
    <xf numFmtId="0" fontId="7" fillId="6" borderId="62" xfId="34" applyFont="1" applyFill="1" applyBorder="1" applyAlignment="1">
      <alignment horizontal="center" vertical="center"/>
    </xf>
    <xf numFmtId="0" fontId="7" fillId="6" borderId="63" xfId="34" applyFont="1" applyFill="1" applyBorder="1" applyAlignment="1">
      <alignment horizontal="center" vertical="center"/>
    </xf>
    <xf numFmtId="0" fontId="21" fillId="6" borderId="49" xfId="35" applyFont="1" applyFill="1" applyBorder="1" applyAlignment="1">
      <alignment horizontal="center" vertical="center" wrapText="1"/>
    </xf>
    <xf numFmtId="0" fontId="21" fillId="6" borderId="91" xfId="35" applyFont="1" applyFill="1" applyBorder="1" applyAlignment="1">
      <alignment horizontal="center" vertical="center" wrapText="1"/>
    </xf>
    <xf numFmtId="0" fontId="21" fillId="6" borderId="92" xfId="35" applyFont="1" applyFill="1" applyBorder="1" applyAlignment="1">
      <alignment horizontal="center" vertical="center" wrapText="1"/>
    </xf>
    <xf numFmtId="0" fontId="7" fillId="6" borderId="48" xfId="34" applyFont="1" applyFill="1" applyBorder="1" applyAlignment="1">
      <alignment horizontal="center" vertical="center"/>
    </xf>
    <xf numFmtId="0" fontId="7" fillId="6" borderId="39" xfId="34" applyFont="1" applyFill="1" applyBorder="1" applyAlignment="1">
      <alignment horizontal="center" vertical="center"/>
    </xf>
    <xf numFmtId="0" fontId="7" fillId="6" borderId="41" xfId="34" applyFont="1" applyFill="1" applyBorder="1" applyAlignment="1">
      <alignment horizontal="center" vertical="center"/>
    </xf>
    <xf numFmtId="1" fontId="6" fillId="5" borderId="97" xfId="6" applyFill="1" applyBorder="1">
      <alignment horizontal="left" vertical="center" wrapText="1"/>
    </xf>
    <xf numFmtId="1" fontId="6" fillId="5" borderId="152" xfId="6" applyFill="1" applyBorder="1">
      <alignment horizontal="left" vertical="center" wrapText="1"/>
    </xf>
    <xf numFmtId="0" fontId="16" fillId="5" borderId="29" xfId="7" applyFont="1" applyFill="1" applyBorder="1" applyAlignment="1">
      <alignment horizontal="center" vertical="center" wrapText="1"/>
    </xf>
    <xf numFmtId="0" fontId="16" fillId="5" borderId="29" xfId="8" applyFont="1" applyFill="1" applyBorder="1">
      <alignment horizontal="center" vertical="center" wrapText="1"/>
    </xf>
    <xf numFmtId="0" fontId="11" fillId="5" borderId="98" xfId="9" applyFill="1" applyBorder="1">
      <alignment horizontal="right" vertical="center" wrapText="1"/>
    </xf>
    <xf numFmtId="0" fontId="11" fillId="5" borderId="153" xfId="9" applyFill="1" applyBorder="1">
      <alignment horizontal="right" vertical="center" wrapText="1"/>
    </xf>
    <xf numFmtId="1" fontId="6" fillId="5" borderId="137" xfId="6" applyFill="1" applyBorder="1">
      <alignment horizontal="left" vertical="center" wrapText="1"/>
    </xf>
    <xf numFmtId="1" fontId="6" fillId="5" borderId="138" xfId="6" applyFill="1" applyBorder="1">
      <alignment horizontal="left" vertical="center" wrapText="1"/>
    </xf>
    <xf numFmtId="0" fontId="11" fillId="5" borderId="53" xfId="9" applyFill="1" applyBorder="1">
      <alignment horizontal="right" vertical="center" wrapText="1"/>
    </xf>
    <xf numFmtId="0" fontId="11" fillId="5" borderId="54" xfId="9" applyFill="1" applyBorder="1">
      <alignment horizontal="right" vertical="center" wrapText="1"/>
    </xf>
    <xf numFmtId="0" fontId="18" fillId="0" borderId="0" xfId="0" applyFont="1" applyAlignment="1">
      <alignment horizontal="right"/>
    </xf>
    <xf numFmtId="0" fontId="7" fillId="6" borderId="21" xfId="36" applyFont="1" applyFill="1" applyBorder="1" applyAlignment="1">
      <alignment horizontal="center" vertical="center" wrapText="1"/>
    </xf>
    <xf numFmtId="0" fontId="7" fillId="6" borderId="18" xfId="36" applyFont="1" applyFill="1" applyBorder="1" applyAlignment="1">
      <alignment horizontal="center" vertical="center" wrapText="1"/>
    </xf>
    <xf numFmtId="0" fontId="33" fillId="0" borderId="86" xfId="35" applyFont="1" applyBorder="1" applyAlignment="1">
      <alignment horizontal="left" vertical="center" wrapText="1"/>
    </xf>
    <xf numFmtId="0" fontId="49" fillId="6" borderId="0" xfId="35" applyFont="1" applyFill="1" applyAlignment="1">
      <alignment horizontal="center" vertical="center"/>
    </xf>
    <xf numFmtId="0" fontId="16" fillId="6" borderId="0" xfId="35" applyFont="1" applyFill="1" applyAlignment="1">
      <alignment horizontal="center" vertical="center"/>
    </xf>
    <xf numFmtId="0" fontId="11" fillId="5" borderId="86" xfId="8" applyFont="1" applyFill="1" applyBorder="1">
      <alignment horizontal="center" vertical="center" wrapText="1"/>
    </xf>
    <xf numFmtId="0" fontId="11" fillId="5" borderId="22" xfId="8" applyFont="1" applyFill="1" applyBorder="1">
      <alignment horizontal="center" vertical="center" wrapText="1"/>
    </xf>
    <xf numFmtId="0" fontId="7" fillId="5" borderId="61" xfId="8" applyFont="1" applyFill="1" applyBorder="1">
      <alignment horizontal="center" vertical="center" wrapText="1"/>
    </xf>
    <xf numFmtId="0" fontId="7" fillId="5" borderId="63" xfId="8" applyFont="1" applyFill="1" applyBorder="1">
      <alignment horizontal="center" vertical="center" wrapText="1"/>
    </xf>
    <xf numFmtId="0" fontId="7" fillId="5" borderId="99" xfId="8" applyFont="1" applyFill="1" applyBorder="1">
      <alignment horizontal="center" vertical="center" wrapText="1"/>
    </xf>
    <xf numFmtId="0" fontId="7" fillId="5" borderId="94" xfId="8" applyFont="1" applyFill="1" applyBorder="1">
      <alignment horizontal="center" vertical="center" wrapText="1"/>
    </xf>
    <xf numFmtId="0" fontId="10" fillId="6" borderId="86" xfId="35" applyFont="1" applyFill="1" applyBorder="1" applyAlignment="1">
      <alignment horizontal="right" vertical="center"/>
    </xf>
    <xf numFmtId="0" fontId="48" fillId="6" borderId="0" xfId="17" applyFont="1" applyFill="1" applyAlignment="1">
      <alignment horizontal="center" vertical="center" readingOrder="2"/>
    </xf>
    <xf numFmtId="0" fontId="11" fillId="6" borderId="0" xfId="19" applyFont="1" applyFill="1" applyAlignment="1">
      <alignment horizontal="center" vertical="center" readingOrder="1"/>
    </xf>
    <xf numFmtId="0" fontId="25" fillId="6" borderId="22" xfId="0" applyFont="1" applyFill="1" applyBorder="1" applyAlignment="1">
      <alignment horizontal="center"/>
    </xf>
  </cellXfs>
  <cellStyles count="44">
    <cellStyle name="Comma" xfId="33" xr:uid="{00000000-0005-0000-0000-000000000000}"/>
    <cellStyle name="H1" xfId="17" xr:uid="{00000000-0005-0000-0000-000001000000}"/>
    <cellStyle name="H1 2" xfId="1" xr:uid="{00000000-0005-0000-0000-000002000000}"/>
    <cellStyle name="H1 2 2" xfId="18" xr:uid="{00000000-0005-0000-0000-000003000000}"/>
    <cellStyle name="H2" xfId="19" xr:uid="{00000000-0005-0000-0000-000004000000}"/>
    <cellStyle name="H2 2" xfId="2" xr:uid="{00000000-0005-0000-0000-000005000000}"/>
    <cellStyle name="H2 2 2" xfId="20" xr:uid="{00000000-0005-0000-0000-000006000000}"/>
    <cellStyle name="had" xfId="21" xr:uid="{00000000-0005-0000-0000-000007000000}"/>
    <cellStyle name="had 2" xfId="9" xr:uid="{00000000-0005-0000-0000-000008000000}"/>
    <cellStyle name="had0" xfId="6" xr:uid="{00000000-0005-0000-0000-000009000000}"/>
    <cellStyle name="Had1" xfId="22" xr:uid="{00000000-0005-0000-0000-00000A000000}"/>
    <cellStyle name="Had2" xfId="8" xr:uid="{00000000-0005-0000-0000-00000B000000}"/>
    <cellStyle name="Had3" xfId="23" xr:uid="{00000000-0005-0000-0000-00000C000000}"/>
    <cellStyle name="inxa" xfId="24" xr:uid="{00000000-0005-0000-0000-00000D000000}"/>
    <cellStyle name="inxe" xfId="25" xr:uid="{00000000-0005-0000-0000-00000E000000}"/>
    <cellStyle name="Normal" xfId="0" builtinId="0"/>
    <cellStyle name="Normal 2" xfId="4" xr:uid="{00000000-0005-0000-0000-000010000000}"/>
    <cellStyle name="Normal 2 2" xfId="26" xr:uid="{00000000-0005-0000-0000-000011000000}"/>
    <cellStyle name="Normal 2 3" xfId="43" xr:uid="{00000000-0005-0000-0000-000012000000}"/>
    <cellStyle name="Normal 3" xfId="35" xr:uid="{00000000-0005-0000-0000-000013000000}"/>
    <cellStyle name="Normal 4" xfId="37" xr:uid="{00000000-0005-0000-0000-000014000000}"/>
    <cellStyle name="Normal 4 2" xfId="38" xr:uid="{00000000-0005-0000-0000-000015000000}"/>
    <cellStyle name="Normal 5" xfId="39" xr:uid="{00000000-0005-0000-0000-000016000000}"/>
    <cellStyle name="Normal 6" xfId="41" xr:uid="{00000000-0005-0000-0000-000017000000}"/>
    <cellStyle name="Normal 7" xfId="42" xr:uid="{00000000-0005-0000-0000-000018000000}"/>
    <cellStyle name="Normal_ورقة1" xfId="34" xr:uid="{00000000-0005-0000-0000-000019000000}"/>
    <cellStyle name="Normal_ورقة2" xfId="36" xr:uid="{00000000-0005-0000-0000-00001A000000}"/>
    <cellStyle name="NotA" xfId="27" xr:uid="{00000000-0005-0000-0000-00001B000000}"/>
    <cellStyle name="Note 2" xfId="32" xr:uid="{00000000-0005-0000-0000-00001C000000}"/>
    <cellStyle name="Percent 2" xfId="40" xr:uid="{00000000-0005-0000-0000-00001D000000}"/>
    <cellStyle name="T1" xfId="5" xr:uid="{00000000-0005-0000-0000-00001E000000}"/>
    <cellStyle name="T1 2" xfId="14" xr:uid="{00000000-0005-0000-0000-00001F000000}"/>
    <cellStyle name="T2" xfId="3" xr:uid="{00000000-0005-0000-0000-000020000000}"/>
    <cellStyle name="T2 2" xfId="28" xr:uid="{00000000-0005-0000-0000-000021000000}"/>
    <cellStyle name="T2 2 2" xfId="29" xr:uid="{00000000-0005-0000-0000-000022000000}"/>
    <cellStyle name="T2 3" xfId="13" xr:uid="{00000000-0005-0000-0000-000023000000}"/>
    <cellStyle name="Total 2" xfId="7" xr:uid="{00000000-0005-0000-0000-000024000000}"/>
    <cellStyle name="Total1" xfId="15" xr:uid="{00000000-0005-0000-0000-000025000000}"/>
    <cellStyle name="TXT1" xfId="16" xr:uid="{00000000-0005-0000-0000-000026000000}"/>
    <cellStyle name="TXT1 2" xfId="30" xr:uid="{00000000-0005-0000-0000-000027000000}"/>
    <cellStyle name="TXT2" xfId="12" xr:uid="{00000000-0005-0000-0000-000028000000}"/>
    <cellStyle name="TXT3" xfId="11" xr:uid="{00000000-0005-0000-0000-000029000000}"/>
    <cellStyle name="TXT4" xfId="10" xr:uid="{00000000-0005-0000-0000-00002A000000}"/>
    <cellStyle name="TXT5" xfId="31" xr:uid="{00000000-0005-0000-0000-00002B000000}"/>
  </cellStyles>
  <dxfs count="18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b/>
        <color theme="1"/>
      </font>
    </dxf>
    <dxf>
      <font>
        <b/>
        <color theme="1"/>
      </font>
    </dxf>
    <dxf>
      <border>
        <top style="thin">
          <color auto="1"/>
        </top>
      </border>
    </dxf>
    <dxf>
      <font>
        <b/>
        <color theme="1"/>
      </font>
      <border>
        <bottom style="thin">
          <color theme="1"/>
        </bottom>
      </border>
    </dxf>
  </dxfs>
  <tableStyles count="1" defaultTableStyle="TableStyleMedium9" defaultPivotStyle="PivotStyleLight16">
    <tableStyle name="VITAL" pivot="0" count="5" xr9:uid="{00000000-0011-0000-FFFF-FFFF00000000}">
      <tableStyleElement type="headerRow" dxfId="181"/>
      <tableStyleElement type="totalRow" dxfId="180"/>
      <tableStyleElement type="firstColumn" dxfId="179"/>
      <tableStyleElement type="lastColumn" dxfId="178"/>
      <tableStyleElement type="secondRowStripe" dxfId="177"/>
    </tableStyle>
  </tableStyles>
  <colors>
    <mruColors>
      <color rgb="FF993366"/>
      <color rgb="FFAD3973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2.xml"/><Relationship Id="rId21" Type="http://schemas.openxmlformats.org/officeDocument/2006/relationships/worksheet" Target="worksheets/sheet19.xml"/><Relationship Id="rId42" Type="http://schemas.openxmlformats.org/officeDocument/2006/relationships/worksheet" Target="worksheets/sheet35.xml"/><Relationship Id="rId47" Type="http://schemas.openxmlformats.org/officeDocument/2006/relationships/chartsheet" Target="chartsheets/sheet8.xml"/><Relationship Id="rId63" Type="http://schemas.openxmlformats.org/officeDocument/2006/relationships/worksheet" Target="worksheets/sheet53.xml"/><Relationship Id="rId68" Type="http://schemas.openxmlformats.org/officeDocument/2006/relationships/worksheet" Target="worksheets/sheet57.xml"/><Relationship Id="rId84" Type="http://schemas.openxmlformats.org/officeDocument/2006/relationships/worksheet" Target="worksheets/sheet71.xml"/><Relationship Id="rId89" Type="http://schemas.openxmlformats.org/officeDocument/2006/relationships/chartsheet" Target="chartsheets/sheet14.xml"/><Relationship Id="rId16" Type="http://schemas.openxmlformats.org/officeDocument/2006/relationships/worksheet" Target="worksheets/sheet14.xml"/><Relationship Id="rId11" Type="http://schemas.openxmlformats.org/officeDocument/2006/relationships/worksheet" Target="worksheets/sheet10.xml"/><Relationship Id="rId32" Type="http://schemas.openxmlformats.org/officeDocument/2006/relationships/chartsheet" Target="chartsheets/sheet7.xml"/><Relationship Id="rId37" Type="http://schemas.openxmlformats.org/officeDocument/2006/relationships/worksheet" Target="worksheets/sheet30.xml"/><Relationship Id="rId53" Type="http://schemas.openxmlformats.org/officeDocument/2006/relationships/worksheet" Target="worksheets/sheet45.xml"/><Relationship Id="rId58" Type="http://schemas.openxmlformats.org/officeDocument/2006/relationships/worksheet" Target="worksheets/sheet50.xml"/><Relationship Id="rId74" Type="http://schemas.openxmlformats.org/officeDocument/2006/relationships/worksheet" Target="worksheets/sheet62.xml"/><Relationship Id="rId79" Type="http://schemas.openxmlformats.org/officeDocument/2006/relationships/worksheet" Target="worksheets/sheet67.xml"/><Relationship Id="rId10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76.xml"/><Relationship Id="rId95" Type="http://schemas.openxmlformats.org/officeDocument/2006/relationships/worksheet" Target="worksheets/sheet81.xml"/><Relationship Id="rId22" Type="http://schemas.openxmlformats.org/officeDocument/2006/relationships/worksheet" Target="worksheets/sheet20.xml"/><Relationship Id="rId27" Type="http://schemas.openxmlformats.org/officeDocument/2006/relationships/worksheet" Target="worksheets/sheet23.xml"/><Relationship Id="rId43" Type="http://schemas.openxmlformats.org/officeDocument/2006/relationships/worksheet" Target="worksheets/sheet36.xml"/><Relationship Id="rId48" Type="http://schemas.openxmlformats.org/officeDocument/2006/relationships/worksheet" Target="worksheets/sheet40.xml"/><Relationship Id="rId64" Type="http://schemas.openxmlformats.org/officeDocument/2006/relationships/chartsheet" Target="chartsheets/sheet11.xml"/><Relationship Id="rId69" Type="http://schemas.openxmlformats.org/officeDocument/2006/relationships/worksheet" Target="worksheets/sheet58.xml"/><Relationship Id="rId80" Type="http://schemas.openxmlformats.org/officeDocument/2006/relationships/worksheet" Target="worksheets/sheet68.xml"/><Relationship Id="rId85" Type="http://schemas.openxmlformats.org/officeDocument/2006/relationships/worksheet" Target="worksheets/sheet7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1.xml"/><Relationship Id="rId33" Type="http://schemas.openxmlformats.org/officeDocument/2006/relationships/worksheet" Target="worksheets/sheet26.xml"/><Relationship Id="rId38" Type="http://schemas.openxmlformats.org/officeDocument/2006/relationships/worksheet" Target="worksheets/sheet31.xml"/><Relationship Id="rId46" Type="http://schemas.openxmlformats.org/officeDocument/2006/relationships/worksheet" Target="worksheets/sheet39.xml"/><Relationship Id="rId59" Type="http://schemas.openxmlformats.org/officeDocument/2006/relationships/chartsheet" Target="chartsheets/sheet9.xml"/><Relationship Id="rId67" Type="http://schemas.openxmlformats.org/officeDocument/2006/relationships/worksheet" Target="worksheets/sheet56.xml"/><Relationship Id="rId103" Type="http://schemas.openxmlformats.org/officeDocument/2006/relationships/customXml" Target="../customXml/item3.xml"/><Relationship Id="rId20" Type="http://schemas.openxmlformats.org/officeDocument/2006/relationships/worksheet" Target="worksheets/sheet18.xml"/><Relationship Id="rId41" Type="http://schemas.openxmlformats.org/officeDocument/2006/relationships/worksheet" Target="worksheets/sheet34.xml"/><Relationship Id="rId54" Type="http://schemas.openxmlformats.org/officeDocument/2006/relationships/worksheet" Target="worksheets/sheet46.xml"/><Relationship Id="rId62" Type="http://schemas.openxmlformats.org/officeDocument/2006/relationships/worksheet" Target="worksheets/sheet52.xml"/><Relationship Id="rId70" Type="http://schemas.openxmlformats.org/officeDocument/2006/relationships/chartsheet" Target="chartsheets/sheet12.xml"/><Relationship Id="rId75" Type="http://schemas.openxmlformats.org/officeDocument/2006/relationships/worksheet" Target="worksheets/sheet63.xml"/><Relationship Id="rId83" Type="http://schemas.openxmlformats.org/officeDocument/2006/relationships/worksheet" Target="worksheets/sheet70.xml"/><Relationship Id="rId88" Type="http://schemas.openxmlformats.org/officeDocument/2006/relationships/worksheet" Target="worksheets/sheet75.xml"/><Relationship Id="rId91" Type="http://schemas.openxmlformats.org/officeDocument/2006/relationships/worksheet" Target="worksheets/sheet77.xml"/><Relationship Id="rId96" Type="http://schemas.openxmlformats.org/officeDocument/2006/relationships/worksheet" Target="worksheets/sheet8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2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5.xml"/><Relationship Id="rId36" Type="http://schemas.openxmlformats.org/officeDocument/2006/relationships/worksheet" Target="worksheets/sheet29.xml"/><Relationship Id="rId49" Type="http://schemas.openxmlformats.org/officeDocument/2006/relationships/worksheet" Target="worksheets/sheet41.xml"/><Relationship Id="rId57" Type="http://schemas.openxmlformats.org/officeDocument/2006/relationships/worksheet" Target="worksheets/sheet49.xml"/><Relationship Id="rId10" Type="http://schemas.openxmlformats.org/officeDocument/2006/relationships/chartsheet" Target="chartsheets/sheet1.xml"/><Relationship Id="rId31" Type="http://schemas.openxmlformats.org/officeDocument/2006/relationships/worksheet" Target="worksheets/sheet25.xml"/><Relationship Id="rId44" Type="http://schemas.openxmlformats.org/officeDocument/2006/relationships/worksheet" Target="worksheets/sheet37.xml"/><Relationship Id="rId52" Type="http://schemas.openxmlformats.org/officeDocument/2006/relationships/worksheet" Target="worksheets/sheet44.xml"/><Relationship Id="rId60" Type="http://schemas.openxmlformats.org/officeDocument/2006/relationships/worksheet" Target="worksheets/sheet51.xml"/><Relationship Id="rId65" Type="http://schemas.openxmlformats.org/officeDocument/2006/relationships/worksheet" Target="worksheets/sheet54.xml"/><Relationship Id="rId73" Type="http://schemas.openxmlformats.org/officeDocument/2006/relationships/worksheet" Target="worksheets/sheet61.xml"/><Relationship Id="rId78" Type="http://schemas.openxmlformats.org/officeDocument/2006/relationships/worksheet" Target="worksheets/sheet66.xml"/><Relationship Id="rId81" Type="http://schemas.openxmlformats.org/officeDocument/2006/relationships/chartsheet" Target="chartsheets/sheet13.xml"/><Relationship Id="rId86" Type="http://schemas.openxmlformats.org/officeDocument/2006/relationships/worksheet" Target="worksheets/sheet73.xml"/><Relationship Id="rId94" Type="http://schemas.openxmlformats.org/officeDocument/2006/relationships/worksheet" Target="worksheets/sheet80.xml"/><Relationship Id="rId99" Type="http://schemas.openxmlformats.org/officeDocument/2006/relationships/sharedStrings" Target="sharedStrings.xml"/><Relationship Id="rId10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6.xml"/><Relationship Id="rId39" Type="http://schemas.openxmlformats.org/officeDocument/2006/relationships/worksheet" Target="worksheets/sheet32.xml"/><Relationship Id="rId34" Type="http://schemas.openxmlformats.org/officeDocument/2006/relationships/worksheet" Target="worksheets/sheet27.xml"/><Relationship Id="rId50" Type="http://schemas.openxmlformats.org/officeDocument/2006/relationships/worksheet" Target="worksheets/sheet42.xml"/><Relationship Id="rId55" Type="http://schemas.openxmlformats.org/officeDocument/2006/relationships/worksheet" Target="worksheets/sheet47.xml"/><Relationship Id="rId76" Type="http://schemas.openxmlformats.org/officeDocument/2006/relationships/worksheet" Target="worksheets/sheet64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59.xml"/><Relationship Id="rId92" Type="http://schemas.openxmlformats.org/officeDocument/2006/relationships/worksheet" Target="worksheets/sheet7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4.xml"/><Relationship Id="rId24" Type="http://schemas.openxmlformats.org/officeDocument/2006/relationships/chartsheet" Target="chartsheets/sheet4.xml"/><Relationship Id="rId40" Type="http://schemas.openxmlformats.org/officeDocument/2006/relationships/worksheet" Target="worksheets/sheet33.xml"/><Relationship Id="rId45" Type="http://schemas.openxmlformats.org/officeDocument/2006/relationships/worksheet" Target="worksheets/sheet38.xml"/><Relationship Id="rId66" Type="http://schemas.openxmlformats.org/officeDocument/2006/relationships/worksheet" Target="worksheets/sheet55.xml"/><Relationship Id="rId87" Type="http://schemas.openxmlformats.org/officeDocument/2006/relationships/worksheet" Target="worksheets/sheet74.xml"/><Relationship Id="rId61" Type="http://schemas.openxmlformats.org/officeDocument/2006/relationships/chartsheet" Target="chartsheets/sheet10.xml"/><Relationship Id="rId82" Type="http://schemas.openxmlformats.org/officeDocument/2006/relationships/worksheet" Target="worksheets/sheet69.xml"/><Relationship Id="rId19" Type="http://schemas.openxmlformats.org/officeDocument/2006/relationships/worksheet" Target="worksheets/sheet17.xml"/><Relationship Id="rId14" Type="http://schemas.openxmlformats.org/officeDocument/2006/relationships/worksheet" Target="worksheets/sheet13.xml"/><Relationship Id="rId30" Type="http://schemas.openxmlformats.org/officeDocument/2006/relationships/chartsheet" Target="chartsheets/sheet6.xml"/><Relationship Id="rId35" Type="http://schemas.openxmlformats.org/officeDocument/2006/relationships/worksheet" Target="worksheets/sheet28.xml"/><Relationship Id="rId56" Type="http://schemas.openxmlformats.org/officeDocument/2006/relationships/worksheet" Target="worksheets/sheet48.xml"/><Relationship Id="rId77" Type="http://schemas.openxmlformats.org/officeDocument/2006/relationships/worksheet" Target="worksheets/sheet65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43.xml"/><Relationship Id="rId72" Type="http://schemas.openxmlformats.org/officeDocument/2006/relationships/worksheet" Target="worksheets/sheet60.xml"/><Relationship Id="rId93" Type="http://schemas.openxmlformats.org/officeDocument/2006/relationships/worksheet" Target="worksheets/sheet79.xml"/><Relationship Id="rId98" Type="http://schemas.openxmlformats.org/officeDocument/2006/relationships/styles" Target="styles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ar-QA" sz="1600">
                <a:latin typeface="Arial" panose="020B0604020202020204" pitchFamily="34" charset="0"/>
                <a:cs typeface="Arial" panose="020B0604020202020204" pitchFamily="34" charset="0"/>
              </a:rPr>
              <a:t>معدل وفيات الأطفال (أقل من 5 سنوات) حسب</a:t>
            </a:r>
            <a:r>
              <a:rPr lang="ar-QA" sz="16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ar-QA" sz="1600">
                <a:latin typeface="Arial" panose="020B0604020202020204" pitchFamily="34" charset="0"/>
                <a:cs typeface="Arial" panose="020B0604020202020204" pitchFamily="34" charset="0"/>
              </a:rPr>
              <a:t>النوع</a:t>
            </a:r>
          </a:p>
          <a:p>
            <a:pPr>
              <a:defRPr sz="1400"/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CHILD MORTALITY RATE (LESS THAN 5 YEARS) BY GENDER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 sz="1400"/>
            </a:pPr>
            <a:r>
              <a:rPr lang="en-US" sz="1200">
                <a:latin typeface="Arial" pitchFamily="34" charset="0"/>
                <a:cs typeface="Arial" pitchFamily="34" charset="0"/>
              </a:rPr>
              <a:t>2008- 2017</a:t>
            </a:r>
          </a:p>
        </c:rich>
      </c:tx>
      <c:layout>
        <c:manualLayout>
          <c:xMode val="edge"/>
          <c:yMode val="edge"/>
          <c:x val="0.25766574777236034"/>
          <c:y val="2.02745000090568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132167643196666E-2"/>
          <c:y val="0.2159892408200734"/>
          <c:w val="0.91706303495519381"/>
          <c:h val="0.66676903375604624"/>
        </c:manualLayout>
      </c:layout>
      <c:lineChart>
        <c:grouping val="standard"/>
        <c:varyColors val="0"/>
        <c:ser>
          <c:idx val="0"/>
          <c:order val="0"/>
          <c:tx>
            <c:strRef>
              <c:f>'5'!$C$6</c:f>
              <c:strCache>
                <c:ptCount val="1"/>
                <c:pt idx="0">
                  <c:v>إناث
Females</c:v>
                </c:pt>
              </c:strCache>
            </c:strRef>
          </c:tx>
          <c:spPr>
            <a:ln w="44450"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2.0807833269945005E-2"/>
                  <c:y val="2.73853766069833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F1-49C3-852D-28F0D92DC1D4}"/>
                </c:ext>
              </c:extLst>
            </c:dLbl>
            <c:dLbl>
              <c:idx val="9"/>
              <c:layout>
                <c:manualLayout>
                  <c:x val="-2.2195022154607991E-2"/>
                  <c:y val="2.10656743130641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F1-49C3-852D-28F0D92DC1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'5'!$A$7:$A$16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'5'!$C$7:$C$16</c:f>
              <c:numCache>
                <c:formatCode>0.0</c:formatCode>
                <c:ptCount val="10"/>
                <c:pt idx="0">
                  <c:v>9.4</c:v>
                </c:pt>
                <c:pt idx="1">
                  <c:v>8.3000000000000007</c:v>
                </c:pt>
                <c:pt idx="2">
                  <c:v>7.9</c:v>
                </c:pt>
                <c:pt idx="3">
                  <c:v>8.3000000000000007</c:v>
                </c:pt>
                <c:pt idx="4">
                  <c:v>7.1</c:v>
                </c:pt>
                <c:pt idx="5">
                  <c:v>6</c:v>
                </c:pt>
                <c:pt idx="6">
                  <c:v>7.7</c:v>
                </c:pt>
                <c:pt idx="7">
                  <c:v>8.7611435597909626</c:v>
                </c:pt>
                <c:pt idx="8">
                  <c:v>7</c:v>
                </c:pt>
                <c:pt idx="9">
                  <c:v>6.0953220239406622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1-49C3-852D-28F0D92DC1D4}"/>
            </c:ext>
          </c:extLst>
        </c:ser>
        <c:ser>
          <c:idx val="1"/>
          <c:order val="1"/>
          <c:tx>
            <c:strRef>
              <c:f>'5'!$D$6</c:f>
              <c:strCache>
                <c:ptCount val="1"/>
                <c:pt idx="0">
                  <c:v>ذكور
Males</c:v>
                </c:pt>
              </c:strCache>
            </c:strRef>
          </c:tx>
          <c:spPr>
            <a:ln w="44450">
              <a:solidFill>
                <a:schemeClr val="accent1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1.8033455500619005E-2"/>
                  <c:y val="-2.10656743130641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F1-49C3-852D-28F0D92DC1D4}"/>
                </c:ext>
              </c:extLst>
            </c:dLbl>
            <c:dLbl>
              <c:idx val="9"/>
              <c:layout>
                <c:manualLayout>
                  <c:x val="-8.3231333079779972E-3"/>
                  <c:y val="-1.89591068817577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F1-49C3-852D-28F0D92DC1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'5'!$A$7:$A$16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'5'!$D$7:$D$16</c:f>
              <c:numCache>
                <c:formatCode>0.0</c:formatCode>
                <c:ptCount val="10"/>
                <c:pt idx="0">
                  <c:v>9.65</c:v>
                </c:pt>
                <c:pt idx="1">
                  <c:v>9.1999999999999993</c:v>
                </c:pt>
                <c:pt idx="2">
                  <c:v>9</c:v>
                </c:pt>
                <c:pt idx="3">
                  <c:v>9.6</c:v>
                </c:pt>
                <c:pt idx="4">
                  <c:v>10.4</c:v>
                </c:pt>
                <c:pt idx="5">
                  <c:v>9.6</c:v>
                </c:pt>
                <c:pt idx="6">
                  <c:v>8.4</c:v>
                </c:pt>
                <c:pt idx="7">
                  <c:v>9.2578986039676714</c:v>
                </c:pt>
                <c:pt idx="8">
                  <c:v>7.2</c:v>
                </c:pt>
                <c:pt idx="9">
                  <c:v>7.2083420813212964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F1-49C3-852D-28F0D92DC1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1630720"/>
        <c:axId val="121632640"/>
      </c:lineChart>
      <c:catAx>
        <c:axId val="121630720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ar-QA" sz="1200" b="1" i="0" strike="noStrike">
                    <a:solidFill>
                      <a:schemeClr val="tx2"/>
                    </a:solidFill>
                    <a:latin typeface="Arial"/>
                    <a:cs typeface="Arial"/>
                  </a:rPr>
                  <a:t>السنوات</a:t>
                </a:r>
                <a:r>
                  <a:rPr lang="en-US" sz="1200" b="1" i="0" strike="noStrike">
                    <a:solidFill>
                      <a:schemeClr val="tx2"/>
                    </a:solidFill>
                    <a:latin typeface="Arial"/>
                    <a:cs typeface="Arial"/>
                  </a:rPr>
                  <a:t>  </a:t>
                </a:r>
                <a:r>
                  <a:rPr lang="ar-QA" sz="1200" b="1" i="0" strike="noStrike">
                    <a:solidFill>
                      <a:schemeClr val="tx2"/>
                    </a:solidFill>
                    <a:latin typeface="Arial"/>
                    <a:cs typeface="Arial"/>
                  </a:rPr>
                  <a:t> </a:t>
                </a:r>
                <a:r>
                  <a:rPr lang="en-US" sz="1200" b="1" i="0" strike="noStrike">
                    <a:solidFill>
                      <a:schemeClr val="tx2"/>
                    </a:solidFill>
                    <a:latin typeface="Arial"/>
                    <a:cs typeface="Arial"/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47161385554841695"/>
              <c:y val="0.947210654685728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 rtl="0">
              <a:defRPr sz="11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163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632640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n-cs"/>
                  </a:defRPr>
                </a:pPr>
                <a:r>
                  <a:rPr lang="ar-QA">
                    <a:cs typeface="+mn-cs"/>
                  </a:rPr>
                  <a:t>المعدل</a:t>
                </a:r>
              </a:p>
              <a:p>
                <a:pPr>
                  <a:defRPr>
                    <a:cs typeface="+mn-cs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Rate</a:t>
                </a:r>
              </a:p>
            </c:rich>
          </c:tx>
          <c:layout>
            <c:manualLayout>
              <c:xMode val="edge"/>
              <c:yMode val="edge"/>
              <c:x val="3.0518155462585985E-2"/>
              <c:y val="0.1449984952370221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1630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61153621229289"/>
          <c:y val="0.15913595529350025"/>
          <c:w val="0.24706533091663913"/>
          <c:h val="7.8118054181105651E-2"/>
        </c:manualLayout>
      </c:layout>
      <c:overlay val="0"/>
      <c:txPr>
        <a:bodyPr/>
        <a:lstStyle/>
        <a:p>
          <a:pPr>
            <a:defRPr sz="1100"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noFill/>
    </a:ln>
  </c:sp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cs typeface="+mn-cs"/>
              </a:defRPr>
            </a:pPr>
            <a:r>
              <a:rPr lang="ar-QA" sz="1600">
                <a:cs typeface="+mn-cs"/>
              </a:rPr>
              <a:t>الوفيات المسجلة حسب الجنسية والفئات</a:t>
            </a:r>
            <a:r>
              <a:rPr lang="ar-QA" sz="1600" baseline="0">
                <a:cs typeface="+mn-cs"/>
              </a:rPr>
              <a:t> العمرية</a:t>
            </a:r>
            <a:endParaRPr lang="en-US" sz="1600">
              <a:cs typeface="+mn-cs"/>
            </a:endParaRPr>
          </a:p>
          <a:p>
            <a:pPr>
              <a:defRPr sz="1600">
                <a:cs typeface="+mn-cs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REGISTERED DEATHS BY NATIONALITY</a:t>
            </a:r>
            <a:r>
              <a:rPr lang="en-US" sz="1200" baseline="0">
                <a:latin typeface="Arial" pitchFamily="34" charset="0"/>
                <a:cs typeface="Arial" pitchFamily="34" charset="0"/>
              </a:rPr>
              <a:t> AND </a:t>
            </a:r>
            <a:r>
              <a:rPr lang="en-US" sz="1200">
                <a:latin typeface="Arial" pitchFamily="34" charset="0"/>
                <a:cs typeface="Arial" pitchFamily="34" charset="0"/>
              </a:rPr>
              <a:t>AGE GROUPS</a:t>
            </a:r>
          </a:p>
          <a:p>
            <a:pPr>
              <a:defRPr sz="1600">
                <a:cs typeface="+mn-cs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2017</a:t>
            </a:r>
          </a:p>
        </c:rich>
      </c:tx>
      <c:layout>
        <c:manualLayout>
          <c:xMode val="edge"/>
          <c:yMode val="edge"/>
          <c:x val="0.27492718251475767"/>
          <c:y val="1.664339457567804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771167890476424E-2"/>
          <c:y val="0.24331702168155259"/>
          <c:w val="0.8951269103878714"/>
          <c:h val="0.621373713444319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'D-4'!$C$36</c:f>
              <c:strCache>
                <c:ptCount val="1"/>
                <c:pt idx="0">
                  <c:v>قطريون
Qataris</c:v>
                </c:pt>
              </c:strCache>
            </c:strRef>
          </c:tx>
          <c:spPr>
            <a:solidFill>
              <a:srgbClr val="99336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'D-4'!$A$37:$A$50</c:f>
              <c:strCache>
                <c:ptCount val="14"/>
                <c:pt idx="0">
                  <c:v>0 - 4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 +</c:v>
                </c:pt>
              </c:strCache>
            </c:strRef>
          </c:cat>
          <c:val>
            <c:numRef>
              <c:f>'D-4'!$C$37:$C$50</c:f>
              <c:numCache>
                <c:formatCode>General</c:formatCode>
                <c:ptCount val="14"/>
                <c:pt idx="0" formatCode="#,##0_ ;\-#,##0\ ">
                  <c:v>54</c:v>
                </c:pt>
                <c:pt idx="1">
                  <c:v>7</c:v>
                </c:pt>
                <c:pt idx="2">
                  <c:v>7</c:v>
                </c:pt>
                <c:pt idx="3">
                  <c:v>23</c:v>
                </c:pt>
                <c:pt idx="4">
                  <c:v>23</c:v>
                </c:pt>
                <c:pt idx="5">
                  <c:v>21</c:v>
                </c:pt>
                <c:pt idx="6">
                  <c:v>11</c:v>
                </c:pt>
                <c:pt idx="7">
                  <c:v>15</c:v>
                </c:pt>
                <c:pt idx="8">
                  <c:v>11</c:v>
                </c:pt>
                <c:pt idx="9">
                  <c:v>29</c:v>
                </c:pt>
                <c:pt idx="10">
                  <c:v>45</c:v>
                </c:pt>
                <c:pt idx="11">
                  <c:v>54</c:v>
                </c:pt>
                <c:pt idx="12">
                  <c:v>36</c:v>
                </c:pt>
                <c:pt idx="13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E-49AF-BB03-8B9221EE335E}"/>
            </c:ext>
          </c:extLst>
        </c:ser>
        <c:ser>
          <c:idx val="1"/>
          <c:order val="1"/>
          <c:tx>
            <c:strRef>
              <c:f>'D-4'!$B$36</c:f>
              <c:strCache>
                <c:ptCount val="1"/>
                <c:pt idx="0">
                  <c:v>غير قطريين
Non-Qataris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'D-4'!$A$37:$A$50</c:f>
              <c:strCache>
                <c:ptCount val="14"/>
                <c:pt idx="0">
                  <c:v>0 - 4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 +</c:v>
                </c:pt>
              </c:strCache>
            </c:strRef>
          </c:cat>
          <c:val>
            <c:numRef>
              <c:f>'D-4'!$B$37:$B$50</c:f>
              <c:numCache>
                <c:formatCode>General</c:formatCode>
                <c:ptCount val="14"/>
                <c:pt idx="0">
                  <c:v>132</c:v>
                </c:pt>
                <c:pt idx="1">
                  <c:v>10</c:v>
                </c:pt>
                <c:pt idx="2">
                  <c:v>8</c:v>
                </c:pt>
                <c:pt idx="3">
                  <c:v>17</c:v>
                </c:pt>
                <c:pt idx="4">
                  <c:v>63</c:v>
                </c:pt>
                <c:pt idx="5">
                  <c:v>126</c:v>
                </c:pt>
                <c:pt idx="6">
                  <c:v>127</c:v>
                </c:pt>
                <c:pt idx="7">
                  <c:v>141</c:v>
                </c:pt>
                <c:pt idx="8">
                  <c:v>133</c:v>
                </c:pt>
                <c:pt idx="9">
                  <c:v>118</c:v>
                </c:pt>
                <c:pt idx="10">
                  <c:v>115</c:v>
                </c:pt>
                <c:pt idx="11">
                  <c:v>145</c:v>
                </c:pt>
                <c:pt idx="12">
                  <c:v>129</c:v>
                </c:pt>
                <c:pt idx="13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E-49AF-BB03-8B9221EE33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58168192"/>
        <c:axId val="158170112"/>
      </c:barChart>
      <c:catAx>
        <c:axId val="158168192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ar-QA" sz="1200"/>
                  <a:t>الفئة العمرية</a:t>
                </a:r>
                <a:r>
                  <a:rPr lang="en-US" sz="1200"/>
                  <a:t>   </a:t>
                </a:r>
                <a:endParaRPr lang="ar-QA" sz="1200" baseline="0"/>
              </a:p>
              <a:p>
                <a:pPr>
                  <a:defRPr sz="1200"/>
                </a:pPr>
                <a:r>
                  <a:rPr lang="en-US" sz="1200" baseline="0"/>
                  <a:t>Age groups</a:t>
                </a:r>
                <a:endParaRPr lang="ar-QA" sz="1200" baseline="0"/>
              </a:p>
            </c:rich>
          </c:tx>
          <c:layout>
            <c:manualLayout>
              <c:xMode val="edge"/>
              <c:yMode val="edge"/>
              <c:x val="0.48832279502329046"/>
              <c:y val="0.9303729625831298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rtl="0"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8170112"/>
        <c:crosses val="autoZero"/>
        <c:auto val="1"/>
        <c:lblAlgn val="ctr"/>
        <c:lblOffset val="100"/>
        <c:noMultiLvlLbl val="0"/>
      </c:catAx>
      <c:valAx>
        <c:axId val="158170112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 rtl="1">
                  <a:defRPr/>
                </a:pPr>
                <a:r>
                  <a:rPr lang="ar-QA"/>
                  <a:t>العدد</a:t>
                </a:r>
                <a:endParaRPr lang="en-US"/>
              </a:p>
              <a:p>
                <a:pPr rtl="1">
                  <a:defRPr/>
                </a:pPr>
                <a:r>
                  <a:rPr lang="ar-QA" baseline="0"/>
                  <a:t> </a:t>
                </a:r>
                <a:r>
                  <a:rPr lang="en-US" baseline="0"/>
                  <a:t>Number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9883041197258779E-2"/>
              <c:y val="0.16087322995106504"/>
            </c:manualLayout>
          </c:layout>
          <c:overlay val="0"/>
        </c:title>
        <c:numFmt formatCode="#,##0_ ;\-#,##0\ " sourceLinked="1"/>
        <c:majorTickMark val="none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8168192"/>
        <c:crosses val="autoZero"/>
        <c:crossBetween val="between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64282386600127439"/>
          <c:y val="0.13223801951123607"/>
          <c:w val="0.31310981276169181"/>
          <c:h val="7.5836570428696695E-2"/>
        </c:manualLayout>
      </c:layout>
      <c:overlay val="0"/>
      <c:txPr>
        <a:bodyPr/>
        <a:lstStyle/>
        <a:p>
          <a:pPr>
            <a:defRPr sz="1050"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noFill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ar-QA" sz="1600"/>
              <a:t>الوفيات المسجلة للقطريين حسب مكان الوفاة </a:t>
            </a:r>
          </a:p>
          <a:p>
            <a:pPr>
              <a:defRPr sz="1400"/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REGISTERED QATARI DEATHS BY PLACE OF DEATH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 sz="1400"/>
            </a:pPr>
            <a:r>
              <a:rPr lang="en-US" sz="1200">
                <a:latin typeface="Arial" pitchFamily="34" charset="0"/>
                <a:cs typeface="Arial" pitchFamily="34" charset="0"/>
              </a:rPr>
              <a:t>2017</a:t>
            </a:r>
          </a:p>
        </c:rich>
      </c:tx>
      <c:layout>
        <c:manualLayout>
          <c:xMode val="edge"/>
          <c:yMode val="edge"/>
          <c:x val="0.31243528552330296"/>
          <c:y val="4.443012805217533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4599337944106492"/>
          <c:y val="0.12374785651793525"/>
          <c:w val="0.5502898454008569"/>
          <c:h val="0.85995118110236157"/>
        </c:manualLayout>
      </c:layout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prstMaterial="matte">
              <a:contourClr>
                <a:srgbClr val="000000"/>
              </a:contourClr>
            </a:sp3d>
          </c:spPr>
          <c:explosion val="25"/>
          <c:dPt>
            <c:idx val="0"/>
            <c:bubble3D val="0"/>
            <c:explosion val="0"/>
            <c:spPr>
              <a:solidFill>
                <a:schemeClr val="accent6"/>
              </a:solidFill>
              <a:scene3d>
                <a:camera prst="orthographicFront"/>
                <a:lightRig rig="threePt" dir="t"/>
              </a:scene3d>
              <a:sp3d prstMaterial="matte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2FB-4E58-9D91-EFF01156122A}"/>
              </c:ext>
            </c:extLst>
          </c:dPt>
          <c:dPt>
            <c:idx val="1"/>
            <c:bubble3D val="0"/>
            <c:explosion val="0"/>
            <c:spPr>
              <a:solidFill>
                <a:schemeClr val="accent6">
                  <a:lumMod val="40000"/>
                  <a:lumOff val="60000"/>
                </a:schemeClr>
              </a:solidFill>
              <a:scene3d>
                <a:camera prst="orthographicFront"/>
                <a:lightRig rig="threePt" dir="t"/>
              </a:scene3d>
              <a:sp3d prstMaterial="matte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2FB-4E58-9D91-EFF01156122A}"/>
              </c:ext>
            </c:extLst>
          </c:dPt>
          <c:dPt>
            <c:idx val="2"/>
            <c:bubble3D val="0"/>
            <c:explosion val="0"/>
            <c:extLst>
              <c:ext xmlns:c16="http://schemas.microsoft.com/office/drawing/2014/chart" uri="{C3380CC4-5D6E-409C-BE32-E72D297353CC}">
                <c16:uniqueId val="{00000004-12FB-4E58-9D91-EFF01156122A}"/>
              </c:ext>
            </c:extLst>
          </c:dPt>
          <c:dPt>
            <c:idx val="3"/>
            <c:bubble3D val="0"/>
            <c:explosion val="0"/>
            <c:extLst>
              <c:ext xmlns:c16="http://schemas.microsoft.com/office/drawing/2014/chart" uri="{C3380CC4-5D6E-409C-BE32-E72D297353CC}">
                <c16:uniqueId val="{00000005-12FB-4E58-9D91-EFF01156122A}"/>
              </c:ext>
            </c:extLst>
          </c:dPt>
          <c:dPt>
            <c:idx val="4"/>
            <c:bubble3D val="0"/>
            <c:explosion val="0"/>
            <c:spPr>
              <a:solidFill>
                <a:srgbClr val="0070C0"/>
              </a:solidFill>
              <a:scene3d>
                <a:camera prst="orthographicFront"/>
                <a:lightRig rig="threePt" dir="t"/>
              </a:scene3d>
              <a:sp3d prstMaterial="matte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2FB-4E58-9D91-EFF01156122A}"/>
              </c:ext>
            </c:extLst>
          </c:dPt>
          <c:dPt>
            <c:idx val="5"/>
            <c:bubble3D val="0"/>
            <c:explosion val="0"/>
            <c:spPr>
              <a:solidFill>
                <a:srgbClr val="993366"/>
              </a:solidFill>
              <a:scene3d>
                <a:camera prst="orthographicFront"/>
                <a:lightRig rig="threePt" dir="t"/>
              </a:scene3d>
              <a:sp3d prstMaterial="matte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2FB-4E58-9D91-EFF01156122A}"/>
              </c:ext>
            </c:extLst>
          </c:dPt>
          <c:dLbls>
            <c:dLbl>
              <c:idx val="0"/>
              <c:layout>
                <c:manualLayout>
                  <c:x val="-2.7501162248034033E-2"/>
                  <c:y val="7.29685039370078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FB-4E58-9D91-EFF01156122A}"/>
                </c:ext>
              </c:extLst>
            </c:dLbl>
            <c:dLbl>
              <c:idx val="1"/>
              <c:layout>
                <c:manualLayout>
                  <c:x val="-2.7041413651913208E-2"/>
                  <c:y val="2.9086995971046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FB-4E58-9D91-EFF01156122A}"/>
                </c:ext>
              </c:extLst>
            </c:dLbl>
            <c:dLbl>
              <c:idx val="2"/>
              <c:layout>
                <c:manualLayout>
                  <c:x val="-3.2347445428087977E-2"/>
                  <c:y val="1.78374453193350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FB-4E58-9D91-EFF01156122A}"/>
                </c:ext>
              </c:extLst>
            </c:dLbl>
            <c:dLbl>
              <c:idx val="3"/>
              <c:layout>
                <c:manualLayout>
                  <c:x val="-8.3200051774902792E-2"/>
                  <c:y val="-3.40054243219597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FB-4E58-9D91-EFF01156122A}"/>
                </c:ext>
              </c:extLst>
            </c:dLbl>
            <c:dLbl>
              <c:idx val="4"/>
              <c:layout>
                <c:manualLayout>
                  <c:x val="-1.313776961243171E-2"/>
                  <c:y val="-6.4921635209861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FB-4E58-9D91-EFF01156122A}"/>
                </c:ext>
              </c:extLst>
            </c:dLbl>
            <c:dLbl>
              <c:idx val="5"/>
              <c:layout>
                <c:manualLayout>
                  <c:x val="-0.1219933830241022"/>
                  <c:y val="-0.11776360454943133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1100" b="0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2FB-4E58-9D91-EFF01156122A}"/>
                </c:ext>
              </c:extLst>
            </c:dLbl>
            <c:dLbl>
              <c:idx val="6"/>
              <c:numFmt formatCode="0.0%" sourceLinked="0"/>
              <c:spPr/>
              <c:txPr>
                <a:bodyPr/>
                <a:lstStyle/>
                <a:p>
                  <a:pPr>
                    <a:defRPr sz="1100" b="0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12FB-4E58-9D91-EFF01156122A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'D-6'!$B$23:$G$23</c:f>
              <c:strCache>
                <c:ptCount val="6"/>
                <c:pt idx="0">
                  <c:v>أخرى
Other</c:v>
                </c:pt>
                <c:pt idx="1">
                  <c:v>دول اوروبية
 European Countries</c:v>
                </c:pt>
                <c:pt idx="2">
                  <c:v>دول اسيوية
 Asian Countries</c:v>
                </c:pt>
                <c:pt idx="3">
                  <c:v>بقية الدول العربية
 Other Arab Countries</c:v>
                </c:pt>
                <c:pt idx="4">
                  <c:v>بقية دول مجلس التعاون
 Other G.C.C Countries</c:v>
                </c:pt>
                <c:pt idx="5">
                  <c:v>قطــــــر
 Qatar</c:v>
                </c:pt>
              </c:strCache>
            </c:strRef>
          </c:cat>
          <c:val>
            <c:numRef>
              <c:f>'D-6'!$B$24:$G$24</c:f>
              <c:numCache>
                <c:formatCode>General</c:formatCode>
                <c:ptCount val="6"/>
                <c:pt idx="0">
                  <c:v>22</c:v>
                </c:pt>
                <c:pt idx="1">
                  <c:v>46</c:v>
                </c:pt>
                <c:pt idx="2">
                  <c:v>14</c:v>
                </c:pt>
                <c:pt idx="3">
                  <c:v>3</c:v>
                </c:pt>
                <c:pt idx="4">
                  <c:v>22</c:v>
                </c:pt>
                <c:pt idx="5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FB-4E58-9D91-EFF011561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6"/>
      </c:pieChart>
    </c:plotArea>
    <c:plotVisOnly val="1"/>
    <c:dispBlanksAs val="zero"/>
    <c:showDLblsOverMax val="0"/>
  </c:chart>
  <c:spPr>
    <a:ln>
      <a:noFill/>
    </a:ln>
  </c:sp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algn="ctr">
              <a:defRPr sz="1400"/>
            </a:pPr>
            <a:r>
              <a:rPr lang="ar-QA" sz="1600"/>
              <a:t>الوفيات المسجلة حسب الجنسية</a:t>
            </a:r>
          </a:p>
          <a:p>
            <a:pPr algn="ctr">
              <a:defRPr sz="1400"/>
            </a:pPr>
            <a:r>
              <a:rPr lang="en-US" sz="1200" b="1" i="0" baseline="0">
                <a:latin typeface="Arial" pitchFamily="34" charset="0"/>
                <a:cs typeface="Arial" pitchFamily="34" charset="0"/>
              </a:rPr>
              <a:t>REGISTERED DEATHS BY NATIONALITY</a:t>
            </a:r>
            <a:endParaRPr lang="en-US" sz="1200">
              <a:latin typeface="Arial" pitchFamily="34" charset="0"/>
              <a:cs typeface="Arial" pitchFamily="34" charset="0"/>
            </a:endParaRPr>
          </a:p>
          <a:p>
            <a:pPr algn="ctr">
              <a:defRPr sz="1400"/>
            </a:pPr>
            <a:r>
              <a:rPr lang="en-US" sz="1200" b="1" i="0" baseline="0">
                <a:latin typeface="Arial" pitchFamily="34" charset="0"/>
                <a:cs typeface="Arial" pitchFamily="34" charset="0"/>
              </a:rPr>
              <a:t>2017</a:t>
            </a:r>
            <a:endParaRPr lang="en-US" sz="12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494078133523712"/>
          <c:y val="3.329902910654256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577395417831433"/>
          <c:y val="0.15260314960629975"/>
          <c:w val="0.52066842026530602"/>
          <c:h val="0.7562857392825918"/>
        </c:manualLayout>
      </c:layout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contourClr>
                <a:srgbClr val="000000"/>
              </a:contourClr>
            </a:sp3d>
          </c:spPr>
          <c:explosion val="25"/>
          <c:dPt>
            <c:idx val="0"/>
            <c:bubble3D val="0"/>
            <c:explosion val="0"/>
            <c:spPr>
              <a:solidFill>
                <a:schemeClr val="accent2"/>
              </a:solidFill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40B-4C3C-8ECC-5C2D2AF8E1F5}"/>
              </c:ext>
            </c:extLst>
          </c:dPt>
          <c:dPt>
            <c:idx val="1"/>
            <c:bubble3D val="0"/>
            <c:explosion val="0"/>
            <c:spPr>
              <a:solidFill>
                <a:schemeClr val="accent6">
                  <a:lumMod val="40000"/>
                  <a:lumOff val="60000"/>
                </a:schemeClr>
              </a:solidFill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40B-4C3C-8ECC-5C2D2AF8E1F5}"/>
              </c:ext>
            </c:extLst>
          </c:dPt>
          <c:dPt>
            <c:idx val="2"/>
            <c:bubble3D val="0"/>
            <c:explosion val="0"/>
            <c:extLst>
              <c:ext xmlns:c16="http://schemas.microsoft.com/office/drawing/2014/chart" uri="{C3380CC4-5D6E-409C-BE32-E72D297353CC}">
                <c16:uniqueId val="{00000004-740B-4C3C-8ECC-5C2D2AF8E1F5}"/>
              </c:ext>
            </c:extLst>
          </c:dPt>
          <c:dPt>
            <c:idx val="3"/>
            <c:bubble3D val="0"/>
            <c:explosion val="0"/>
            <c:extLst>
              <c:ext xmlns:c16="http://schemas.microsoft.com/office/drawing/2014/chart" uri="{C3380CC4-5D6E-409C-BE32-E72D297353CC}">
                <c16:uniqueId val="{00000005-740B-4C3C-8ECC-5C2D2AF8E1F5}"/>
              </c:ext>
            </c:extLst>
          </c:dPt>
          <c:dPt>
            <c:idx val="4"/>
            <c:bubble3D val="0"/>
            <c:explosion val="0"/>
            <c:extLst>
              <c:ext xmlns:c16="http://schemas.microsoft.com/office/drawing/2014/chart" uri="{C3380CC4-5D6E-409C-BE32-E72D297353CC}">
                <c16:uniqueId val="{00000006-740B-4C3C-8ECC-5C2D2AF8E1F5}"/>
              </c:ext>
            </c:extLst>
          </c:dPt>
          <c:dPt>
            <c:idx val="5"/>
            <c:bubble3D val="0"/>
            <c:explosion val="0"/>
            <c:spPr>
              <a:solidFill>
                <a:schemeClr val="accent6">
                  <a:lumMod val="75000"/>
                </a:schemeClr>
              </a:solidFill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740B-4C3C-8ECC-5C2D2AF8E1F5}"/>
              </c:ext>
            </c:extLst>
          </c:dPt>
          <c:dLbls>
            <c:dLbl>
              <c:idx val="0"/>
              <c:layout>
                <c:manualLayout>
                  <c:x val="7.8783733185473284E-2"/>
                  <c:y val="-0.1067310342514779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0B-4C3C-8ECC-5C2D2AF8E1F5}"/>
                </c:ext>
              </c:extLst>
            </c:dLbl>
            <c:dLbl>
              <c:idx val="1"/>
              <c:layout>
                <c:manualLayout>
                  <c:x val="-6.792208862465972E-3"/>
                  <c:y val="-8.500077376641896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0B-4C3C-8ECC-5C2D2AF8E1F5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200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740B-4C3C-8ECC-5C2D2AF8E1F5}"/>
                </c:ext>
              </c:extLst>
            </c:dLbl>
            <c:dLbl>
              <c:idx val="3"/>
              <c:layout>
                <c:manualLayout>
                  <c:x val="-0.175058795418369"/>
                  <c:y val="-2.848613211459009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0B-4C3C-8ECC-5C2D2AF8E1F5}"/>
                </c:ext>
              </c:extLst>
            </c:dLbl>
            <c:dLbl>
              <c:idx val="5"/>
              <c:layout>
                <c:manualLayout>
                  <c:x val="-9.8141769178884078E-2"/>
                  <c:y val="2.5572368818645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40B-4C3C-8ECC-5C2D2AF8E1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'D-9'!$A$17:$A$22</c:f>
              <c:strCache>
                <c:ptCount val="6"/>
                <c:pt idx="0">
                  <c:v>قطــــــر
 Qatar</c:v>
                </c:pt>
                <c:pt idx="1">
                  <c:v>بقية دول مجلس التعاون
 Other G.C.C Countries</c:v>
                </c:pt>
                <c:pt idx="2">
                  <c:v>بقية الدول العربية
 Other Arab Countries</c:v>
                </c:pt>
                <c:pt idx="3">
                  <c:v>دول آسيوية
 Asian Countries</c:v>
                </c:pt>
                <c:pt idx="4">
                  <c:v>دول أوروبية
 European Countries</c:v>
                </c:pt>
                <c:pt idx="5">
                  <c:v>دول أخرى
Other Countries</c:v>
                </c:pt>
              </c:strCache>
            </c:strRef>
          </c:cat>
          <c:val>
            <c:numRef>
              <c:f>'D-9'!$E$17:$E$22</c:f>
              <c:numCache>
                <c:formatCode>0.0</c:formatCode>
                <c:ptCount val="6"/>
                <c:pt idx="0">
                  <c:v>30.732345248474282</c:v>
                </c:pt>
                <c:pt idx="1">
                  <c:v>2.3975588491717525</c:v>
                </c:pt>
                <c:pt idx="2">
                  <c:v>21.272885789014822</c:v>
                </c:pt>
                <c:pt idx="3">
                  <c:v>41.325196163905844</c:v>
                </c:pt>
                <c:pt idx="4">
                  <c:v>1.3949433304272014</c:v>
                </c:pt>
                <c:pt idx="5">
                  <c:v>2.8770706190061031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0B-4C3C-8ECC-5C2D2AF8E1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</c:pieChart>
    </c:plotArea>
    <c:plotVisOnly val="1"/>
    <c:dispBlanksAs val="zero"/>
    <c:showDLblsOverMax val="0"/>
  </c:chart>
  <c:spPr>
    <a:ln w="12700">
      <a:noFill/>
    </a:ln>
  </c:sp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ar-SA" sz="1600" b="1" i="0" strike="noStrike">
                <a:solidFill>
                  <a:srgbClr val="000000"/>
                </a:solidFill>
                <a:latin typeface="Calibri"/>
              </a:rPr>
              <a:t>وفيات الأطفال الرضع المسجلة حسب الجنسية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REGISTERED INFANT DEATHS BY NATIONALITY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2008- 2017</a:t>
            </a:r>
          </a:p>
        </c:rich>
      </c:tx>
      <c:layout>
        <c:manualLayout>
          <c:xMode val="edge"/>
          <c:yMode val="edge"/>
          <c:x val="0.30464971566054244"/>
          <c:y val="8.267305729781791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12623702841858E-2"/>
          <c:y val="0.22756336913356395"/>
          <c:w val="0.90688369000107694"/>
          <c:h val="0.67439006414394942"/>
        </c:manualLayout>
      </c:layout>
      <c:lineChart>
        <c:grouping val="standard"/>
        <c:varyColors val="0"/>
        <c:ser>
          <c:idx val="0"/>
          <c:order val="0"/>
          <c:tx>
            <c:strRef>
              <c:f>'ID-1'!$E$5:$G$5</c:f>
              <c:strCache>
                <c:ptCount val="1"/>
                <c:pt idx="0">
                  <c:v>غير قطريين Non-Qataris 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3.4679722116574982E-2"/>
                  <c:y val="-8.4262697252256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44-41C4-A684-D4A5D4121971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44-41C4-A684-D4A5D41219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'ID-1'!$A$7:$A$16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'ID-1'!$E$7:$E$16</c:f>
              <c:numCache>
                <c:formatCode>#,##0</c:formatCode>
                <c:ptCount val="10"/>
                <c:pt idx="0">
                  <c:v>90</c:v>
                </c:pt>
                <c:pt idx="1">
                  <c:v>77</c:v>
                </c:pt>
                <c:pt idx="2">
                  <c:v>80</c:v>
                </c:pt>
                <c:pt idx="3">
                  <c:v>107</c:v>
                </c:pt>
                <c:pt idx="4">
                  <c:v>99</c:v>
                </c:pt>
                <c:pt idx="5">
                  <c:v>100</c:v>
                </c:pt>
                <c:pt idx="6">
                  <c:v>110</c:v>
                </c:pt>
                <c:pt idx="7">
                  <c:v>128</c:v>
                </c:pt>
                <c:pt idx="8">
                  <c:v>108</c:v>
                </c:pt>
                <c:pt idx="9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4-41C4-A684-D4A5D4121971}"/>
            </c:ext>
          </c:extLst>
        </c:ser>
        <c:ser>
          <c:idx val="1"/>
          <c:order val="1"/>
          <c:tx>
            <c:strRef>
              <c:f>'ID-1'!$H$5:$J$5</c:f>
              <c:strCache>
                <c:ptCount val="1"/>
                <c:pt idx="0">
                  <c:v>قطريون Qataris 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3.4679722116574982E-2"/>
                  <c:y val="-7.723991353249617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44-41C4-A684-D4A5D4121971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44-41C4-A684-D4A5D41219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'ID-1'!$A$7:$A$16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'ID-1'!$H$7:$H$16</c:f>
              <c:numCache>
                <c:formatCode>#,##0</c:formatCode>
                <c:ptCount val="10"/>
                <c:pt idx="0">
                  <c:v>42</c:v>
                </c:pt>
                <c:pt idx="1">
                  <c:v>53</c:v>
                </c:pt>
                <c:pt idx="2">
                  <c:v>52</c:v>
                </c:pt>
                <c:pt idx="3">
                  <c:v>49</c:v>
                </c:pt>
                <c:pt idx="4">
                  <c:v>49</c:v>
                </c:pt>
                <c:pt idx="5">
                  <c:v>58</c:v>
                </c:pt>
                <c:pt idx="6">
                  <c:v>58</c:v>
                </c:pt>
                <c:pt idx="7">
                  <c:v>69</c:v>
                </c:pt>
                <c:pt idx="8">
                  <c:v>53</c:v>
                </c:pt>
                <c:pt idx="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44-41C4-A684-D4A5D4121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86144"/>
        <c:axId val="155296128"/>
      </c:lineChart>
      <c:catAx>
        <c:axId val="155286144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 rtl="0">
              <a:defRPr sz="10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5529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296128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ar-SA" sz="1000" b="1" i="0" strike="noStrike">
                    <a:solidFill>
                      <a:srgbClr val="000000"/>
                    </a:solidFill>
                    <a:latin typeface="Calibri"/>
                  </a:rPr>
                  <a:t>العدد</a:t>
                </a:r>
                <a:endParaRPr lang="ar-QA" sz="1000" b="1" i="0" strike="noStrike">
                  <a:solidFill>
                    <a:srgbClr val="000000"/>
                  </a:solidFill>
                  <a:latin typeface="Calibri"/>
                </a:endParaRPr>
              </a:p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ar-SA" sz="1000" b="1" i="0" strike="noStrike">
                    <a:solidFill>
                      <a:srgbClr val="000000"/>
                    </a:solidFill>
                    <a:latin typeface="Calibri"/>
                  </a:rPr>
                  <a:t> </a:t>
                </a:r>
                <a:r>
                  <a:rPr lang="en-US" sz="1000" b="1" i="0" strike="noStrike">
                    <a:solidFill>
                      <a:srgbClr val="000000"/>
                    </a:solidFill>
                    <a:latin typeface="Calibri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8.7431129348700624E-3"/>
              <c:y val="0.147855633820956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55286144"/>
        <c:crosses val="autoZero"/>
        <c:crossBetween val="between"/>
        <c:minorUnit val="5"/>
      </c:valAx>
    </c:plotArea>
    <c:legend>
      <c:legendPos val="r"/>
      <c:layout>
        <c:manualLayout>
          <c:xMode val="edge"/>
          <c:yMode val="edge"/>
          <c:x val="0.62340420766863036"/>
          <c:y val="0.12002911680413958"/>
          <c:w val="0.34030135931239602"/>
          <c:h val="8.264463772456275E-2"/>
        </c:manualLayout>
      </c:layout>
      <c:overlay val="0"/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ar-SA" sz="1600" b="1" i="0" strike="noStrike">
                <a:solidFill>
                  <a:srgbClr val="000000"/>
                </a:solidFill>
                <a:latin typeface="Calibri"/>
              </a:rPr>
              <a:t>وفيات الأطفال الرضع المسجلة حسب ال</a:t>
            </a:r>
            <a:r>
              <a:rPr lang="ar-QA" sz="1600" b="1" i="0" strike="noStrike">
                <a:solidFill>
                  <a:srgbClr val="000000"/>
                </a:solidFill>
                <a:latin typeface="Calibri"/>
              </a:rPr>
              <a:t>نوع</a:t>
            </a:r>
            <a:r>
              <a:rPr lang="ar-SA" sz="1600" b="1" i="0" strike="noStrike">
                <a:solidFill>
                  <a:srgbClr val="000000"/>
                </a:solidFill>
                <a:latin typeface="Calibri"/>
              </a:rPr>
              <a:t> والجنسية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 pitchFamily="34" charset="0"/>
                <a:cs typeface="Arial" pitchFamily="34" charset="0"/>
              </a:rPr>
              <a:t>REGISTERED INFANT DEATHS BY GENDER  AND NATIONALITY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 pitchFamily="34" charset="0"/>
                <a:cs typeface="Arial" pitchFamily="34" charset="0"/>
              </a:rPr>
              <a:t>2017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272968407264677E-2"/>
          <c:y val="0.24242371366861545"/>
          <c:w val="0.92471070558106505"/>
          <c:h val="0.6455848625663661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'ID-6'!$C$14</c:f>
              <c:strCache>
                <c:ptCount val="1"/>
                <c:pt idx="0">
                  <c:v>ذكور
Males</c:v>
                </c:pt>
              </c:strCache>
            </c:strRef>
          </c:tx>
          <c:spPr>
            <a:solidFill>
              <a:schemeClr val="accent1"/>
            </a:solidFill>
            <a:scene3d>
              <a:camera prst="orthographicFront"/>
              <a:lightRig rig="threePt" dir="t"/>
            </a:scene3d>
            <a:sp3d prstMaterial="softEdge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'ID-6'!$A$15:$A$20</c:f>
              <c:strCache>
                <c:ptCount val="6"/>
                <c:pt idx="0">
                  <c:v>قطر
Qatar</c:v>
                </c:pt>
                <c:pt idx="1">
                  <c:v>بقية دول مجلس التعاون
Other GCC Countries</c:v>
                </c:pt>
                <c:pt idx="2">
                  <c:v>بقية الدول العربية
Other Arab Countries</c:v>
                </c:pt>
                <c:pt idx="3">
                  <c:v>دول أسيوية
Asian Countries</c:v>
                </c:pt>
                <c:pt idx="4">
                  <c:v>دول أوروبية
Eurppean Countries</c:v>
                </c:pt>
                <c:pt idx="5">
                  <c:v>دول أخرى
Other Countries</c:v>
                </c:pt>
              </c:strCache>
            </c:strRef>
          </c:cat>
          <c:val>
            <c:numRef>
              <c:f>'ID-6'!$C$15:$C$20</c:f>
              <c:numCache>
                <c:formatCode>#,##0</c:formatCode>
                <c:ptCount val="6"/>
                <c:pt idx="0">
                  <c:v>29</c:v>
                </c:pt>
                <c:pt idx="1">
                  <c:v>1</c:v>
                </c:pt>
                <c:pt idx="2">
                  <c:v>30</c:v>
                </c:pt>
                <c:pt idx="3">
                  <c:v>18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7-41BF-8F24-2E9B9F1ADEEC}"/>
            </c:ext>
          </c:extLst>
        </c:ser>
        <c:ser>
          <c:idx val="0"/>
          <c:order val="1"/>
          <c:tx>
            <c:strRef>
              <c:f>'ID-6'!$B$14</c:f>
              <c:strCache>
                <c:ptCount val="1"/>
                <c:pt idx="0">
                  <c:v>إناث
Females</c:v>
                </c:pt>
              </c:strCache>
            </c:strRef>
          </c:tx>
          <c:spPr>
            <a:solidFill>
              <a:schemeClr val="accent2"/>
            </a:solidFill>
            <a:scene3d>
              <a:camera prst="orthographicFront"/>
              <a:lightRig rig="threePt" dir="t"/>
            </a:scene3d>
            <a:sp3d prstMaterial="softEdge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'ID-6'!$A$15:$A$20</c:f>
              <c:strCache>
                <c:ptCount val="6"/>
                <c:pt idx="0">
                  <c:v>قطر
Qatar</c:v>
                </c:pt>
                <c:pt idx="1">
                  <c:v>بقية دول مجلس التعاون
Other GCC Countries</c:v>
                </c:pt>
                <c:pt idx="2">
                  <c:v>بقية الدول العربية
Other Arab Countries</c:v>
                </c:pt>
                <c:pt idx="3">
                  <c:v>دول أسيوية
Asian Countries</c:v>
                </c:pt>
                <c:pt idx="4">
                  <c:v>دول أوروبية
Eurppean Countries</c:v>
                </c:pt>
                <c:pt idx="5">
                  <c:v>دول أخرى
Other Countries</c:v>
                </c:pt>
              </c:strCache>
            </c:strRef>
          </c:cat>
          <c:val>
            <c:numRef>
              <c:f>'ID-6'!$B$15:$B$20</c:f>
              <c:numCache>
                <c:formatCode>#,##0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29</c:v>
                </c:pt>
                <c:pt idx="3">
                  <c:v>19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7-41BF-8F24-2E9B9F1ADEE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gapWidth val="151"/>
        <c:axId val="160764672"/>
        <c:axId val="160766208"/>
      </c:barChart>
      <c:catAx>
        <c:axId val="160764672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60766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766208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rtl="0">
                  <a:defRPr sz="1200" b="1">
                    <a:cs typeface="+mn-cs"/>
                  </a:defRPr>
                </a:pPr>
                <a:r>
                  <a:rPr lang="ar-QA" sz="1200" b="1">
                    <a:cs typeface="+mn-cs"/>
                  </a:rPr>
                  <a:t>العدد</a:t>
                </a:r>
              </a:p>
              <a:p>
                <a:pPr rtl="0">
                  <a:defRPr sz="1200" b="1">
                    <a:cs typeface="+mn-cs"/>
                  </a:defRPr>
                </a:pPr>
                <a:r>
                  <a:rPr lang="en-US" sz="1200" b="1">
                    <a:cs typeface="+mn-cs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1.1101115583854694E-2"/>
              <c:y val="0.15926474505692426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60764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30663122162405"/>
          <c:y val="0.13312208488524999"/>
          <c:w val="0.28124910273480952"/>
          <c:h val="7.0265004513104662E-2"/>
        </c:manualLayout>
      </c:layout>
      <c:overlay val="0"/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/>
              <a:t>الواقعات الحيوية المسجلة</a:t>
            </a:r>
          </a:p>
          <a:p>
            <a:pPr>
              <a:defRPr/>
            </a:pPr>
            <a:r>
              <a:rPr lang="en-US" sz="1200">
                <a:latin typeface="Arial" pitchFamily="34" charset="0"/>
                <a:cs typeface="Arial" pitchFamily="34" charset="0"/>
              </a:rPr>
              <a:t>REGISTERED VITAL EVENTS</a:t>
            </a:r>
          </a:p>
          <a:p>
            <a:pPr>
              <a:defRPr/>
            </a:pPr>
            <a:r>
              <a:rPr lang="en-US" sz="1200">
                <a:latin typeface="Arial" pitchFamily="34" charset="0"/>
                <a:cs typeface="Arial" pitchFamily="34" charset="0"/>
              </a:rPr>
              <a:t>2008 - 2017</a:t>
            </a:r>
          </a:p>
        </c:rich>
      </c:tx>
      <c:layout>
        <c:manualLayout>
          <c:xMode val="edge"/>
          <c:yMode val="edge"/>
          <c:x val="0.39179187365528156"/>
          <c:y val="2.066494461567899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839608196691591E-2"/>
          <c:y val="0.21810571362906453"/>
          <c:w val="0.90154814648627235"/>
          <c:h val="0.57111779045290623"/>
        </c:manualLayout>
      </c:layout>
      <c:lineChart>
        <c:grouping val="standard"/>
        <c:varyColors val="0"/>
        <c:ser>
          <c:idx val="0"/>
          <c:order val="0"/>
          <c:tx>
            <c:strRef>
              <c:f>'B1'!$B$5</c:f>
              <c:strCache>
                <c:ptCount val="1"/>
                <c:pt idx="0">
                  <c:v>الزيادة الطبيعية
Natural Increase</c:v>
                </c:pt>
              </c:strCache>
            </c:strRef>
          </c:tx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5E-4C02-B499-F1F0B8C8AE5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5E-4C02-B499-F1F0B8C8AE5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5E-4C02-B499-F1F0B8C8AE5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5E-4C02-B499-F1F0B8C8AE5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5E-4C02-B499-F1F0B8C8AE5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5E-4C02-B499-F1F0B8C8AE5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85E-4C02-B499-F1F0B8C8AE5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85E-4C02-B499-F1F0B8C8AE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'B1'!$A$6:$A$15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'B1'!$B$6:$B$15</c:f>
              <c:numCache>
                <c:formatCode>#,##0</c:formatCode>
                <c:ptCount val="10"/>
                <c:pt idx="0">
                  <c:v>15268</c:v>
                </c:pt>
                <c:pt idx="1">
                  <c:v>16343</c:v>
                </c:pt>
                <c:pt idx="2">
                  <c:v>17534</c:v>
                </c:pt>
                <c:pt idx="3">
                  <c:v>18674</c:v>
                </c:pt>
                <c:pt idx="4">
                  <c:v>19392</c:v>
                </c:pt>
                <c:pt idx="5">
                  <c:v>21575</c:v>
                </c:pt>
                <c:pt idx="6">
                  <c:v>23077</c:v>
                </c:pt>
                <c:pt idx="7">
                  <c:v>24305</c:v>
                </c:pt>
                <c:pt idx="8">
                  <c:v>24469</c:v>
                </c:pt>
                <c:pt idx="9">
                  <c:v>25612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985E-4C02-B499-F1F0B8C8AE5B}"/>
            </c:ext>
          </c:extLst>
        </c:ser>
        <c:ser>
          <c:idx val="1"/>
          <c:order val="1"/>
          <c:tx>
            <c:strRef>
              <c:f>'B1'!$C$5</c:f>
              <c:strCache>
                <c:ptCount val="1"/>
                <c:pt idx="0">
                  <c:v>الوفيات
Deaths</c:v>
                </c:pt>
              </c:strCache>
            </c:strRef>
          </c:tx>
          <c:spPr>
            <a:ln w="38100">
              <a:solidFill>
                <a:srgbClr val="996633"/>
              </a:solidFill>
              <a:prstDash val="solid"/>
            </a:ln>
          </c:spP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85E-4C02-B499-F1F0B8C8AE5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85E-4C02-B499-F1F0B8C8AE5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85E-4C02-B499-F1F0B8C8AE5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85E-4C02-B499-F1F0B8C8AE5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85E-4C02-B499-F1F0B8C8AE5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85E-4C02-B499-F1F0B8C8AE5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85E-4C02-B499-F1F0B8C8AE5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85E-4C02-B499-F1F0B8C8AE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'B1'!$A$6:$A$15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'B1'!$C$6:$C$15</c:f>
              <c:numCache>
                <c:formatCode>#,##0</c:formatCode>
                <c:ptCount val="10"/>
                <c:pt idx="0">
                  <c:v>1942</c:v>
                </c:pt>
                <c:pt idx="1">
                  <c:v>2008</c:v>
                </c:pt>
                <c:pt idx="2">
                  <c:v>1970</c:v>
                </c:pt>
                <c:pt idx="3">
                  <c:v>1949</c:v>
                </c:pt>
                <c:pt idx="4">
                  <c:v>2031</c:v>
                </c:pt>
                <c:pt idx="5">
                  <c:v>2133</c:v>
                </c:pt>
                <c:pt idx="6">
                  <c:v>2366</c:v>
                </c:pt>
                <c:pt idx="7">
                  <c:v>2317</c:v>
                </c:pt>
                <c:pt idx="8">
                  <c:v>2347</c:v>
                </c:pt>
                <c:pt idx="9">
                  <c:v>2294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985E-4C02-B499-F1F0B8C8AE5B}"/>
            </c:ext>
          </c:extLst>
        </c:ser>
        <c:ser>
          <c:idx val="2"/>
          <c:order val="2"/>
          <c:tx>
            <c:strRef>
              <c:f>'B1'!$D$5</c:f>
              <c:strCache>
                <c:ptCount val="1"/>
                <c:pt idx="0">
                  <c:v>المواليد أحياء
Live Births</c:v>
                </c:pt>
              </c:strCache>
            </c:strRef>
          </c:tx>
          <c:spPr>
            <a:ln w="38100">
              <a:solidFill>
                <a:srgbClr val="999933"/>
              </a:solidFill>
              <a:prstDash val="solid"/>
            </a:ln>
          </c:spP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85E-4C02-B499-F1F0B8C8AE5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85E-4C02-B499-F1F0B8C8AE5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85E-4C02-B499-F1F0B8C8AE5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85E-4C02-B499-F1F0B8C8AE5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85E-4C02-B499-F1F0B8C8AE5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85E-4C02-B499-F1F0B8C8AE5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85E-4C02-B499-F1F0B8C8AE5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85E-4C02-B499-F1F0B8C8AE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'B1'!$A$6:$A$15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'B1'!$D$6:$D$15</c:f>
              <c:numCache>
                <c:formatCode>#,##0</c:formatCode>
                <c:ptCount val="10"/>
                <c:pt idx="0">
                  <c:v>17210</c:v>
                </c:pt>
                <c:pt idx="1">
                  <c:v>18351</c:v>
                </c:pt>
                <c:pt idx="2">
                  <c:v>19504</c:v>
                </c:pt>
                <c:pt idx="3">
                  <c:v>20623</c:v>
                </c:pt>
                <c:pt idx="4">
                  <c:v>21423</c:v>
                </c:pt>
                <c:pt idx="5">
                  <c:v>23708</c:v>
                </c:pt>
                <c:pt idx="6">
                  <c:v>25443</c:v>
                </c:pt>
                <c:pt idx="7">
                  <c:v>26622</c:v>
                </c:pt>
                <c:pt idx="8">
                  <c:v>26816</c:v>
                </c:pt>
                <c:pt idx="9">
                  <c:v>27906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A-985E-4C02-B499-F1F0B8C8AE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34816"/>
        <c:axId val="108836352"/>
      </c:lineChart>
      <c:catAx>
        <c:axId val="108834816"/>
        <c:scaling>
          <c:orientation val="minMax"/>
        </c:scaling>
        <c:delete val="0"/>
        <c:axPos val="b"/>
        <c:majorGridlines>
          <c:spPr>
            <a:ln w="19050">
              <a:solidFill>
                <a:srgbClr val="E3E3E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 rtl="0">
              <a:defRPr sz="105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883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836352"/>
        <c:scaling>
          <c:orientation val="minMax"/>
        </c:scaling>
        <c:delete val="0"/>
        <c:axPos val="l"/>
        <c:majorGridlines>
          <c:spPr>
            <a:ln w="19050">
              <a:solidFill>
                <a:srgbClr val="E3E3E3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ar-QA" sz="1300" b="1" i="0" strike="noStrike">
                    <a:solidFill>
                      <a:schemeClr val="tx2"/>
                    </a:solidFill>
                    <a:latin typeface="Calibri"/>
                  </a:rPr>
                  <a:t>العدد</a:t>
                </a:r>
              </a:p>
              <a:p>
                <a:pPr algn="ctr">
                  <a:defRPr sz="1000" b="0" i="0" u="none" strike="noStrik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strike="noStrike">
                    <a:solidFill>
                      <a:schemeClr val="tx2"/>
                    </a:solidFill>
                    <a:latin typeface="Calibri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7.370232848938626E-3"/>
              <c:y val="0.1322564514947007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8834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5.5793991416310064E-2"/>
          <c:y val="0.88617625649409526"/>
          <c:w val="0.90128755364806867"/>
          <c:h val="9.9502435412688744E-2"/>
        </c:manualLayout>
      </c:layout>
      <c:overlay val="0"/>
      <c:spPr>
        <a:solidFill>
          <a:schemeClr val="bg2"/>
        </a:solidFill>
        <a:ln w="25400">
          <a:solidFill>
            <a:schemeClr val="bg1">
              <a:lumMod val="65000"/>
            </a:schemeClr>
          </a:solidFill>
          <a:prstDash val="solid"/>
        </a:ln>
      </c:spPr>
      <c:txPr>
        <a:bodyPr/>
        <a:lstStyle/>
        <a:p>
          <a:pPr>
            <a:defRPr sz="1200" b="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ar-SA" sz="1600" b="1" i="0" strike="noStrike">
                <a:solidFill>
                  <a:srgbClr val="000000"/>
                </a:solidFill>
                <a:latin typeface="Calibri"/>
              </a:rPr>
              <a:t>المواليد </a:t>
            </a:r>
            <a:r>
              <a:rPr lang="ar-QA" sz="1600" b="1" i="0" strike="noStrike">
                <a:solidFill>
                  <a:srgbClr val="000000"/>
                </a:solidFill>
                <a:latin typeface="Calibri"/>
              </a:rPr>
              <a:t>ال</a:t>
            </a:r>
            <a:r>
              <a:rPr lang="ar-SA" sz="1600" b="1" i="0" strike="noStrike">
                <a:solidFill>
                  <a:srgbClr val="000000"/>
                </a:solidFill>
                <a:latin typeface="Calibri"/>
              </a:rPr>
              <a:t>أحياء المسجلون حسب الجنسية والبلدية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REGISTERED LIVE BIRTHS BY NATIONALITY AND MUNICIPALITY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2017</a:t>
            </a:r>
          </a:p>
        </c:rich>
      </c:tx>
      <c:layout>
        <c:manualLayout>
          <c:xMode val="edge"/>
          <c:yMode val="edge"/>
          <c:x val="0.27771985023611179"/>
          <c:y val="2.0407928806879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944095928615868E-2"/>
          <c:y val="0.23063256553179015"/>
          <c:w val="0.87465227481531194"/>
          <c:h val="0.616729967338585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'B6-3'!$B$41</c:f>
              <c:strCache>
                <c:ptCount val="1"/>
                <c:pt idx="0">
                  <c:v>Qataris قطريون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'B6-3'!$A$42:$A$49</c:f>
              <c:strCache>
                <c:ptCount val="8"/>
                <c:pt idx="0">
                  <c:v> الدوحة 
Doha</c:v>
                </c:pt>
                <c:pt idx="1">
                  <c:v>الريان 
Al Rayyan </c:v>
                </c:pt>
                <c:pt idx="2">
                  <c:v> الوكرة 
Al Wakra</c:v>
                </c:pt>
                <c:pt idx="3">
                  <c:v>ام صلال 
Umm Salal </c:v>
                </c:pt>
                <c:pt idx="4">
                  <c:v> الخور
Al Khor</c:v>
                </c:pt>
                <c:pt idx="5">
                  <c:v> الشمال 
Al Shamal</c:v>
                </c:pt>
                <c:pt idx="6">
                  <c:v> الظعاين 
Al Dhaayen</c:v>
                </c:pt>
                <c:pt idx="7">
                  <c:v>الشيحانية
Al Sheehaniya</c:v>
                </c:pt>
              </c:strCache>
            </c:strRef>
          </c:cat>
          <c:val>
            <c:numRef>
              <c:f>'B6-3'!$B$42:$B$49</c:f>
              <c:numCache>
                <c:formatCode>General</c:formatCode>
                <c:ptCount val="8"/>
                <c:pt idx="0">
                  <c:v>1584</c:v>
                </c:pt>
                <c:pt idx="1">
                  <c:v>3805</c:v>
                </c:pt>
                <c:pt idx="2">
                  <c:v>338</c:v>
                </c:pt>
                <c:pt idx="3">
                  <c:v>651</c:v>
                </c:pt>
                <c:pt idx="4">
                  <c:v>261</c:v>
                </c:pt>
                <c:pt idx="5">
                  <c:v>60</c:v>
                </c:pt>
                <c:pt idx="6" formatCode="#,##0">
                  <c:v>295</c:v>
                </c:pt>
                <c:pt idx="7" formatCode="#,##0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1-4603-8705-6B531EC06703}"/>
            </c:ext>
          </c:extLst>
        </c:ser>
        <c:ser>
          <c:idx val="1"/>
          <c:order val="1"/>
          <c:tx>
            <c:strRef>
              <c:f>'B6-3'!$C$41</c:f>
              <c:strCache>
                <c:ptCount val="1"/>
                <c:pt idx="0">
                  <c:v>Non-Qataris غير قطريين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'B6-3'!$A$42:$A$49</c:f>
              <c:strCache>
                <c:ptCount val="8"/>
                <c:pt idx="0">
                  <c:v> الدوحة 
Doha</c:v>
                </c:pt>
                <c:pt idx="1">
                  <c:v>الريان 
Al Rayyan </c:v>
                </c:pt>
                <c:pt idx="2">
                  <c:v> الوكرة 
Al Wakra</c:v>
                </c:pt>
                <c:pt idx="3">
                  <c:v>ام صلال 
Umm Salal </c:v>
                </c:pt>
                <c:pt idx="4">
                  <c:v> الخور
Al Khor</c:v>
                </c:pt>
                <c:pt idx="5">
                  <c:v> الشمال 
Al Shamal</c:v>
                </c:pt>
                <c:pt idx="6">
                  <c:v> الظعاين 
Al Dhaayen</c:v>
                </c:pt>
                <c:pt idx="7">
                  <c:v>الشيحانية
Al Sheehaniya</c:v>
                </c:pt>
              </c:strCache>
            </c:strRef>
          </c:cat>
          <c:val>
            <c:numRef>
              <c:f>'B6-3'!$C$42:$C$49</c:f>
              <c:numCache>
                <c:formatCode>General</c:formatCode>
                <c:ptCount val="8"/>
                <c:pt idx="0">
                  <c:v>9388</c:v>
                </c:pt>
                <c:pt idx="1">
                  <c:v>6556</c:v>
                </c:pt>
                <c:pt idx="2">
                  <c:v>1163</c:v>
                </c:pt>
                <c:pt idx="3">
                  <c:v>835</c:v>
                </c:pt>
                <c:pt idx="4">
                  <c:v>761</c:v>
                </c:pt>
                <c:pt idx="5">
                  <c:v>100</c:v>
                </c:pt>
                <c:pt idx="6" formatCode="#,##0">
                  <c:v>173</c:v>
                </c:pt>
                <c:pt idx="7" formatCode="#,##0">
                  <c:v>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1-4603-8705-6B531EC067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46663296"/>
        <c:axId val="146743296"/>
      </c:barChart>
      <c:catAx>
        <c:axId val="146663296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strike="noStrike">
                    <a:solidFill>
                      <a:schemeClr val="tx2"/>
                    </a:solidFill>
                    <a:latin typeface="Arial" pitchFamily="34" charset="0"/>
                    <a:cs typeface="Arial" pitchFamily="34" charset="0"/>
                  </a:rPr>
                  <a:t>Municipality</a:t>
                </a:r>
                <a:r>
                  <a:rPr lang="ar-QA" sz="1200" b="1" i="0" strike="noStrike">
                    <a:solidFill>
                      <a:schemeClr val="tx2"/>
                    </a:solidFill>
                    <a:latin typeface="Calibri"/>
                  </a:rPr>
                  <a:t>البلدية</a:t>
                </a:r>
                <a:r>
                  <a:rPr lang="ar-QA" sz="1200" b="1" i="0" strike="noStrike" baseline="0">
                    <a:solidFill>
                      <a:schemeClr val="tx2"/>
                    </a:solidFill>
                    <a:latin typeface="Calibri"/>
                  </a:rPr>
                  <a:t> </a:t>
                </a:r>
                <a:endParaRPr lang="en-US" sz="1200" b="1" i="0" strike="noStrike">
                  <a:solidFill>
                    <a:schemeClr val="tx2"/>
                  </a:solidFill>
                  <a:latin typeface="Calibri"/>
                </a:endParaRPr>
              </a:p>
            </c:rich>
          </c:tx>
          <c:layout>
            <c:manualLayout>
              <c:xMode val="edge"/>
              <c:yMode val="edge"/>
              <c:x val="0.49956544987202456"/>
              <c:y val="0.928483611265763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46743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743296"/>
        <c:scaling>
          <c:orientation val="minMax"/>
        </c:scaling>
        <c:delete val="0"/>
        <c:axPos val="l"/>
        <c:majorGridlines>
          <c:spPr>
            <a:ln w="19050">
              <a:solidFill>
                <a:schemeClr val="bg2">
                  <a:lumMod val="90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chemeClr val="tx2"/>
                    </a:solidFill>
                    <a:latin typeface="Calibri"/>
                    <a:ea typeface="Calibri"/>
                    <a:cs typeface="+mn-cs"/>
                  </a:defRPr>
                </a:pPr>
                <a:r>
                  <a:rPr lang="ar-QA" sz="1200" b="1" i="0" strike="noStrike">
                    <a:solidFill>
                      <a:schemeClr val="tx2"/>
                    </a:solidFill>
                    <a:latin typeface="Calibri"/>
                    <a:cs typeface="+mn-cs"/>
                  </a:rPr>
                  <a:t>العدد</a:t>
                </a:r>
              </a:p>
              <a:p>
                <a:pPr algn="ctr">
                  <a:defRPr sz="1000" b="0" i="0" u="none" strike="noStrike" baseline="0">
                    <a:solidFill>
                      <a:schemeClr val="tx2"/>
                    </a:solidFill>
                    <a:latin typeface="Calibri"/>
                    <a:ea typeface="Calibri"/>
                    <a:cs typeface="+mn-cs"/>
                  </a:defRPr>
                </a:pPr>
                <a:r>
                  <a:rPr lang="en-US" sz="1000" b="1" i="0" strike="noStrike">
                    <a:solidFill>
                      <a:schemeClr val="tx2"/>
                    </a:solidFill>
                    <a:latin typeface="Arial" pitchFamily="34" charset="0"/>
                    <a:cs typeface="Arial" pitchFamily="34" charset="0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2.1029573406867012E-2"/>
              <c:y val="0.142119653908811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4666329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59991243099305269"/>
          <c:y val="0.16748415922258658"/>
          <c:w val="0.37064135189371228"/>
          <c:h val="6.0889914013273594E-2"/>
        </c:manualLayout>
      </c:layout>
      <c:overlay val="0"/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ar-SA" sz="1600" b="1" i="0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المواليد </a:t>
            </a:r>
            <a:r>
              <a:rPr lang="ar-QA" sz="1600" b="1" i="0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ال</a:t>
            </a:r>
            <a:r>
              <a:rPr lang="ar-SA" sz="1600" b="1" i="0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أحياء المسجلون حسب </a:t>
            </a:r>
            <a:r>
              <a:rPr lang="ar-QA" sz="16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النوع و</a:t>
            </a:r>
            <a:r>
              <a:rPr lang="ar-SA" sz="1600" b="1" i="0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الشهر</a:t>
            </a:r>
            <a:endParaRPr lang="ar-QA" sz="16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REGISTERED LIVE BIRTHS BY</a:t>
            </a:r>
            <a:r>
              <a:rPr lang="en-US" sz="1200" b="1" i="0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2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GENDER AND </a:t>
            </a:r>
            <a:r>
              <a:rPr lang="en-US" sz="1200" b="1" i="0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MONTH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2017</a:t>
            </a:r>
          </a:p>
        </c:rich>
      </c:tx>
      <c:layout>
        <c:manualLayout>
          <c:xMode val="edge"/>
          <c:yMode val="edge"/>
          <c:x val="0.2988080921309228"/>
          <c:y val="2.4901346905647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951622135614632E-2"/>
          <c:y val="0.23062867789921523"/>
          <c:w val="0.85434387707115722"/>
          <c:h val="0.63356889441561015"/>
        </c:manualLayout>
      </c:layout>
      <c:lineChart>
        <c:grouping val="standard"/>
        <c:varyColors val="0"/>
        <c:ser>
          <c:idx val="0"/>
          <c:order val="0"/>
          <c:tx>
            <c:strRef>
              <c:f>'B6-3'!$G$40</c:f>
              <c:strCache>
                <c:ptCount val="1"/>
                <c:pt idx="0">
                  <c:v>ذكور
Males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2.3473035038424454E-2"/>
                  <c:y val="-2.02380941841595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91-48D6-8C6F-E9C33755B663}"/>
                </c:ext>
              </c:extLst>
            </c:dLbl>
            <c:dLbl>
              <c:idx val="11"/>
              <c:layout>
                <c:manualLayout>
                  <c:x val="-5.460376488177046E-3"/>
                  <c:y val="-1.7656619463362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91-48D6-8C6F-E9C33755B6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'B6-3'!$F$41:$F$52</c:f>
              <c:strCache>
                <c:ptCount val="12"/>
                <c:pt idx="0">
                  <c:v>يناير
Jan.</c:v>
                </c:pt>
                <c:pt idx="1">
                  <c:v>فبراير
Feb.</c:v>
                </c:pt>
                <c:pt idx="2">
                  <c:v>مارس
Mar.</c:v>
                </c:pt>
                <c:pt idx="3">
                  <c:v>ابريل
Apr.</c:v>
                </c:pt>
                <c:pt idx="4">
                  <c:v>مايو
May.</c:v>
                </c:pt>
                <c:pt idx="5">
                  <c:v>يونيو
Jun.</c:v>
                </c:pt>
                <c:pt idx="6">
                  <c:v>يوليو
Jul.</c:v>
                </c:pt>
                <c:pt idx="7">
                  <c:v>اغسطس
Aug.</c:v>
                </c:pt>
                <c:pt idx="8">
                  <c:v>سبتمبر
Sep.</c:v>
                </c:pt>
                <c:pt idx="9">
                  <c:v>اكتوبر
Oct.</c:v>
                </c:pt>
                <c:pt idx="10">
                  <c:v>نوفمبر
Nov.</c:v>
                </c:pt>
                <c:pt idx="11">
                  <c:v>ديسمبر
Dec.</c:v>
                </c:pt>
              </c:strCache>
            </c:strRef>
          </c:cat>
          <c:val>
            <c:numRef>
              <c:f>'B6-3'!$G$41:$G$52</c:f>
              <c:numCache>
                <c:formatCode>#,##0</c:formatCode>
                <c:ptCount val="12"/>
                <c:pt idx="0">
                  <c:v>1180</c:v>
                </c:pt>
                <c:pt idx="1">
                  <c:v>1055</c:v>
                </c:pt>
                <c:pt idx="2">
                  <c:v>1140</c:v>
                </c:pt>
                <c:pt idx="3">
                  <c:v>1143</c:v>
                </c:pt>
                <c:pt idx="4">
                  <c:v>1232</c:v>
                </c:pt>
                <c:pt idx="5">
                  <c:v>1157</c:v>
                </c:pt>
                <c:pt idx="6">
                  <c:v>1206</c:v>
                </c:pt>
                <c:pt idx="7">
                  <c:v>1233</c:v>
                </c:pt>
                <c:pt idx="8">
                  <c:v>1177</c:v>
                </c:pt>
                <c:pt idx="9">
                  <c:v>1253</c:v>
                </c:pt>
                <c:pt idx="10">
                  <c:v>1274</c:v>
                </c:pt>
                <c:pt idx="11">
                  <c:v>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91-48D6-8C6F-E9C33755B663}"/>
            </c:ext>
          </c:extLst>
        </c:ser>
        <c:ser>
          <c:idx val="1"/>
          <c:order val="1"/>
          <c:tx>
            <c:strRef>
              <c:f>'B6-3'!$H$40</c:f>
              <c:strCache>
                <c:ptCount val="1"/>
                <c:pt idx="0">
                  <c:v>إناث
Females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2.7541515310317517E-2"/>
                  <c:y val="3.5907588146325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91-48D6-8C6F-E9C33755B663}"/>
                </c:ext>
              </c:extLst>
            </c:dLbl>
            <c:dLbl>
              <c:idx val="11"/>
              <c:layout>
                <c:manualLayout>
                  <c:x val="-9.6137237419029378E-3"/>
                  <c:y val="1.5478628263334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91-48D6-8C6F-E9C33755B6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'B6-3'!$F$41:$F$52</c:f>
              <c:strCache>
                <c:ptCount val="12"/>
                <c:pt idx="0">
                  <c:v>يناير
Jan.</c:v>
                </c:pt>
                <c:pt idx="1">
                  <c:v>فبراير
Feb.</c:v>
                </c:pt>
                <c:pt idx="2">
                  <c:v>مارس
Mar.</c:v>
                </c:pt>
                <c:pt idx="3">
                  <c:v>ابريل
Apr.</c:v>
                </c:pt>
                <c:pt idx="4">
                  <c:v>مايو
May.</c:v>
                </c:pt>
                <c:pt idx="5">
                  <c:v>يونيو
Jun.</c:v>
                </c:pt>
                <c:pt idx="6">
                  <c:v>يوليو
Jul.</c:v>
                </c:pt>
                <c:pt idx="7">
                  <c:v>اغسطس
Aug.</c:v>
                </c:pt>
                <c:pt idx="8">
                  <c:v>سبتمبر
Sep.</c:v>
                </c:pt>
                <c:pt idx="9">
                  <c:v>اكتوبر
Oct.</c:v>
                </c:pt>
                <c:pt idx="10">
                  <c:v>نوفمبر
Nov.</c:v>
                </c:pt>
                <c:pt idx="11">
                  <c:v>ديسمبر
Dec.</c:v>
                </c:pt>
              </c:strCache>
            </c:strRef>
          </c:cat>
          <c:val>
            <c:numRef>
              <c:f>'B6-3'!$H$41:$H$52</c:f>
              <c:numCache>
                <c:formatCode>#,##0</c:formatCode>
                <c:ptCount val="12"/>
                <c:pt idx="0">
                  <c:v>1159</c:v>
                </c:pt>
                <c:pt idx="1">
                  <c:v>991</c:v>
                </c:pt>
                <c:pt idx="2">
                  <c:v>1102</c:v>
                </c:pt>
                <c:pt idx="3">
                  <c:v>1077</c:v>
                </c:pt>
                <c:pt idx="4">
                  <c:v>1166</c:v>
                </c:pt>
                <c:pt idx="5">
                  <c:v>1118</c:v>
                </c:pt>
                <c:pt idx="6">
                  <c:v>1194</c:v>
                </c:pt>
                <c:pt idx="7">
                  <c:v>1161</c:v>
                </c:pt>
                <c:pt idx="8">
                  <c:v>1091</c:v>
                </c:pt>
                <c:pt idx="9">
                  <c:v>1175</c:v>
                </c:pt>
                <c:pt idx="10">
                  <c:v>1213</c:v>
                </c:pt>
                <c:pt idx="11">
                  <c:v>1170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91-48D6-8C6F-E9C33755B6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4993280"/>
        <c:axId val="144995456"/>
      </c:lineChart>
      <c:catAx>
        <c:axId val="144993280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strike="noStrike">
                    <a:solidFill>
                      <a:schemeClr val="tx2"/>
                    </a:solidFill>
                    <a:latin typeface="Arial" pitchFamily="34" charset="0"/>
                    <a:cs typeface="Arial" pitchFamily="34" charset="0"/>
                  </a:rPr>
                  <a:t>Months</a:t>
                </a:r>
                <a:r>
                  <a:rPr lang="ar-QA" sz="1000" b="1" i="0" strike="noStrike">
                    <a:solidFill>
                      <a:schemeClr val="tx2"/>
                    </a:solidFill>
                    <a:latin typeface="Calibri"/>
                  </a:rPr>
                  <a:t>الشهور </a:t>
                </a:r>
                <a:endParaRPr lang="en-US" sz="1000" b="1" i="0" strike="noStrike">
                  <a:solidFill>
                    <a:schemeClr val="tx2"/>
                  </a:solidFill>
                  <a:latin typeface="Calibri"/>
                </a:endParaRPr>
              </a:p>
            </c:rich>
          </c:tx>
          <c:layout>
            <c:manualLayout>
              <c:xMode val="edge"/>
              <c:yMode val="edge"/>
              <c:x val="0.44983909619993151"/>
              <c:y val="0.95439345334359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 rtl="0">
              <a:defRPr sz="105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4499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995456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ar-QA" sz="1000" b="1" i="0" strike="noStrike">
                    <a:solidFill>
                      <a:schemeClr val="tx2"/>
                    </a:solidFill>
                    <a:latin typeface="Calibri"/>
                  </a:rPr>
                  <a:t>العدد </a:t>
                </a:r>
                <a:endParaRPr lang="en-US" sz="1000" b="1" i="0" strike="noStrike">
                  <a:solidFill>
                    <a:schemeClr val="tx2"/>
                  </a:solidFill>
                  <a:latin typeface="Calibri"/>
                </a:endParaRPr>
              </a:p>
              <a:p>
                <a:pPr algn="ctr">
                  <a:defRPr sz="1000" b="0" i="0" u="none" strike="noStrik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strike="noStrike">
                    <a:solidFill>
                      <a:schemeClr val="tx2"/>
                    </a:solidFill>
                    <a:latin typeface="Calibri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2.3426335825840468E-2"/>
              <c:y val="0.1443614042199544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44993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136151914661202"/>
          <c:y val="0.15753694443742508"/>
          <c:w val="0.27116720544368356"/>
          <c:h val="7.218006840054085E-2"/>
        </c:manualLayout>
      </c:layout>
      <c:overlay val="0"/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600" b="1" i="0" baseline="0">
                <a:cs typeface="+mn-cs"/>
              </a:rPr>
              <a:t>المواليد الأحياء المسجلون حسب الجنسية</a:t>
            </a:r>
            <a:endParaRPr lang="en-US" sz="1600">
              <a:cs typeface="+mn-cs"/>
            </a:endParaRPr>
          </a:p>
          <a:p>
            <a:pPr>
              <a:defRPr/>
            </a:pPr>
            <a:r>
              <a:rPr lang="en-US" sz="1300" b="1" i="0" baseline="0">
                <a:latin typeface="Arial" pitchFamily="34" charset="0"/>
                <a:cs typeface="Arial" pitchFamily="34" charset="0"/>
              </a:rPr>
              <a:t>REGISTERED LIVE BIRTHS BY NATIONALITY</a:t>
            </a:r>
            <a:endParaRPr lang="en-US" sz="1300">
              <a:latin typeface="Arial" pitchFamily="34" charset="0"/>
              <a:cs typeface="Arial" pitchFamily="34" charset="0"/>
            </a:endParaRPr>
          </a:p>
          <a:p>
            <a:pPr>
              <a:defRPr/>
            </a:pPr>
            <a:r>
              <a:rPr lang="en-US" sz="1300" b="1" i="0" baseline="0">
                <a:latin typeface="Arial" pitchFamily="34" charset="0"/>
                <a:cs typeface="Arial" pitchFamily="34" charset="0"/>
              </a:rPr>
              <a:t>2017</a:t>
            </a:r>
            <a:endParaRPr lang="en-US" sz="13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285443757291851"/>
          <c:y val="2.56807076918229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659332599926688"/>
          <c:y val="0.24680137613397091"/>
          <c:w val="0.43852095343625863"/>
          <c:h val="0.66885518869242799"/>
        </c:manualLayout>
      </c:layout>
      <c:pieChart>
        <c:varyColors val="1"/>
        <c:ser>
          <c:idx val="1"/>
          <c:order val="0"/>
          <c:spPr>
            <a:scene3d>
              <a:camera prst="orthographicFront"/>
              <a:lightRig rig="threePt" dir="t"/>
            </a:scene3d>
            <a:sp3d prstMaterial="softEdge"/>
          </c:spPr>
          <c:dPt>
            <c:idx val="0"/>
            <c:bubble3D val="0"/>
            <c:spPr>
              <a:solidFill>
                <a:srgbClr val="993366"/>
              </a:solidFill>
              <a:scene3d>
                <a:camera prst="orthographicFront"/>
                <a:lightRig rig="threePt" dir="t"/>
              </a:scene3d>
              <a:sp3d prstMaterial="softEdge"/>
            </c:spPr>
            <c:extLst>
              <c:ext xmlns:c16="http://schemas.microsoft.com/office/drawing/2014/chart" uri="{C3380CC4-5D6E-409C-BE32-E72D297353CC}">
                <c16:uniqueId val="{00000001-F24F-487D-B571-A2243CE5C22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scene3d>
                <a:camera prst="orthographicFront"/>
                <a:lightRig rig="threePt" dir="t"/>
              </a:scene3d>
              <a:sp3d prstMaterial="softEdge"/>
            </c:spPr>
            <c:extLst>
              <c:ext xmlns:c16="http://schemas.microsoft.com/office/drawing/2014/chart" uri="{C3380CC4-5D6E-409C-BE32-E72D297353CC}">
                <c16:uniqueId val="{00000003-F24F-487D-B571-A2243CE5C22C}"/>
              </c:ext>
            </c:extLst>
          </c:dPt>
          <c:dPt>
            <c:idx val="4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scene3d>
                <a:camera prst="orthographicFront"/>
                <a:lightRig rig="threePt" dir="t"/>
              </a:scene3d>
              <a:sp3d prstMaterial="softEdge"/>
            </c:spPr>
            <c:extLst>
              <c:ext xmlns:c16="http://schemas.microsoft.com/office/drawing/2014/chart" uri="{C3380CC4-5D6E-409C-BE32-E72D297353CC}">
                <c16:uniqueId val="{00000005-F24F-487D-B571-A2243CE5C22C}"/>
              </c:ext>
            </c:extLst>
          </c:dPt>
          <c:dLbls>
            <c:dLbl>
              <c:idx val="0"/>
              <c:layout>
                <c:manualLayout>
                  <c:x val="-8.5880896552006564E-2"/>
                  <c:y val="9.673410620891008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4F-487D-B571-A2243CE5C22C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F24F-487D-B571-A2243CE5C2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'B9'!$A$22:$A$27</c:f>
              <c:strCache>
                <c:ptCount val="6"/>
                <c:pt idx="0">
                  <c:v>قطر Qatar</c:v>
                </c:pt>
                <c:pt idx="1">
                  <c:v>بقية دول مجلس التعاون
Other CCASG Countries</c:v>
                </c:pt>
                <c:pt idx="2">
                  <c:v>بقية الدول العربية
Other Arab Countries</c:v>
                </c:pt>
                <c:pt idx="3">
                  <c:v>دول أسيوية
Asian Countries</c:v>
                </c:pt>
                <c:pt idx="4">
                  <c:v>دول اوروبية
European Countries</c:v>
                </c:pt>
                <c:pt idx="5">
                  <c:v>دول أخرى
Other Countries</c:v>
                </c:pt>
              </c:strCache>
            </c:strRef>
          </c:cat>
          <c:val>
            <c:numRef>
              <c:f>'B9'!$B$22:$B$27</c:f>
              <c:numCache>
                <c:formatCode>#,##0</c:formatCode>
                <c:ptCount val="6"/>
                <c:pt idx="0">
                  <c:v>7944</c:v>
                </c:pt>
                <c:pt idx="1">
                  <c:v>607</c:v>
                </c:pt>
                <c:pt idx="2">
                  <c:v>10149</c:v>
                </c:pt>
                <c:pt idx="3">
                  <c:v>7789</c:v>
                </c:pt>
                <c:pt idx="4">
                  <c:v>514</c:v>
                </c:pt>
                <c:pt idx="5">
                  <c:v>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4F-487D-B571-A2243CE5C22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 w="12700">
      <a:noFill/>
    </a:ln>
    <a:effectLst/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ar-SA" sz="1600" b="1" i="0" strike="noStrike">
                <a:solidFill>
                  <a:srgbClr val="000000"/>
                </a:solidFill>
                <a:latin typeface="Arial"/>
                <a:cs typeface="Arial"/>
              </a:rPr>
              <a:t>المواليد </a:t>
            </a:r>
            <a:r>
              <a:rPr lang="ar-QA" sz="1600" b="1" i="0" strike="noStrike">
                <a:solidFill>
                  <a:srgbClr val="000000"/>
                </a:solidFill>
                <a:latin typeface="Arial"/>
                <a:cs typeface="Arial"/>
              </a:rPr>
              <a:t>ال</a:t>
            </a:r>
            <a:r>
              <a:rPr lang="ar-SA" sz="1600" b="1" i="0" strike="noStrike">
                <a:solidFill>
                  <a:srgbClr val="000000"/>
                </a:solidFill>
                <a:latin typeface="Arial"/>
                <a:cs typeface="Arial"/>
              </a:rPr>
              <a:t>أحياء المسجلون حسب </a:t>
            </a:r>
            <a:r>
              <a:rPr lang="ar-QA" sz="1600" b="1" i="0" strike="noStrike">
                <a:solidFill>
                  <a:srgbClr val="000000"/>
                </a:solidFill>
                <a:latin typeface="Arial"/>
                <a:cs typeface="Arial"/>
              </a:rPr>
              <a:t>الجنسية و</a:t>
            </a:r>
            <a:r>
              <a:rPr lang="ar-SA" sz="1600" b="1" i="0" strike="noStrike">
                <a:solidFill>
                  <a:srgbClr val="000000"/>
                </a:solidFill>
                <a:latin typeface="Arial"/>
                <a:cs typeface="Arial"/>
              </a:rPr>
              <a:t>فئة عمر الأم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REGISTERED LIVE BIRTHS BY NATIONALITY AND MOTHER'S AGE GROUP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2017</a:t>
            </a:r>
          </a:p>
        </c:rich>
      </c:tx>
      <c:layout>
        <c:manualLayout>
          <c:xMode val="edge"/>
          <c:yMode val="edge"/>
          <c:x val="0.19752106069486589"/>
          <c:y val="2.06637677866030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2631033080789E-2"/>
          <c:y val="0.22019460050163198"/>
          <c:w val="0.89450839976948759"/>
          <c:h val="0.64249623476894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'B10'!$B$18</c:f>
              <c:strCache>
                <c:ptCount val="1"/>
                <c:pt idx="0">
                  <c:v>قطريون
Qataris
</c:v>
                </c:pt>
              </c:strCache>
            </c:strRef>
          </c:tx>
          <c:spPr>
            <a:solidFill>
              <a:srgbClr val="C0504D"/>
            </a:solidFill>
            <a:ln w="3175">
              <a:noFill/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9372181755117486E-3"/>
                  <c:y val="-2.10637177461822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6F-4065-90BE-54A7CC95972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chemeClr val="accent2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'B10'!$A$19:$A$26</c:f>
              <c:strCache>
                <c:ptCount val="8"/>
                <c:pt idx="0">
                  <c:v>أقل من 20
Less than 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50+</c:v>
                </c:pt>
              </c:strCache>
            </c:strRef>
          </c:cat>
          <c:val>
            <c:numRef>
              <c:f>'B10'!$B$19:$B$26</c:f>
              <c:numCache>
                <c:formatCode>#,##0</c:formatCode>
                <c:ptCount val="8"/>
                <c:pt idx="0">
                  <c:v>102</c:v>
                </c:pt>
                <c:pt idx="1">
                  <c:v>1407</c:v>
                </c:pt>
                <c:pt idx="2">
                  <c:v>2492</c:v>
                </c:pt>
                <c:pt idx="3">
                  <c:v>2089</c:v>
                </c:pt>
                <c:pt idx="4">
                  <c:v>1339</c:v>
                </c:pt>
                <c:pt idx="5">
                  <c:v>476</c:v>
                </c:pt>
                <c:pt idx="6">
                  <c:v>36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F-4065-90BE-54A7CC959721}"/>
            </c:ext>
          </c:extLst>
        </c:ser>
        <c:ser>
          <c:idx val="1"/>
          <c:order val="1"/>
          <c:tx>
            <c:strRef>
              <c:f>'B10'!$C$18</c:f>
              <c:strCache>
                <c:ptCount val="1"/>
                <c:pt idx="0">
                  <c:v>غير قطريين
Non-Qataris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3175">
              <a:noFill/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9372181755117486E-3"/>
                  <c:y val="-2.10637177461822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6F-4065-90BE-54A7CC95972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chemeClr val="bg1">
                        <a:lumMod val="50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'B10'!$A$19:$A$26</c:f>
              <c:strCache>
                <c:ptCount val="8"/>
                <c:pt idx="0">
                  <c:v>أقل من 20
Less than 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50+</c:v>
                </c:pt>
              </c:strCache>
            </c:strRef>
          </c:cat>
          <c:val>
            <c:numRef>
              <c:f>'B10'!$C$19:$C$26</c:f>
              <c:numCache>
                <c:formatCode>#,##0</c:formatCode>
                <c:ptCount val="8"/>
                <c:pt idx="0">
                  <c:v>251</c:v>
                </c:pt>
                <c:pt idx="1">
                  <c:v>2319</c:v>
                </c:pt>
                <c:pt idx="2">
                  <c:v>6195</c:v>
                </c:pt>
                <c:pt idx="3">
                  <c:v>6904</c:v>
                </c:pt>
                <c:pt idx="4">
                  <c:v>3403</c:v>
                </c:pt>
                <c:pt idx="5">
                  <c:v>822</c:v>
                </c:pt>
                <c:pt idx="6">
                  <c:v>57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6F-4065-90BE-54A7CC9597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48343424"/>
        <c:axId val="148361984"/>
      </c:barChart>
      <c:catAx>
        <c:axId val="148343424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ysClr val="windowText" lastClr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400" b="1" i="0" strike="noStrike">
                    <a:solidFill>
                      <a:sysClr val="windowText" lastClr="000000"/>
                    </a:solidFill>
                    <a:latin typeface="Arial"/>
                    <a:cs typeface="Arial"/>
                  </a:rPr>
                  <a:t>فئة عمر الأم</a:t>
                </a:r>
              </a:p>
              <a:p>
                <a:pPr>
                  <a:defRPr sz="1000" b="1" i="0" u="none" strike="noStrike" baseline="0">
                    <a:solidFill>
                      <a:sysClr val="windowText" lastClr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strike="noStrike">
                    <a:solidFill>
                      <a:sysClr val="windowText" lastClr="000000"/>
                    </a:solidFill>
                    <a:latin typeface="Arial"/>
                    <a:cs typeface="Arial"/>
                  </a:rPr>
                  <a:t>Mother's age</a:t>
                </a:r>
                <a:r>
                  <a:rPr lang="en-US" sz="1000" b="1" i="0" strike="noStrike" baseline="0">
                    <a:solidFill>
                      <a:sysClr val="windowText" lastClr="000000"/>
                    </a:solidFill>
                    <a:latin typeface="Arial"/>
                    <a:cs typeface="Arial"/>
                  </a:rPr>
                  <a:t> groups</a:t>
                </a:r>
                <a:r>
                  <a:rPr lang="ar-QA" sz="1000" b="1" i="0" strike="noStrike">
                    <a:solidFill>
                      <a:sysClr val="windowText" lastClr="000000"/>
                    </a:solidFill>
                    <a:latin typeface="Arial"/>
                    <a:cs typeface="Arial"/>
                  </a:rPr>
                  <a:t> </a:t>
                </a:r>
                <a:endParaRPr lang="en-US" sz="1000" b="1" i="0" strike="noStrike">
                  <a:solidFill>
                    <a:sysClr val="windowText" lastClr="000000"/>
                  </a:solidFill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8106685693414791"/>
              <c:y val="0.92040270828215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6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361984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chemeClr val="tx2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200" b="1" i="0" strike="noStrike">
                    <a:solidFill>
                      <a:schemeClr val="tx2"/>
                    </a:solidFill>
                    <a:latin typeface="Arial"/>
                    <a:cs typeface="Arial"/>
                  </a:rPr>
                  <a:t>العدد</a:t>
                </a:r>
              </a:p>
              <a:p>
                <a:pPr algn="ctr">
                  <a:defRPr sz="1000" b="1" i="0" u="none" strike="noStrike" baseline="0">
                    <a:solidFill>
                      <a:schemeClr val="tx2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200" b="1" i="0" strike="noStrike">
                    <a:solidFill>
                      <a:schemeClr val="tx2"/>
                    </a:solidFill>
                    <a:latin typeface="Arial"/>
                    <a:cs typeface="Arial"/>
                  </a:rPr>
                  <a:t> </a:t>
                </a:r>
                <a:r>
                  <a:rPr lang="en-US" sz="1000" b="1" i="0" strike="noStrike">
                    <a:solidFill>
                      <a:schemeClr val="tx2"/>
                    </a:solidFill>
                    <a:latin typeface="Arial"/>
                    <a:cs typeface="Arial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2.5280152079592749E-2"/>
              <c:y val="0.133441649678881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43424"/>
        <c:crosses val="autoZero"/>
        <c:crossBetween val="between"/>
      </c:valAx>
      <c:spPr>
        <a:noFill/>
        <a:ln w="12700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.57645464230952315"/>
          <c:y val="0.14993322043041038"/>
          <c:w val="0.39821215778684788"/>
          <c:h val="7.108397275373619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noFill/>
      <a:prstDash val="solid"/>
    </a:ln>
    <a:effectLst>
      <a:outerShdw dist="35921" sx="1000" sy="1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ar-QA" sz="1600"/>
              <a:t>المواليد الأحياء المسجلون حسب جنسية الأم وفئة عمرها </a:t>
            </a:r>
            <a:endParaRPr lang="en-US" sz="1600"/>
          </a:p>
          <a:p>
            <a:pPr>
              <a:defRPr sz="1400"/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REGISTERED LIVE BIRTHS BY MOTHER'S NATIONALITY AND AGE GROUP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 sz="1400"/>
            </a:pPr>
            <a:r>
              <a:rPr lang="en-US" sz="1200">
                <a:latin typeface="Arial" pitchFamily="34" charset="0"/>
                <a:cs typeface="Arial" pitchFamily="34" charset="0"/>
              </a:rPr>
              <a:t>2017</a:t>
            </a:r>
          </a:p>
        </c:rich>
      </c:tx>
      <c:layout>
        <c:manualLayout>
          <c:xMode val="edge"/>
          <c:yMode val="edge"/>
          <c:x val="0.17423944365642893"/>
          <c:y val="1.899441285079215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9574185441594646E-2"/>
          <c:y val="0.21069191012501914"/>
          <c:w val="0.89299476166893454"/>
          <c:h val="0.65432312337943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'B11'!$B$17</c:f>
              <c:strCache>
                <c:ptCount val="1"/>
                <c:pt idx="0">
                  <c:v>قطريات
Qataris
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chemeClr val="accent2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'B11'!$A$18:$A$25</c:f>
              <c:strCache>
                <c:ptCount val="8"/>
                <c:pt idx="0">
                  <c:v>أقل من 20
Less than 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 +</c:v>
                </c:pt>
              </c:strCache>
            </c:strRef>
          </c:cat>
          <c:val>
            <c:numRef>
              <c:f>'B11'!$B$18:$B$25</c:f>
              <c:numCache>
                <c:formatCode>General</c:formatCode>
                <c:ptCount val="8"/>
                <c:pt idx="0" formatCode="#,##0">
                  <c:v>69</c:v>
                </c:pt>
                <c:pt idx="1">
                  <c:v>1061</c:v>
                </c:pt>
                <c:pt idx="2">
                  <c:v>1961</c:v>
                </c:pt>
                <c:pt idx="3">
                  <c:v>1767</c:v>
                </c:pt>
                <c:pt idx="4">
                  <c:v>1230</c:v>
                </c:pt>
                <c:pt idx="5">
                  <c:v>441</c:v>
                </c:pt>
                <c:pt idx="6">
                  <c:v>31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5-47B6-B1B2-1B348D9408BA}"/>
            </c:ext>
          </c:extLst>
        </c:ser>
        <c:ser>
          <c:idx val="1"/>
          <c:order val="1"/>
          <c:tx>
            <c:strRef>
              <c:f>'B11'!$C$17</c:f>
              <c:strCache>
                <c:ptCount val="1"/>
                <c:pt idx="0">
                  <c:v>غير قطريات
Non-Qataris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>
                        <a:lumMod val="50000"/>
                      </a:schemeClr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'B11'!$A$18:$A$25</c:f>
              <c:strCache>
                <c:ptCount val="8"/>
                <c:pt idx="0">
                  <c:v>أقل من 20
Less than 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 +</c:v>
                </c:pt>
              </c:strCache>
            </c:strRef>
          </c:cat>
          <c:val>
            <c:numRef>
              <c:f>'B11'!$C$18:$C$25</c:f>
              <c:numCache>
                <c:formatCode>General</c:formatCode>
                <c:ptCount val="8"/>
                <c:pt idx="0" formatCode="#,##0">
                  <c:v>284</c:v>
                </c:pt>
                <c:pt idx="1">
                  <c:v>2665</c:v>
                </c:pt>
                <c:pt idx="2">
                  <c:v>6726</c:v>
                </c:pt>
                <c:pt idx="3">
                  <c:v>7226</c:v>
                </c:pt>
                <c:pt idx="4">
                  <c:v>3512</c:v>
                </c:pt>
                <c:pt idx="5">
                  <c:v>857</c:v>
                </c:pt>
                <c:pt idx="6">
                  <c:v>62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5-47B6-B1B2-1B348D9408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48144512"/>
        <c:axId val="148146432"/>
      </c:barChart>
      <c:catAx>
        <c:axId val="148144512"/>
        <c:scaling>
          <c:orientation val="minMax"/>
        </c:scaling>
        <c:delete val="0"/>
        <c:axPos val="b"/>
        <c:majorGridlines>
          <c:spPr>
            <a:ln w="19050"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>
                    <a:solidFill>
                      <a:sysClr val="windowText" lastClr="000000"/>
                    </a:solidFill>
                    <a:cs typeface="+mn-cs"/>
                  </a:defRPr>
                </a:pPr>
                <a:r>
                  <a:rPr lang="ar-QA" sz="1200" b="1" i="0" baseline="0">
                    <a:solidFill>
                      <a:sysClr val="windowText" lastClr="000000"/>
                    </a:solidFill>
                    <a:effectLst/>
                  </a:rPr>
                  <a:t>فئة عمر الأم</a:t>
                </a:r>
                <a:endParaRPr lang="en-US" sz="1200">
                  <a:solidFill>
                    <a:sysClr val="windowText" lastClr="000000"/>
                  </a:solidFill>
                  <a:effectLst/>
                </a:endParaRPr>
              </a:p>
              <a:p>
                <a:pPr>
                  <a:defRPr sz="1200">
                    <a:solidFill>
                      <a:sysClr val="windowText" lastClr="000000"/>
                    </a:solidFill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Mother's age groups</a:t>
                </a:r>
                <a:endParaRPr lang="en-US" sz="1000">
                  <a:solidFill>
                    <a:sysClr val="windowText" lastClr="000000"/>
                  </a:solidFill>
                  <a:effectLst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5582189491449826"/>
              <c:y val="0.9303436198842816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 rtl="0">
              <a:defRPr sz="10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8146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146432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solidFill>
                      <a:schemeClr val="tx2"/>
                    </a:solidFill>
                    <a:cs typeface="+mn-cs"/>
                  </a:defRPr>
                </a:pPr>
                <a:r>
                  <a:rPr lang="ar-QA">
                    <a:solidFill>
                      <a:schemeClr val="tx2"/>
                    </a:solidFill>
                    <a:cs typeface="+mn-cs"/>
                  </a:rPr>
                  <a:t>العدد</a:t>
                </a:r>
              </a:p>
              <a:p>
                <a:pPr>
                  <a:defRPr>
                    <a:solidFill>
                      <a:schemeClr val="tx2"/>
                    </a:solidFill>
                    <a:cs typeface="+mn-cs"/>
                  </a:defRPr>
                </a:pPr>
                <a:r>
                  <a:rPr lang="ar-QA">
                    <a:solidFill>
                      <a:schemeClr val="tx2"/>
                    </a:solidFill>
                    <a:cs typeface="+mn-cs"/>
                  </a:rPr>
                  <a:t> </a:t>
                </a:r>
                <a:r>
                  <a:rPr lang="en-US">
                    <a:solidFill>
                      <a:schemeClr val="tx2"/>
                    </a:solidFill>
                    <a:latin typeface="Arial" pitchFamily="34" charset="0"/>
                    <a:cs typeface="Arial" pitchFamily="34" charset="0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1.6436331416245578E-2"/>
              <c:y val="0.1339305522388729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8144512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109291260076507"/>
          <c:y val="0.1457007733534478"/>
          <c:w val="0.3570317943833663"/>
          <c:h val="6.3658651226441584E-2"/>
        </c:manualLayout>
      </c:layout>
      <c:overlay val="0"/>
      <c:txPr>
        <a:bodyPr/>
        <a:lstStyle/>
        <a:p>
          <a:pPr>
            <a:defRPr sz="1000"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noFill/>
    </a:ln>
  </c:sp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ar-QA" sz="1400"/>
              <a:t>المواليد الأحياء المسجلون حسب الحالة التعليمية للأم</a:t>
            </a:r>
          </a:p>
          <a:p>
            <a:pPr>
              <a:defRPr sz="1200"/>
            </a:pPr>
            <a:r>
              <a:rPr lang="en-US" sz="1200">
                <a:latin typeface="Arial" pitchFamily="34" charset="0"/>
                <a:cs typeface="Arial" pitchFamily="34" charset="0"/>
              </a:rPr>
              <a:t>REGISTERED LIVE BIRTHS BY MOTHER'S EDUCATIONAL STATUS</a:t>
            </a:r>
            <a:endParaRPr lang="ar-QA" sz="1200">
              <a:latin typeface="Arial" pitchFamily="34" charset="0"/>
              <a:cs typeface="Arial" pitchFamily="34" charset="0"/>
            </a:endParaRPr>
          </a:p>
          <a:p>
            <a:pPr>
              <a:defRPr sz="1200"/>
            </a:pPr>
            <a:r>
              <a:rPr lang="en-US" sz="1200">
                <a:latin typeface="Arial" pitchFamily="34" charset="0"/>
                <a:cs typeface="Arial" pitchFamily="34" charset="0"/>
              </a:rPr>
              <a:t>2017</a:t>
            </a:r>
          </a:p>
        </c:rich>
      </c:tx>
      <c:layout>
        <c:manualLayout>
          <c:xMode val="edge"/>
          <c:yMode val="edge"/>
          <c:x val="0.24644661066636298"/>
          <c:y val="3.11674590596935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52748782185077"/>
          <c:y val="0.17010036978341259"/>
          <c:w val="0.68541201340467195"/>
          <c:h val="0.720549392498683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'B15-2'!$B$20</c:f>
              <c:strCache>
                <c:ptCount val="1"/>
                <c:pt idx="0">
                  <c:v>قطريون
Qataris</c:v>
                </c:pt>
              </c:strCache>
            </c:strRef>
          </c:tx>
          <c:spPr>
            <a:solidFill>
              <a:srgbClr val="993366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'B15-2'!$A$22:$A$28</c:f>
              <c:strCache>
                <c:ptCount val="7"/>
                <c:pt idx="0">
                  <c:v>أمية
Illiterate</c:v>
                </c:pt>
                <c:pt idx="1">
                  <c:v>تقرأ وتكتب
Read &amp; Write</c:v>
                </c:pt>
                <c:pt idx="2">
                  <c:v>ابتدائية
Primary</c:v>
                </c:pt>
                <c:pt idx="3">
                  <c:v>إعدادية
Preparatory</c:v>
                </c:pt>
                <c:pt idx="4">
                  <c:v>ثانوية
Secondary</c:v>
                </c:pt>
                <c:pt idx="5">
                  <c:v>دون الجامعة
Pre-University</c:v>
                </c:pt>
                <c:pt idx="6">
                  <c:v>جامعة فما فوق
University &amp; Above</c:v>
                </c:pt>
              </c:strCache>
            </c:strRef>
          </c:cat>
          <c:val>
            <c:numRef>
              <c:f>'B15-2'!$B$22:$B$28</c:f>
              <c:numCache>
                <c:formatCode>General</c:formatCode>
                <c:ptCount val="7"/>
                <c:pt idx="0">
                  <c:v>152</c:v>
                </c:pt>
                <c:pt idx="1">
                  <c:v>0</c:v>
                </c:pt>
                <c:pt idx="2">
                  <c:v>319</c:v>
                </c:pt>
                <c:pt idx="3">
                  <c:v>537</c:v>
                </c:pt>
                <c:pt idx="4">
                  <c:v>3554</c:v>
                </c:pt>
                <c:pt idx="5">
                  <c:v>219</c:v>
                </c:pt>
                <c:pt idx="6">
                  <c:v>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3-4A65-890C-F55655A6032D}"/>
            </c:ext>
          </c:extLst>
        </c:ser>
        <c:ser>
          <c:idx val="2"/>
          <c:order val="1"/>
          <c:tx>
            <c:strRef>
              <c:f>'B15-2'!$D$20</c:f>
              <c:strCache>
                <c:ptCount val="1"/>
                <c:pt idx="0">
                  <c:v>غير قطريين
NON-QATARIS</c:v>
                </c:pt>
              </c:strCache>
            </c:strRef>
          </c:tx>
          <c:spPr>
            <a:solidFill>
              <a:schemeClr val="accent3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'B15-2'!$A$22:$A$28</c:f>
              <c:strCache>
                <c:ptCount val="7"/>
                <c:pt idx="0">
                  <c:v>أمية
Illiterate</c:v>
                </c:pt>
                <c:pt idx="1">
                  <c:v>تقرأ وتكتب
Read &amp; Write</c:v>
                </c:pt>
                <c:pt idx="2">
                  <c:v>ابتدائية
Primary</c:v>
                </c:pt>
                <c:pt idx="3">
                  <c:v>إعدادية
Preparatory</c:v>
                </c:pt>
                <c:pt idx="4">
                  <c:v>ثانوية
Secondary</c:v>
                </c:pt>
                <c:pt idx="5">
                  <c:v>دون الجامعة
Pre-University</c:v>
                </c:pt>
                <c:pt idx="6">
                  <c:v>جامعة فما فوق
University &amp; Above</c:v>
                </c:pt>
              </c:strCache>
            </c:strRef>
          </c:cat>
          <c:val>
            <c:numRef>
              <c:f>'B15-2'!$D$22:$D$28</c:f>
              <c:numCache>
                <c:formatCode>General</c:formatCode>
                <c:ptCount val="7"/>
                <c:pt idx="0" formatCode="#,##0">
                  <c:v>482</c:v>
                </c:pt>
                <c:pt idx="1">
                  <c:v>0</c:v>
                </c:pt>
                <c:pt idx="2">
                  <c:v>802</c:v>
                </c:pt>
                <c:pt idx="3">
                  <c:v>990</c:v>
                </c:pt>
                <c:pt idx="4">
                  <c:v>5669</c:v>
                </c:pt>
                <c:pt idx="5">
                  <c:v>1531</c:v>
                </c:pt>
                <c:pt idx="6">
                  <c:v>10428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3-4A65-890C-F55655A603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8649856"/>
        <c:axId val="148705280"/>
      </c:barChart>
      <c:catAx>
        <c:axId val="148649856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r>
                  <a:rPr lang="en-US">
                    <a:solidFill>
                      <a:schemeClr val="tx2"/>
                    </a:solidFill>
                  </a:rPr>
                  <a:t>Educational Status  </a:t>
                </a:r>
                <a:r>
                  <a:rPr lang="ar-QA" sz="1200">
                    <a:solidFill>
                      <a:schemeClr val="tx2"/>
                    </a:solidFill>
                  </a:rPr>
                  <a:t>الحالة التعليمية </a:t>
                </a:r>
                <a:endParaRPr lang="en-US" sz="1100">
                  <a:solidFill>
                    <a:schemeClr val="tx2"/>
                  </a:solidFill>
                </a:endParaRPr>
              </a:p>
            </c:rich>
          </c:tx>
          <c:layout>
            <c:manualLayout>
              <c:xMode val="edge"/>
              <c:yMode val="edge"/>
              <c:x val="2.7018115971715814E-2"/>
              <c:y val="0.369614368726888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8705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705280"/>
        <c:scaling>
          <c:orientation val="minMax"/>
        </c:scaling>
        <c:delete val="0"/>
        <c:axPos val="b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8649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114658014262258"/>
          <c:y val="0.35287902799788901"/>
          <c:w val="0.11188236647872055"/>
          <c:h val="0.30719359763072407"/>
        </c:manualLayout>
      </c:layout>
      <c:overlay val="0"/>
      <c:spPr>
        <a:noFill/>
      </c:spPr>
      <c:txPr>
        <a:bodyPr/>
        <a:lstStyle/>
        <a:p>
          <a:pPr rtl="1">
            <a:defRPr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ar-SA" sz="1400" b="1" i="0" strike="noStrike">
                <a:solidFill>
                  <a:srgbClr val="000000"/>
                </a:solidFill>
                <a:latin typeface="Calibri"/>
              </a:rPr>
              <a:t>الوفيات المسجلة حسب </a:t>
            </a:r>
            <a:r>
              <a:rPr lang="ar-QA" sz="1400" b="1" i="0" strike="noStrike">
                <a:solidFill>
                  <a:srgbClr val="000000"/>
                </a:solidFill>
                <a:latin typeface="Calibri"/>
              </a:rPr>
              <a:t>النوع و</a:t>
            </a:r>
            <a:r>
              <a:rPr lang="ar-SA" sz="1400" b="1" i="0" strike="noStrike">
                <a:solidFill>
                  <a:srgbClr val="000000"/>
                </a:solidFill>
                <a:latin typeface="Calibri"/>
              </a:rPr>
              <a:t>الشهر</a:t>
            </a:r>
            <a:endParaRPr lang="ar-QA" sz="1400" b="1" i="0" strike="noStrike">
              <a:solidFill>
                <a:srgbClr val="000000"/>
              </a:solidFill>
              <a:latin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REGISTERED DEATHS BY</a:t>
            </a:r>
            <a:r>
              <a:rPr lang="en-US" sz="12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GENDER AND </a:t>
            </a: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MONTH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2017</a:t>
            </a:r>
          </a:p>
        </c:rich>
      </c:tx>
      <c:layout>
        <c:manualLayout>
          <c:xMode val="edge"/>
          <c:yMode val="edge"/>
          <c:x val="0.34038619389695968"/>
          <c:y val="2.2669345412648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606025031004216E-2"/>
          <c:y val="0.21327950419763231"/>
          <c:w val="0.85843322367623398"/>
          <c:h val="0.65780709420547434"/>
        </c:manualLayout>
      </c:layout>
      <c:lineChart>
        <c:grouping val="standard"/>
        <c:varyColors val="0"/>
        <c:ser>
          <c:idx val="0"/>
          <c:order val="0"/>
          <c:tx>
            <c:strRef>
              <c:f>'D-3'!$B$23</c:f>
              <c:strCache>
                <c:ptCount val="1"/>
                <c:pt idx="0">
                  <c:v>ذكور Males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2.7743777693259988E-2"/>
                  <c:y val="-2.32155596646414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28-4772-8BE9-3FFA08AFCA25}"/>
                </c:ext>
              </c:extLst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28-4772-8BE9-3FFA08AFCA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'D-3'!$A$24:$A$35</c:f>
              <c:strCache>
                <c:ptCount val="12"/>
                <c:pt idx="0">
                  <c:v>يناير
Jan</c:v>
                </c:pt>
                <c:pt idx="1">
                  <c:v>فبراير
Feb</c:v>
                </c:pt>
                <c:pt idx="2">
                  <c:v>مارس
Mar</c:v>
                </c:pt>
                <c:pt idx="3">
                  <c:v>ابريل
Apr</c:v>
                </c:pt>
                <c:pt idx="4">
                  <c:v>مايو
May</c:v>
                </c:pt>
                <c:pt idx="5">
                  <c:v>يونيو
Jun</c:v>
                </c:pt>
                <c:pt idx="6">
                  <c:v>يوليو
Jul</c:v>
                </c:pt>
                <c:pt idx="7">
                  <c:v>اغسطس
Aug</c:v>
                </c:pt>
                <c:pt idx="8">
                  <c:v>سبتمبر
  Sep</c:v>
                </c:pt>
                <c:pt idx="9">
                  <c:v>أكتوبر
  Oct</c:v>
                </c:pt>
                <c:pt idx="10">
                  <c:v>نوفمبر
  Nov</c:v>
                </c:pt>
                <c:pt idx="11">
                  <c:v>ديسمير
  Dec</c:v>
                </c:pt>
              </c:strCache>
            </c:strRef>
          </c:cat>
          <c:val>
            <c:numRef>
              <c:f>'D-3'!$B$24:$B$35</c:f>
              <c:numCache>
                <c:formatCode>General</c:formatCode>
                <c:ptCount val="12"/>
                <c:pt idx="0">
                  <c:v>139</c:v>
                </c:pt>
                <c:pt idx="1">
                  <c:v>149</c:v>
                </c:pt>
                <c:pt idx="2">
                  <c:v>125</c:v>
                </c:pt>
                <c:pt idx="3">
                  <c:v>130</c:v>
                </c:pt>
                <c:pt idx="4">
                  <c:v>167</c:v>
                </c:pt>
                <c:pt idx="5">
                  <c:v>134</c:v>
                </c:pt>
                <c:pt idx="6">
                  <c:v>128</c:v>
                </c:pt>
                <c:pt idx="7">
                  <c:v>131</c:v>
                </c:pt>
                <c:pt idx="8">
                  <c:v>126</c:v>
                </c:pt>
                <c:pt idx="9">
                  <c:v>138</c:v>
                </c:pt>
                <c:pt idx="10">
                  <c:v>149</c:v>
                </c:pt>
                <c:pt idx="11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8-4772-8BE9-3FFA08AFCA25}"/>
            </c:ext>
          </c:extLst>
        </c:ser>
        <c:ser>
          <c:idx val="1"/>
          <c:order val="1"/>
          <c:tx>
            <c:strRef>
              <c:f>'D-3'!$C$23</c:f>
              <c:strCache>
                <c:ptCount val="1"/>
                <c:pt idx="0">
                  <c:v>إناث Females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2.0807833269944991E-2"/>
                  <c:y val="-1.89944128507921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28-4772-8BE9-3FFA08AFCA25}"/>
                </c:ext>
              </c:extLst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28-4772-8BE9-3FFA08AFCA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'D-3'!$A$24:$A$35</c:f>
              <c:strCache>
                <c:ptCount val="12"/>
                <c:pt idx="0">
                  <c:v>يناير
Jan</c:v>
                </c:pt>
                <c:pt idx="1">
                  <c:v>فبراير
Feb</c:v>
                </c:pt>
                <c:pt idx="2">
                  <c:v>مارس
Mar</c:v>
                </c:pt>
                <c:pt idx="3">
                  <c:v>ابريل
Apr</c:v>
                </c:pt>
                <c:pt idx="4">
                  <c:v>مايو
May</c:v>
                </c:pt>
                <c:pt idx="5">
                  <c:v>يونيو
Jun</c:v>
                </c:pt>
                <c:pt idx="6">
                  <c:v>يوليو
Jul</c:v>
                </c:pt>
                <c:pt idx="7">
                  <c:v>اغسطس
Aug</c:v>
                </c:pt>
                <c:pt idx="8">
                  <c:v>سبتمبر
  Sep</c:v>
                </c:pt>
                <c:pt idx="9">
                  <c:v>أكتوبر
  Oct</c:v>
                </c:pt>
                <c:pt idx="10">
                  <c:v>نوفمبر
  Nov</c:v>
                </c:pt>
                <c:pt idx="11">
                  <c:v>ديسمير
  Dec</c:v>
                </c:pt>
              </c:strCache>
            </c:strRef>
          </c:cat>
          <c:val>
            <c:numRef>
              <c:f>'D-3'!$C$24:$C$35</c:f>
              <c:numCache>
                <c:formatCode>General</c:formatCode>
                <c:ptCount val="12"/>
                <c:pt idx="0">
                  <c:v>53</c:v>
                </c:pt>
                <c:pt idx="1">
                  <c:v>43</c:v>
                </c:pt>
                <c:pt idx="2">
                  <c:v>61</c:v>
                </c:pt>
                <c:pt idx="3">
                  <c:v>48</c:v>
                </c:pt>
                <c:pt idx="4">
                  <c:v>47</c:v>
                </c:pt>
                <c:pt idx="5">
                  <c:v>64</c:v>
                </c:pt>
                <c:pt idx="6">
                  <c:v>43</c:v>
                </c:pt>
                <c:pt idx="7">
                  <c:v>54</c:v>
                </c:pt>
                <c:pt idx="8">
                  <c:v>47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28-4772-8BE9-3FFA08AFC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40224"/>
        <c:axId val="152241280"/>
      </c:lineChart>
      <c:catAx>
        <c:axId val="153140224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+mn-cs"/>
                  </a:defRPr>
                </a:pPr>
                <a:r>
                  <a:rPr lang="en-US" sz="1000" b="1" i="0" strike="noStrike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Months</a:t>
                </a:r>
                <a:r>
                  <a:rPr lang="ar-QA" sz="1100" b="1" i="0" strike="noStrike">
                    <a:solidFill>
                      <a:srgbClr val="000000"/>
                    </a:solidFill>
                    <a:latin typeface="Calibri"/>
                    <a:cs typeface="+mn-cs"/>
                  </a:rPr>
                  <a:t>الشهور </a:t>
                </a:r>
                <a:endParaRPr lang="en-US" sz="1100" b="1" i="0" strike="noStrike">
                  <a:solidFill>
                    <a:srgbClr val="000000"/>
                  </a:solidFill>
                  <a:latin typeface="Calibri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7052707138121697"/>
              <c:y val="0.950015099142718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52241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241280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+mn-cs"/>
                  </a:defRPr>
                </a:pPr>
                <a:r>
                  <a:rPr lang="ar-QA" sz="1100" b="1" i="0" strike="noStrike">
                    <a:solidFill>
                      <a:srgbClr val="000000"/>
                    </a:solidFill>
                    <a:latin typeface="Calibri"/>
                    <a:cs typeface="+mn-cs"/>
                  </a:rPr>
                  <a:t>العدد </a:t>
                </a:r>
                <a:endParaRPr lang="en-US" sz="1100" b="1" i="0" strike="noStrike">
                  <a:solidFill>
                    <a:srgbClr val="000000"/>
                  </a:solidFill>
                  <a:latin typeface="Calibri"/>
                  <a:cs typeface="+mn-cs"/>
                </a:endParaRPr>
              </a:p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+mn-cs"/>
                  </a:defRPr>
                </a:pPr>
                <a:r>
                  <a:rPr lang="en-US" sz="1000" b="1" i="0" strike="noStrike">
                    <a:solidFill>
                      <a:srgbClr val="000000"/>
                    </a:solidFill>
                    <a:latin typeface="Calibri"/>
                    <a:cs typeface="+mn-cs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2.4572904203357085E-3"/>
              <c:y val="0.135581720096138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5314022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67311308997307107"/>
          <c:y val="0.15718433338169183"/>
          <c:w val="0.26850497485941388"/>
          <c:h val="5.0980362795379361E-2"/>
        </c:manualLayout>
      </c:layout>
      <c:overlay val="0"/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4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0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1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8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7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5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10"/>
  <sheetViews>
    <sheetView tabSelected="1"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No. (1) شكل رقم</oddFoot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C00-000000000000}">
  <sheetPr codeName="Chart62"/>
  <sheetViews>
    <sheetView zoomScale="85" workbookViewId="0"/>
  </sheetViews>
  <pageMargins left="0.9055118110236221" right="0.9055118110236221" top="0.94488188976377963" bottom="0.94488188976377963" header="0.51181102362204722" footer="0.51181102362204722"/>
  <pageSetup paperSize="9" orientation="landscape" r:id="rId1"/>
  <headerFooter>
    <oddFooter>&amp;CGraph No. (10) شكل رقم</oddFooter>
  </headerFooter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F00-000000000000}">
  <sheetPr codeName="Chart65"/>
  <sheetViews>
    <sheetView zoomScale="93" workbookViewId="0"/>
  </sheetViews>
  <pageMargins left="0.9055118110236221" right="0.9055118110236221" top="0.94488188976377963" bottom="0.94488188976377963" header="0.51181102362204722" footer="0.51181102362204722"/>
  <pageSetup paperSize="9" orientation="landscape" r:id="rId1"/>
  <headerFooter>
    <oddFooter>&amp;CGraph No. (11) شكل رقم</oddFooter>
  </headerFooter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500-000000000000}">
  <sheetPr codeName="Chart72"/>
  <sheetViews>
    <sheetView zoomScale="93" workbookViewId="0"/>
  </sheetViews>
  <pageMargins left="0.9055118110236221" right="0.9055118110236221" top="0.94488188976377963" bottom="0.94488188976377963" header="0.51181102362204722" footer="0.51181102362204722"/>
  <pageSetup paperSize="9" orientation="landscape" r:id="rId1"/>
  <headerFooter>
    <oddFooter>&amp;CGraph No. (12) شكل رقم</oddFooter>
  </headerFooter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5000-000000000000}">
  <sheetPr codeName="Chart83"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No. (13) شكل رقم</oddFooter>
  </headerFooter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5800-000000000000}">
  <sheetPr codeName="Chart91"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No. (14) شكل رقم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5"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No. (2) شكل رقم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3"/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No. (3) شكل رقم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4"/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No. (4) شكل رقم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28"/>
  <sheetViews>
    <sheetView zoomScale="8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&amp;CGraph No. (5) شكل رقم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30"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No. (6) شكل رقم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32"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No. (7) شكل رقم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E00-000000000000}">
  <sheetPr codeName="Chart47"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No. (8) شكل رقم</oddFoot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A00-000000000000}">
  <sheetPr codeName="Chart60"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No. (9) شكل رقم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817350</xdr:colOff>
      <xdr:row>1</xdr:row>
      <xdr:rowOff>188700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684000" cy="68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57150</xdr:rowOff>
    </xdr:from>
    <xdr:to>
      <xdr:col>0</xdr:col>
      <xdr:colOff>769725</xdr:colOff>
      <xdr:row>2</xdr:row>
      <xdr:rowOff>245850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731625</xdr:colOff>
      <xdr:row>3</xdr:row>
      <xdr:rowOff>26775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5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155206" cy="60175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0.00555</cdr:x>
      <cdr:y>0.00844</cdr:y>
    </cdr:from>
    <cdr:to>
      <cdr:x>0.08026</cdr:x>
      <cdr:y>0.12211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3AECED9E-012A-D1AD-D2D9-85241095102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47625</xdr:rowOff>
    </xdr:from>
    <xdr:to>
      <xdr:col>0</xdr:col>
      <xdr:colOff>750675</xdr:colOff>
      <xdr:row>2</xdr:row>
      <xdr:rowOff>236325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0</xdr:col>
      <xdr:colOff>750675</xdr:colOff>
      <xdr:row>3</xdr:row>
      <xdr:rowOff>74400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0</xdr:col>
      <xdr:colOff>760200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38100</xdr:rowOff>
    </xdr:from>
    <xdr:to>
      <xdr:col>0</xdr:col>
      <xdr:colOff>760200</xdr:colOff>
      <xdr:row>3</xdr:row>
      <xdr:rowOff>26775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57150</xdr:rowOff>
    </xdr:from>
    <xdr:to>
      <xdr:col>0</xdr:col>
      <xdr:colOff>760200</xdr:colOff>
      <xdr:row>3</xdr:row>
      <xdr:rowOff>45825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47625</xdr:rowOff>
    </xdr:from>
    <xdr:to>
      <xdr:col>0</xdr:col>
      <xdr:colOff>769725</xdr:colOff>
      <xdr:row>3</xdr:row>
      <xdr:rowOff>36300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0</xdr:col>
      <xdr:colOff>741150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85725</xdr:rowOff>
    </xdr:from>
    <xdr:to>
      <xdr:col>0</xdr:col>
      <xdr:colOff>788775</xdr:colOff>
      <xdr:row>1</xdr:row>
      <xdr:rowOff>150600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85725"/>
          <a:ext cx="684000" cy="684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22441" cy="5658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0.00551</cdr:x>
      <cdr:y>0.00898</cdr:y>
    </cdr:from>
    <cdr:to>
      <cdr:x>0.07968</cdr:x>
      <cdr:y>0.12985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0EEBF830-36A0-985B-95AE-C14BF8F334D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22441" cy="5658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0.00551</cdr:x>
      <cdr:y>0.00898</cdr:y>
    </cdr:from>
    <cdr:to>
      <cdr:x>0.07968</cdr:x>
      <cdr:y>0.12985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3EB5C148-BEFD-9873-66DB-5B9CDB5C37C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76200</xdr:rowOff>
    </xdr:from>
    <xdr:to>
      <xdr:col>0</xdr:col>
      <xdr:colOff>750675</xdr:colOff>
      <xdr:row>2</xdr:row>
      <xdr:rowOff>188700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6200"/>
          <a:ext cx="684000" cy="6840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85725</xdr:rowOff>
    </xdr:from>
    <xdr:to>
      <xdr:col>0</xdr:col>
      <xdr:colOff>798300</xdr:colOff>
      <xdr:row>1</xdr:row>
      <xdr:rowOff>426825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684000" cy="6840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38100</xdr:rowOff>
    </xdr:from>
    <xdr:to>
      <xdr:col>0</xdr:col>
      <xdr:colOff>769725</xdr:colOff>
      <xdr:row>3</xdr:row>
      <xdr:rowOff>26775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9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0.00547</cdr:x>
      <cdr:y>0.00835</cdr:y>
    </cdr:from>
    <cdr:to>
      <cdr:x>0.07919</cdr:x>
      <cdr:y>0.12078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E141CFB1-FABC-7D0A-198E-DE0FDFDDDAC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0</xdr:col>
      <xdr:colOff>741150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731625</xdr:colOff>
      <xdr:row>2</xdr:row>
      <xdr:rowOff>226800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155206" cy="60175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0.00555</cdr:x>
      <cdr:y>0.00844</cdr:y>
    </cdr:from>
    <cdr:to>
      <cdr:x>0.08026</cdr:x>
      <cdr:y>0.12211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609CC624-3F90-13C2-E397-6C12E956A9D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0</xdr:col>
      <xdr:colOff>760200</xdr:colOff>
      <xdr:row>1</xdr:row>
      <xdr:rowOff>455400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684000" cy="6840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155206" cy="60175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0.00555</cdr:x>
      <cdr:y>0.00844</cdr:y>
    </cdr:from>
    <cdr:to>
      <cdr:x>0.08026</cdr:x>
      <cdr:y>0.12211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A6BAB774-405D-1205-C3FC-D42E8BE7AA2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0</xdr:col>
      <xdr:colOff>741150</xdr:colOff>
      <xdr:row>2</xdr:row>
      <xdr:rowOff>55350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0</xdr:col>
      <xdr:colOff>750675</xdr:colOff>
      <xdr:row>2</xdr:row>
      <xdr:rowOff>26775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66675"/>
          <a:ext cx="684000" cy="68400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0</xdr:col>
      <xdr:colOff>741150</xdr:colOff>
      <xdr:row>2</xdr:row>
      <xdr:rowOff>64875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0</xdr:col>
      <xdr:colOff>741150</xdr:colOff>
      <xdr:row>3</xdr:row>
      <xdr:rowOff>26775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0</xdr:col>
      <xdr:colOff>760200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684000" cy="68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0</xdr:col>
      <xdr:colOff>741150</xdr:colOff>
      <xdr:row>2</xdr:row>
      <xdr:rowOff>236325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0</xdr:col>
      <xdr:colOff>760200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684000" cy="684000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0</xdr:col>
      <xdr:colOff>741150</xdr:colOff>
      <xdr:row>3</xdr:row>
      <xdr:rowOff>7725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741150</xdr:colOff>
      <xdr:row>3</xdr:row>
      <xdr:rowOff>74400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76200"/>
          <a:ext cx="684000" cy="68400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57150</xdr:rowOff>
    </xdr:from>
    <xdr:to>
      <xdr:col>0</xdr:col>
      <xdr:colOff>760200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0</xdr:col>
      <xdr:colOff>731625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0</xdr:col>
      <xdr:colOff>741150</xdr:colOff>
      <xdr:row>3</xdr:row>
      <xdr:rowOff>26775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0</xdr:col>
      <xdr:colOff>722100</xdr:colOff>
      <xdr:row>3</xdr:row>
      <xdr:rowOff>17250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0</xdr:col>
      <xdr:colOff>731625</xdr:colOff>
      <xdr:row>3</xdr:row>
      <xdr:rowOff>45825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6675"/>
          <a:ext cx="684000" cy="68400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0</xdr:col>
      <xdr:colOff>741150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9144000" cy="60175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38100</xdr:rowOff>
    </xdr:from>
    <xdr:to>
      <xdr:col>0</xdr:col>
      <xdr:colOff>760200</xdr:colOff>
      <xdr:row>2</xdr:row>
      <xdr:rowOff>226800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0.00555</cdr:x>
      <cdr:y>0.00845</cdr:y>
    </cdr:from>
    <cdr:to>
      <cdr:x>0.08028</cdr:x>
      <cdr:y>0.12226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1E13F3AA-1B85-FE3C-BF1F-0CFFC992D2E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0</xdr:col>
      <xdr:colOff>731625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0</xdr:col>
      <xdr:colOff>722100</xdr:colOff>
      <xdr:row>3</xdr:row>
      <xdr:rowOff>26775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57150</xdr:rowOff>
    </xdr:from>
    <xdr:to>
      <xdr:col>0</xdr:col>
      <xdr:colOff>722100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0</xdr:col>
      <xdr:colOff>722100</xdr:colOff>
      <xdr:row>2</xdr:row>
      <xdr:rowOff>179175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28575</xdr:rowOff>
    </xdr:from>
    <xdr:to>
      <xdr:col>0</xdr:col>
      <xdr:colOff>750675</xdr:colOff>
      <xdr:row>2</xdr:row>
      <xdr:rowOff>188700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8575"/>
          <a:ext cx="684000" cy="684000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28575</xdr:rowOff>
    </xdr:from>
    <xdr:to>
      <xdr:col>0</xdr:col>
      <xdr:colOff>731625</xdr:colOff>
      <xdr:row>2</xdr:row>
      <xdr:rowOff>188700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8575"/>
          <a:ext cx="684000" cy="68400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114299</xdr:colOff>
      <xdr:row>1</xdr:row>
      <xdr:rowOff>0</xdr:rowOff>
    </xdr:from>
    <xdr:to>
      <xdr:col>11</xdr:col>
      <xdr:colOff>390525</xdr:colOff>
      <xdr:row>61</xdr:row>
      <xdr:rowOff>28576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7" t="1610" r="1992" b="1515"/>
        <a:stretch/>
      </xdr:blipFill>
      <xdr:spPr>
        <a:xfrm>
          <a:off x="114299" y="161925"/>
          <a:ext cx="6858001" cy="974407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0</xdr:col>
      <xdr:colOff>741150</xdr:colOff>
      <xdr:row>3</xdr:row>
      <xdr:rowOff>74400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0</xdr:col>
      <xdr:colOff>722100</xdr:colOff>
      <xdr:row>3</xdr:row>
      <xdr:rowOff>64875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684000" cy="684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44000" cy="6006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731625</xdr:colOff>
      <xdr:row>2</xdr:row>
      <xdr:rowOff>169650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9155206" cy="60175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0.00555</cdr:x>
      <cdr:y>0.00844</cdr:y>
    </cdr:from>
    <cdr:to>
      <cdr:x>0.08026</cdr:x>
      <cdr:y>0.12211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AE0AD21D-2863-8069-AF6A-33E1FA74AD1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38100</xdr:rowOff>
    </xdr:from>
    <xdr:to>
      <xdr:col>0</xdr:col>
      <xdr:colOff>703050</xdr:colOff>
      <xdr:row>3</xdr:row>
      <xdr:rowOff>64875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0" y="0"/>
    <xdr:ext cx="8931088" cy="57262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0.00568</cdr:x>
      <cdr:y>0.00885</cdr:y>
    </cdr:from>
    <cdr:to>
      <cdr:x>0.08217</cdr:x>
      <cdr:y>0.12807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7F3A3041-1E6D-1DAF-35C1-C72CCD6B4CB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0</xdr:col>
      <xdr:colOff>731625</xdr:colOff>
      <xdr:row>2</xdr:row>
      <xdr:rowOff>236325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0</xdr:col>
      <xdr:colOff>731625</xdr:colOff>
      <xdr:row>2</xdr:row>
      <xdr:rowOff>74400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0" y="0"/>
    <xdr:ext cx="8910484" cy="5715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0.00569</cdr:x>
      <cdr:y>0.00887</cdr:y>
    </cdr:from>
    <cdr:to>
      <cdr:x>0.08228</cdr:x>
      <cdr:y>0.12834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E672708F-9088-CBCB-4079-39195AA484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0.00555</cdr:x>
      <cdr:y>0.00844</cdr:y>
    </cdr:from>
    <cdr:to>
      <cdr:x>0.08026</cdr:x>
      <cdr:y>0.12211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CBA119AE-37B1-8700-82C5-BFAE280706A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57150</xdr:rowOff>
    </xdr:from>
    <xdr:to>
      <xdr:col>0</xdr:col>
      <xdr:colOff>760200</xdr:colOff>
      <xdr:row>2</xdr:row>
      <xdr:rowOff>83925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4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0</xdr:col>
      <xdr:colOff>741150</xdr:colOff>
      <xdr:row>2</xdr:row>
      <xdr:rowOff>26775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4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0</xdr:col>
      <xdr:colOff>750675</xdr:colOff>
      <xdr:row>2</xdr:row>
      <xdr:rowOff>64875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4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0</xdr:col>
      <xdr:colOff>731625</xdr:colOff>
      <xdr:row>2</xdr:row>
      <xdr:rowOff>55350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4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731625</xdr:colOff>
      <xdr:row>3</xdr:row>
      <xdr:rowOff>17250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4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930968" cy="57252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0.00569</cdr:x>
      <cdr:y>0.00887</cdr:y>
    </cdr:from>
    <cdr:to>
      <cdr:x>0.08228</cdr:x>
      <cdr:y>0.12834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14CA8075-5728-E972-2863-2879875EBF5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0</xdr:col>
      <xdr:colOff>731625</xdr:colOff>
      <xdr:row>2</xdr:row>
      <xdr:rowOff>207750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4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0</xdr:col>
      <xdr:colOff>731625</xdr:colOff>
      <xdr:row>3</xdr:row>
      <xdr:rowOff>45825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4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0</xdr:col>
      <xdr:colOff>760200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4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0</xdr:col>
      <xdr:colOff>779250</xdr:colOff>
      <xdr:row>2</xdr:row>
      <xdr:rowOff>236325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731625</xdr:colOff>
      <xdr:row>2</xdr:row>
      <xdr:rowOff>226800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4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0</xdr:col>
      <xdr:colOff>722100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4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0</xdr:col>
      <xdr:colOff>722100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4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</xdr:colOff>
      <xdr:row>0</xdr:row>
      <xdr:rowOff>63499</xdr:rowOff>
    </xdr:from>
    <xdr:to>
      <xdr:col>0</xdr:col>
      <xdr:colOff>758083</xdr:colOff>
      <xdr:row>3</xdr:row>
      <xdr:rowOff>48999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4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83" y="63499"/>
          <a:ext cx="684000" cy="684000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0</xdr:row>
      <xdr:rowOff>142875</xdr:rowOff>
    </xdr:from>
    <xdr:to>
      <xdr:col>11</xdr:col>
      <xdr:colOff>390525</xdr:colOff>
      <xdr:row>61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E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" t="1419" r="1961" b="1326"/>
        <a:stretch/>
      </xdr:blipFill>
      <xdr:spPr>
        <a:xfrm>
          <a:off x="133349" y="142875"/>
          <a:ext cx="6838951" cy="9782176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0</xdr:col>
      <xdr:colOff>760200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4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9155206" cy="60175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0.00555</cdr:x>
      <cdr:y>0.00844</cdr:y>
    </cdr:from>
    <cdr:to>
      <cdr:x>0.08026</cdr:x>
      <cdr:y>0.12211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A8999DAF-4C79-4625-28A6-374C01F209F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0</xdr:col>
      <xdr:colOff>722100</xdr:colOff>
      <xdr:row>3</xdr:row>
      <xdr:rowOff>26775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5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731625</xdr:colOff>
      <xdr:row>3</xdr:row>
      <xdr:rowOff>26775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5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0</xdr:row>
      <xdr:rowOff>161924</xdr:rowOff>
    </xdr:from>
    <xdr:to>
      <xdr:col>10</xdr:col>
      <xdr:colOff>336877</xdr:colOff>
      <xdr:row>56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" t="1610" r="1857" b="1515"/>
        <a:stretch/>
      </xdr:blipFill>
      <xdr:spPr>
        <a:xfrm>
          <a:off x="133351" y="161924"/>
          <a:ext cx="6299526" cy="8963025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0</xdr:col>
      <xdr:colOff>722100</xdr:colOff>
      <xdr:row>2</xdr:row>
      <xdr:rowOff>64875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5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731625</xdr:colOff>
      <xdr:row>3</xdr:row>
      <xdr:rowOff>26775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5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0</xdr:col>
      <xdr:colOff>722100</xdr:colOff>
      <xdr:row>3</xdr:row>
      <xdr:rowOff>26775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5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731625</xdr:colOff>
      <xdr:row>3</xdr:row>
      <xdr:rowOff>26775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5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0</xdr:col>
      <xdr:colOff>750675</xdr:colOff>
      <xdr:row>2</xdr:row>
      <xdr:rowOff>17250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5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9144000" cy="6006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0.00555</cdr:x>
      <cdr:y>0.00844</cdr:y>
    </cdr:from>
    <cdr:to>
      <cdr:x>0.08026</cdr:x>
      <cdr:y>0.12211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7D0DE643-36EB-6817-6030-5FA75389FD4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0</xdr:col>
      <xdr:colOff>750675</xdr:colOff>
      <xdr:row>3</xdr:row>
      <xdr:rowOff>83925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5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0</xdr:col>
      <xdr:colOff>722100</xdr:colOff>
      <xdr:row>3</xdr:row>
      <xdr:rowOff>26775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5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0</xdr:col>
      <xdr:colOff>722100</xdr:colOff>
      <xdr:row>3</xdr:row>
      <xdr:rowOff>26775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5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684000" cy="68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1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7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8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9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0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1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3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4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5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8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49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0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1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2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5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6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58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65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66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67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68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69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2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3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74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75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76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7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79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0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3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84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85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86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87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88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9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92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9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94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5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2"/>
  <sheetViews>
    <sheetView view="pageBreakPreview" zoomScaleNormal="100" zoomScaleSheetLayoutView="100" workbookViewId="0">
      <selection activeCell="J14" sqref="J14"/>
    </sheetView>
  </sheetViews>
  <sheetFormatPr defaultRowHeight="12.5" x14ac:dyDescent="0.25"/>
  <cols>
    <col min="1" max="1" width="52.7265625" style="33" customWidth="1"/>
    <col min="2" max="256" width="9.1796875" style="33"/>
    <col min="257" max="257" width="52.7265625" style="33" customWidth="1"/>
    <col min="258" max="512" width="9.1796875" style="33"/>
    <col min="513" max="513" width="52.7265625" style="33" customWidth="1"/>
    <col min="514" max="768" width="9.1796875" style="33"/>
    <col min="769" max="769" width="52.7265625" style="33" customWidth="1"/>
    <col min="770" max="1024" width="9.1796875" style="33"/>
    <col min="1025" max="1025" width="52.7265625" style="33" customWidth="1"/>
    <col min="1026" max="1280" width="9.1796875" style="33"/>
    <col min="1281" max="1281" width="52.7265625" style="33" customWidth="1"/>
    <col min="1282" max="1536" width="9.1796875" style="33"/>
    <col min="1537" max="1537" width="52.7265625" style="33" customWidth="1"/>
    <col min="1538" max="1792" width="9.1796875" style="33"/>
    <col min="1793" max="1793" width="52.7265625" style="33" customWidth="1"/>
    <col min="1794" max="2048" width="9.1796875" style="33"/>
    <col min="2049" max="2049" width="52.7265625" style="33" customWidth="1"/>
    <col min="2050" max="2304" width="9.1796875" style="33"/>
    <col min="2305" max="2305" width="52.7265625" style="33" customWidth="1"/>
    <col min="2306" max="2560" width="9.1796875" style="33"/>
    <col min="2561" max="2561" width="52.7265625" style="33" customWidth="1"/>
    <col min="2562" max="2816" width="9.1796875" style="33"/>
    <col min="2817" max="2817" width="52.7265625" style="33" customWidth="1"/>
    <col min="2818" max="3072" width="9.1796875" style="33"/>
    <col min="3073" max="3073" width="52.7265625" style="33" customWidth="1"/>
    <col min="3074" max="3328" width="9.1796875" style="33"/>
    <col min="3329" max="3329" width="52.7265625" style="33" customWidth="1"/>
    <col min="3330" max="3584" width="9.1796875" style="33"/>
    <col min="3585" max="3585" width="52.7265625" style="33" customWidth="1"/>
    <col min="3586" max="3840" width="9.1796875" style="33"/>
    <col min="3841" max="3841" width="52.7265625" style="33" customWidth="1"/>
    <col min="3842" max="4096" width="9.1796875" style="33"/>
    <col min="4097" max="4097" width="52.7265625" style="33" customWidth="1"/>
    <col min="4098" max="4352" width="9.1796875" style="33"/>
    <col min="4353" max="4353" width="52.7265625" style="33" customWidth="1"/>
    <col min="4354" max="4608" width="9.1796875" style="33"/>
    <col min="4609" max="4609" width="52.7265625" style="33" customWidth="1"/>
    <col min="4610" max="4864" width="9.1796875" style="33"/>
    <col min="4865" max="4865" width="52.7265625" style="33" customWidth="1"/>
    <col min="4866" max="5120" width="9.1796875" style="33"/>
    <col min="5121" max="5121" width="52.7265625" style="33" customWidth="1"/>
    <col min="5122" max="5376" width="9.1796875" style="33"/>
    <col min="5377" max="5377" width="52.7265625" style="33" customWidth="1"/>
    <col min="5378" max="5632" width="9.1796875" style="33"/>
    <col min="5633" max="5633" width="52.7265625" style="33" customWidth="1"/>
    <col min="5634" max="5888" width="9.1796875" style="33"/>
    <col min="5889" max="5889" width="52.7265625" style="33" customWidth="1"/>
    <col min="5890" max="6144" width="9.1796875" style="33"/>
    <col min="6145" max="6145" width="52.7265625" style="33" customWidth="1"/>
    <col min="6146" max="6400" width="9.1796875" style="33"/>
    <col min="6401" max="6401" width="52.7265625" style="33" customWidth="1"/>
    <col min="6402" max="6656" width="9.1796875" style="33"/>
    <col min="6657" max="6657" width="52.7265625" style="33" customWidth="1"/>
    <col min="6658" max="6912" width="9.1796875" style="33"/>
    <col min="6913" max="6913" width="52.7265625" style="33" customWidth="1"/>
    <col min="6914" max="7168" width="9.1796875" style="33"/>
    <col min="7169" max="7169" width="52.7265625" style="33" customWidth="1"/>
    <col min="7170" max="7424" width="9.1796875" style="33"/>
    <col min="7425" max="7425" width="52.7265625" style="33" customWidth="1"/>
    <col min="7426" max="7680" width="9.1796875" style="33"/>
    <col min="7681" max="7681" width="52.7265625" style="33" customWidth="1"/>
    <col min="7682" max="7936" width="9.1796875" style="33"/>
    <col min="7937" max="7937" width="52.7265625" style="33" customWidth="1"/>
    <col min="7938" max="8192" width="9.1796875" style="33"/>
    <col min="8193" max="8193" width="52.7265625" style="33" customWidth="1"/>
    <col min="8194" max="8448" width="9.1796875" style="33"/>
    <col min="8449" max="8449" width="52.7265625" style="33" customWidth="1"/>
    <col min="8450" max="8704" width="9.1796875" style="33"/>
    <col min="8705" max="8705" width="52.7265625" style="33" customWidth="1"/>
    <col min="8706" max="8960" width="9.1796875" style="33"/>
    <col min="8961" max="8961" width="52.7265625" style="33" customWidth="1"/>
    <col min="8962" max="9216" width="9.1796875" style="33"/>
    <col min="9217" max="9217" width="52.7265625" style="33" customWidth="1"/>
    <col min="9218" max="9472" width="9.1796875" style="33"/>
    <col min="9473" max="9473" width="52.7265625" style="33" customWidth="1"/>
    <col min="9474" max="9728" width="9.1796875" style="33"/>
    <col min="9729" max="9729" width="52.7265625" style="33" customWidth="1"/>
    <col min="9730" max="9984" width="9.1796875" style="33"/>
    <col min="9985" max="9985" width="52.7265625" style="33" customWidth="1"/>
    <col min="9986" max="10240" width="9.1796875" style="33"/>
    <col min="10241" max="10241" width="52.7265625" style="33" customWidth="1"/>
    <col min="10242" max="10496" width="9.1796875" style="33"/>
    <col min="10497" max="10497" width="52.7265625" style="33" customWidth="1"/>
    <col min="10498" max="10752" width="9.1796875" style="33"/>
    <col min="10753" max="10753" width="52.7265625" style="33" customWidth="1"/>
    <col min="10754" max="11008" width="9.1796875" style="33"/>
    <col min="11009" max="11009" width="52.7265625" style="33" customWidth="1"/>
    <col min="11010" max="11264" width="9.1796875" style="33"/>
    <col min="11265" max="11265" width="52.7265625" style="33" customWidth="1"/>
    <col min="11266" max="11520" width="9.1796875" style="33"/>
    <col min="11521" max="11521" width="52.7265625" style="33" customWidth="1"/>
    <col min="11522" max="11776" width="9.1796875" style="33"/>
    <col min="11777" max="11777" width="52.7265625" style="33" customWidth="1"/>
    <col min="11778" max="12032" width="9.1796875" style="33"/>
    <col min="12033" max="12033" width="52.7265625" style="33" customWidth="1"/>
    <col min="12034" max="12288" width="9.1796875" style="33"/>
    <col min="12289" max="12289" width="52.7265625" style="33" customWidth="1"/>
    <col min="12290" max="12544" width="9.1796875" style="33"/>
    <col min="12545" max="12545" width="52.7265625" style="33" customWidth="1"/>
    <col min="12546" max="12800" width="9.1796875" style="33"/>
    <col min="12801" max="12801" width="52.7265625" style="33" customWidth="1"/>
    <col min="12802" max="13056" width="9.1796875" style="33"/>
    <col min="13057" max="13057" width="52.7265625" style="33" customWidth="1"/>
    <col min="13058" max="13312" width="9.1796875" style="33"/>
    <col min="13313" max="13313" width="52.7265625" style="33" customWidth="1"/>
    <col min="13314" max="13568" width="9.1796875" style="33"/>
    <col min="13569" max="13569" width="52.7265625" style="33" customWidth="1"/>
    <col min="13570" max="13824" width="9.1796875" style="33"/>
    <col min="13825" max="13825" width="52.7265625" style="33" customWidth="1"/>
    <col min="13826" max="14080" width="9.1796875" style="33"/>
    <col min="14081" max="14081" width="52.7265625" style="33" customWidth="1"/>
    <col min="14082" max="14336" width="9.1796875" style="33"/>
    <col min="14337" max="14337" width="52.7265625" style="33" customWidth="1"/>
    <col min="14338" max="14592" width="9.1796875" style="33"/>
    <col min="14593" max="14593" width="52.7265625" style="33" customWidth="1"/>
    <col min="14594" max="14848" width="9.1796875" style="33"/>
    <col min="14849" max="14849" width="52.7265625" style="33" customWidth="1"/>
    <col min="14850" max="15104" width="9.1796875" style="33"/>
    <col min="15105" max="15105" width="52.7265625" style="33" customWidth="1"/>
    <col min="15106" max="15360" width="9.1796875" style="33"/>
    <col min="15361" max="15361" width="52.7265625" style="33" customWidth="1"/>
    <col min="15362" max="15616" width="9.1796875" style="33"/>
    <col min="15617" max="15617" width="52.7265625" style="33" customWidth="1"/>
    <col min="15618" max="15872" width="9.1796875" style="33"/>
    <col min="15873" max="15873" width="52.7265625" style="33" customWidth="1"/>
    <col min="15874" max="16128" width="9.1796875" style="33"/>
    <col min="16129" max="16129" width="52.7265625" style="33" customWidth="1"/>
    <col min="16130" max="16384" width="9.1796875" style="33"/>
  </cols>
  <sheetData>
    <row r="1" spans="1:1" ht="75.75" customHeight="1" thickTop="1" thickBot="1" x14ac:dyDescent="0.3">
      <c r="A1" s="101" t="s">
        <v>407</v>
      </c>
    </row>
    <row r="2" spans="1:1" ht="13" thickTop="1" x14ac:dyDescent="0.25"/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18"/>
  <sheetViews>
    <sheetView view="pageBreakPreview" zoomScaleNormal="100" zoomScaleSheetLayoutView="100" workbookViewId="0">
      <selection activeCell="J14" sqref="J14"/>
    </sheetView>
  </sheetViews>
  <sheetFormatPr defaultRowHeight="14" x14ac:dyDescent="0.25"/>
  <cols>
    <col min="1" max="1" width="25.7265625" style="50" customWidth="1"/>
    <col min="2" max="10" width="8.1796875" style="50" customWidth="1"/>
    <col min="11" max="11" width="25.7265625" style="50" customWidth="1"/>
    <col min="12" max="256" width="9.1796875" style="49"/>
    <col min="257" max="257" width="25.7265625" style="49" customWidth="1"/>
    <col min="258" max="266" width="7.7265625" style="49" customWidth="1"/>
    <col min="267" max="267" width="25.7265625" style="49" customWidth="1"/>
    <col min="268" max="512" width="9.1796875" style="49"/>
    <col min="513" max="513" width="25.7265625" style="49" customWidth="1"/>
    <col min="514" max="522" width="7.7265625" style="49" customWidth="1"/>
    <col min="523" max="523" width="25.7265625" style="49" customWidth="1"/>
    <col min="524" max="768" width="9.1796875" style="49"/>
    <col min="769" max="769" width="25.7265625" style="49" customWidth="1"/>
    <col min="770" max="778" width="7.7265625" style="49" customWidth="1"/>
    <col min="779" max="779" width="25.7265625" style="49" customWidth="1"/>
    <col min="780" max="1024" width="9.1796875" style="49"/>
    <col min="1025" max="1025" width="25.7265625" style="49" customWidth="1"/>
    <col min="1026" max="1034" width="7.7265625" style="49" customWidth="1"/>
    <col min="1035" max="1035" width="25.7265625" style="49" customWidth="1"/>
    <col min="1036" max="1280" width="9.1796875" style="49"/>
    <col min="1281" max="1281" width="25.7265625" style="49" customWidth="1"/>
    <col min="1282" max="1290" width="7.7265625" style="49" customWidth="1"/>
    <col min="1291" max="1291" width="25.7265625" style="49" customWidth="1"/>
    <col min="1292" max="1536" width="9.1796875" style="49"/>
    <col min="1537" max="1537" width="25.7265625" style="49" customWidth="1"/>
    <col min="1538" max="1546" width="7.7265625" style="49" customWidth="1"/>
    <col min="1547" max="1547" width="25.7265625" style="49" customWidth="1"/>
    <col min="1548" max="1792" width="9.1796875" style="49"/>
    <col min="1793" max="1793" width="25.7265625" style="49" customWidth="1"/>
    <col min="1794" max="1802" width="7.7265625" style="49" customWidth="1"/>
    <col min="1803" max="1803" width="25.7265625" style="49" customWidth="1"/>
    <col min="1804" max="2048" width="9.1796875" style="49"/>
    <col min="2049" max="2049" width="25.7265625" style="49" customWidth="1"/>
    <col min="2050" max="2058" width="7.7265625" style="49" customWidth="1"/>
    <col min="2059" max="2059" width="25.7265625" style="49" customWidth="1"/>
    <col min="2060" max="2304" width="9.1796875" style="49"/>
    <col min="2305" max="2305" width="25.7265625" style="49" customWidth="1"/>
    <col min="2306" max="2314" width="7.7265625" style="49" customWidth="1"/>
    <col min="2315" max="2315" width="25.7265625" style="49" customWidth="1"/>
    <col min="2316" max="2560" width="9.1796875" style="49"/>
    <col min="2561" max="2561" width="25.7265625" style="49" customWidth="1"/>
    <col min="2562" max="2570" width="7.7265625" style="49" customWidth="1"/>
    <col min="2571" max="2571" width="25.7265625" style="49" customWidth="1"/>
    <col min="2572" max="2816" width="9.1796875" style="49"/>
    <col min="2817" max="2817" width="25.7265625" style="49" customWidth="1"/>
    <col min="2818" max="2826" width="7.7265625" style="49" customWidth="1"/>
    <col min="2827" max="2827" width="25.7265625" style="49" customWidth="1"/>
    <col min="2828" max="3072" width="9.1796875" style="49"/>
    <col min="3073" max="3073" width="25.7265625" style="49" customWidth="1"/>
    <col min="3074" max="3082" width="7.7265625" style="49" customWidth="1"/>
    <col min="3083" max="3083" width="25.7265625" style="49" customWidth="1"/>
    <col min="3084" max="3328" width="9.1796875" style="49"/>
    <col min="3329" max="3329" width="25.7265625" style="49" customWidth="1"/>
    <col min="3330" max="3338" width="7.7265625" style="49" customWidth="1"/>
    <col min="3339" max="3339" width="25.7265625" style="49" customWidth="1"/>
    <col min="3340" max="3584" width="9.1796875" style="49"/>
    <col min="3585" max="3585" width="25.7265625" style="49" customWidth="1"/>
    <col min="3586" max="3594" width="7.7265625" style="49" customWidth="1"/>
    <col min="3595" max="3595" width="25.7265625" style="49" customWidth="1"/>
    <col min="3596" max="3840" width="9.1796875" style="49"/>
    <col min="3841" max="3841" width="25.7265625" style="49" customWidth="1"/>
    <col min="3842" max="3850" width="7.7265625" style="49" customWidth="1"/>
    <col min="3851" max="3851" width="25.7265625" style="49" customWidth="1"/>
    <col min="3852" max="4096" width="9.1796875" style="49"/>
    <col min="4097" max="4097" width="25.7265625" style="49" customWidth="1"/>
    <col min="4098" max="4106" width="7.7265625" style="49" customWidth="1"/>
    <col min="4107" max="4107" width="25.7265625" style="49" customWidth="1"/>
    <col min="4108" max="4352" width="9.1796875" style="49"/>
    <col min="4353" max="4353" width="25.7265625" style="49" customWidth="1"/>
    <col min="4354" max="4362" width="7.7265625" style="49" customWidth="1"/>
    <col min="4363" max="4363" width="25.7265625" style="49" customWidth="1"/>
    <col min="4364" max="4608" width="9.1796875" style="49"/>
    <col min="4609" max="4609" width="25.7265625" style="49" customWidth="1"/>
    <col min="4610" max="4618" width="7.7265625" style="49" customWidth="1"/>
    <col min="4619" max="4619" width="25.7265625" style="49" customWidth="1"/>
    <col min="4620" max="4864" width="9.1796875" style="49"/>
    <col min="4865" max="4865" width="25.7265625" style="49" customWidth="1"/>
    <col min="4866" max="4874" width="7.7265625" style="49" customWidth="1"/>
    <col min="4875" max="4875" width="25.7265625" style="49" customWidth="1"/>
    <col min="4876" max="5120" width="9.1796875" style="49"/>
    <col min="5121" max="5121" width="25.7265625" style="49" customWidth="1"/>
    <col min="5122" max="5130" width="7.7265625" style="49" customWidth="1"/>
    <col min="5131" max="5131" width="25.7265625" style="49" customWidth="1"/>
    <col min="5132" max="5376" width="9.1796875" style="49"/>
    <col min="5377" max="5377" width="25.7265625" style="49" customWidth="1"/>
    <col min="5378" max="5386" width="7.7265625" style="49" customWidth="1"/>
    <col min="5387" max="5387" width="25.7265625" style="49" customWidth="1"/>
    <col min="5388" max="5632" width="9.1796875" style="49"/>
    <col min="5633" max="5633" width="25.7265625" style="49" customWidth="1"/>
    <col min="5634" max="5642" width="7.7265625" style="49" customWidth="1"/>
    <col min="5643" max="5643" width="25.7265625" style="49" customWidth="1"/>
    <col min="5644" max="5888" width="9.1796875" style="49"/>
    <col min="5889" max="5889" width="25.7265625" style="49" customWidth="1"/>
    <col min="5890" max="5898" width="7.7265625" style="49" customWidth="1"/>
    <col min="5899" max="5899" width="25.7265625" style="49" customWidth="1"/>
    <col min="5900" max="6144" width="9.1796875" style="49"/>
    <col min="6145" max="6145" width="25.7265625" style="49" customWidth="1"/>
    <col min="6146" max="6154" width="7.7265625" style="49" customWidth="1"/>
    <col min="6155" max="6155" width="25.7265625" style="49" customWidth="1"/>
    <col min="6156" max="6400" width="9.1796875" style="49"/>
    <col min="6401" max="6401" width="25.7265625" style="49" customWidth="1"/>
    <col min="6402" max="6410" width="7.7265625" style="49" customWidth="1"/>
    <col min="6411" max="6411" width="25.7265625" style="49" customWidth="1"/>
    <col min="6412" max="6656" width="9.1796875" style="49"/>
    <col min="6657" max="6657" width="25.7265625" style="49" customWidth="1"/>
    <col min="6658" max="6666" width="7.7265625" style="49" customWidth="1"/>
    <col min="6667" max="6667" width="25.7265625" style="49" customWidth="1"/>
    <col min="6668" max="6912" width="9.1796875" style="49"/>
    <col min="6913" max="6913" width="25.7265625" style="49" customWidth="1"/>
    <col min="6914" max="6922" width="7.7265625" style="49" customWidth="1"/>
    <col min="6923" max="6923" width="25.7265625" style="49" customWidth="1"/>
    <col min="6924" max="7168" width="9.1796875" style="49"/>
    <col min="7169" max="7169" width="25.7265625" style="49" customWidth="1"/>
    <col min="7170" max="7178" width="7.7265625" style="49" customWidth="1"/>
    <col min="7179" max="7179" width="25.7265625" style="49" customWidth="1"/>
    <col min="7180" max="7424" width="9.1796875" style="49"/>
    <col min="7425" max="7425" width="25.7265625" style="49" customWidth="1"/>
    <col min="7426" max="7434" width="7.7265625" style="49" customWidth="1"/>
    <col min="7435" max="7435" width="25.7265625" style="49" customWidth="1"/>
    <col min="7436" max="7680" width="9.1796875" style="49"/>
    <col min="7681" max="7681" width="25.7265625" style="49" customWidth="1"/>
    <col min="7682" max="7690" width="7.7265625" style="49" customWidth="1"/>
    <col min="7691" max="7691" width="25.7265625" style="49" customWidth="1"/>
    <col min="7692" max="7936" width="9.1796875" style="49"/>
    <col min="7937" max="7937" width="25.7265625" style="49" customWidth="1"/>
    <col min="7938" max="7946" width="7.7265625" style="49" customWidth="1"/>
    <col min="7947" max="7947" width="25.7265625" style="49" customWidth="1"/>
    <col min="7948" max="8192" width="9.1796875" style="49"/>
    <col min="8193" max="8193" width="25.7265625" style="49" customWidth="1"/>
    <col min="8194" max="8202" width="7.7265625" style="49" customWidth="1"/>
    <col min="8203" max="8203" width="25.7265625" style="49" customWidth="1"/>
    <col min="8204" max="8448" width="9.1796875" style="49"/>
    <col min="8449" max="8449" width="25.7265625" style="49" customWidth="1"/>
    <col min="8450" max="8458" width="7.7265625" style="49" customWidth="1"/>
    <col min="8459" max="8459" width="25.7265625" style="49" customWidth="1"/>
    <col min="8460" max="8704" width="9.1796875" style="49"/>
    <col min="8705" max="8705" width="25.7265625" style="49" customWidth="1"/>
    <col min="8706" max="8714" width="7.7265625" style="49" customWidth="1"/>
    <col min="8715" max="8715" width="25.7265625" style="49" customWidth="1"/>
    <col min="8716" max="8960" width="9.1796875" style="49"/>
    <col min="8961" max="8961" width="25.7265625" style="49" customWidth="1"/>
    <col min="8962" max="8970" width="7.7265625" style="49" customWidth="1"/>
    <col min="8971" max="8971" width="25.7265625" style="49" customWidth="1"/>
    <col min="8972" max="9216" width="9.1796875" style="49"/>
    <col min="9217" max="9217" width="25.7265625" style="49" customWidth="1"/>
    <col min="9218" max="9226" width="7.7265625" style="49" customWidth="1"/>
    <col min="9227" max="9227" width="25.7265625" style="49" customWidth="1"/>
    <col min="9228" max="9472" width="9.1796875" style="49"/>
    <col min="9473" max="9473" width="25.7265625" style="49" customWidth="1"/>
    <col min="9474" max="9482" width="7.7265625" style="49" customWidth="1"/>
    <col min="9483" max="9483" width="25.7265625" style="49" customWidth="1"/>
    <col min="9484" max="9728" width="9.1796875" style="49"/>
    <col min="9729" max="9729" width="25.7265625" style="49" customWidth="1"/>
    <col min="9730" max="9738" width="7.7265625" style="49" customWidth="1"/>
    <col min="9739" max="9739" width="25.7265625" style="49" customWidth="1"/>
    <col min="9740" max="9984" width="9.1796875" style="49"/>
    <col min="9985" max="9985" width="25.7265625" style="49" customWidth="1"/>
    <col min="9986" max="9994" width="7.7265625" style="49" customWidth="1"/>
    <col min="9995" max="9995" width="25.7265625" style="49" customWidth="1"/>
    <col min="9996" max="10240" width="9.1796875" style="49"/>
    <col min="10241" max="10241" width="25.7265625" style="49" customWidth="1"/>
    <col min="10242" max="10250" width="7.7265625" style="49" customWidth="1"/>
    <col min="10251" max="10251" width="25.7265625" style="49" customWidth="1"/>
    <col min="10252" max="10496" width="9.1796875" style="49"/>
    <col min="10497" max="10497" width="25.7265625" style="49" customWidth="1"/>
    <col min="10498" max="10506" width="7.7265625" style="49" customWidth="1"/>
    <col min="10507" max="10507" width="25.7265625" style="49" customWidth="1"/>
    <col min="10508" max="10752" width="9.1796875" style="49"/>
    <col min="10753" max="10753" width="25.7265625" style="49" customWidth="1"/>
    <col min="10754" max="10762" width="7.7265625" style="49" customWidth="1"/>
    <col min="10763" max="10763" width="25.7265625" style="49" customWidth="1"/>
    <col min="10764" max="11008" width="9.1796875" style="49"/>
    <col min="11009" max="11009" width="25.7265625" style="49" customWidth="1"/>
    <col min="11010" max="11018" width="7.7265625" style="49" customWidth="1"/>
    <col min="11019" max="11019" width="25.7265625" style="49" customWidth="1"/>
    <col min="11020" max="11264" width="9.1796875" style="49"/>
    <col min="11265" max="11265" width="25.7265625" style="49" customWidth="1"/>
    <col min="11266" max="11274" width="7.7265625" style="49" customWidth="1"/>
    <col min="11275" max="11275" width="25.7265625" style="49" customWidth="1"/>
    <col min="11276" max="11520" width="9.1796875" style="49"/>
    <col min="11521" max="11521" width="25.7265625" style="49" customWidth="1"/>
    <col min="11522" max="11530" width="7.7265625" style="49" customWidth="1"/>
    <col min="11531" max="11531" width="25.7265625" style="49" customWidth="1"/>
    <col min="11532" max="11776" width="9.1796875" style="49"/>
    <col min="11777" max="11777" width="25.7265625" style="49" customWidth="1"/>
    <col min="11778" max="11786" width="7.7265625" style="49" customWidth="1"/>
    <col min="11787" max="11787" width="25.7265625" style="49" customWidth="1"/>
    <col min="11788" max="12032" width="9.1796875" style="49"/>
    <col min="12033" max="12033" width="25.7265625" style="49" customWidth="1"/>
    <col min="12034" max="12042" width="7.7265625" style="49" customWidth="1"/>
    <col min="12043" max="12043" width="25.7265625" style="49" customWidth="1"/>
    <col min="12044" max="12288" width="9.1796875" style="49"/>
    <col min="12289" max="12289" width="25.7265625" style="49" customWidth="1"/>
    <col min="12290" max="12298" width="7.7265625" style="49" customWidth="1"/>
    <col min="12299" max="12299" width="25.7265625" style="49" customWidth="1"/>
    <col min="12300" max="12544" width="9.1796875" style="49"/>
    <col min="12545" max="12545" width="25.7265625" style="49" customWidth="1"/>
    <col min="12546" max="12554" width="7.7265625" style="49" customWidth="1"/>
    <col min="12555" max="12555" width="25.7265625" style="49" customWidth="1"/>
    <col min="12556" max="12800" width="9.1796875" style="49"/>
    <col min="12801" max="12801" width="25.7265625" style="49" customWidth="1"/>
    <col min="12802" max="12810" width="7.7265625" style="49" customWidth="1"/>
    <col min="12811" max="12811" width="25.7265625" style="49" customWidth="1"/>
    <col min="12812" max="13056" width="9.1796875" style="49"/>
    <col min="13057" max="13057" width="25.7265625" style="49" customWidth="1"/>
    <col min="13058" max="13066" width="7.7265625" style="49" customWidth="1"/>
    <col min="13067" max="13067" width="25.7265625" style="49" customWidth="1"/>
    <col min="13068" max="13312" width="9.1796875" style="49"/>
    <col min="13313" max="13313" width="25.7265625" style="49" customWidth="1"/>
    <col min="13314" max="13322" width="7.7265625" style="49" customWidth="1"/>
    <col min="13323" max="13323" width="25.7265625" style="49" customWidth="1"/>
    <col min="13324" max="13568" width="9.1796875" style="49"/>
    <col min="13569" max="13569" width="25.7265625" style="49" customWidth="1"/>
    <col min="13570" max="13578" width="7.7265625" style="49" customWidth="1"/>
    <col min="13579" max="13579" width="25.7265625" style="49" customWidth="1"/>
    <col min="13580" max="13824" width="9.1796875" style="49"/>
    <col min="13825" max="13825" width="25.7265625" style="49" customWidth="1"/>
    <col min="13826" max="13834" width="7.7265625" style="49" customWidth="1"/>
    <col min="13835" max="13835" width="25.7265625" style="49" customWidth="1"/>
    <col min="13836" max="14080" width="9.1796875" style="49"/>
    <col min="14081" max="14081" width="25.7265625" style="49" customWidth="1"/>
    <col min="14082" max="14090" width="7.7265625" style="49" customWidth="1"/>
    <col min="14091" max="14091" width="25.7265625" style="49" customWidth="1"/>
    <col min="14092" max="14336" width="9.1796875" style="49"/>
    <col min="14337" max="14337" width="25.7265625" style="49" customWidth="1"/>
    <col min="14338" max="14346" width="7.7265625" style="49" customWidth="1"/>
    <col min="14347" max="14347" width="25.7265625" style="49" customWidth="1"/>
    <col min="14348" max="14592" width="9.1796875" style="49"/>
    <col min="14593" max="14593" width="25.7265625" style="49" customWidth="1"/>
    <col min="14594" max="14602" width="7.7265625" style="49" customWidth="1"/>
    <col min="14603" max="14603" width="25.7265625" style="49" customWidth="1"/>
    <col min="14604" max="14848" width="9.1796875" style="49"/>
    <col min="14849" max="14849" width="25.7265625" style="49" customWidth="1"/>
    <col min="14850" max="14858" width="7.7265625" style="49" customWidth="1"/>
    <col min="14859" max="14859" width="25.7265625" style="49" customWidth="1"/>
    <col min="14860" max="15104" width="9.1796875" style="49"/>
    <col min="15105" max="15105" width="25.7265625" style="49" customWidth="1"/>
    <col min="15106" max="15114" width="7.7265625" style="49" customWidth="1"/>
    <col min="15115" max="15115" width="25.7265625" style="49" customWidth="1"/>
    <col min="15116" max="15360" width="9.1796875" style="49"/>
    <col min="15361" max="15361" width="25.7265625" style="49" customWidth="1"/>
    <col min="15362" max="15370" width="7.7265625" style="49" customWidth="1"/>
    <col min="15371" max="15371" width="25.7265625" style="49" customWidth="1"/>
    <col min="15372" max="15616" width="9.1796875" style="49"/>
    <col min="15617" max="15617" width="25.7265625" style="49" customWidth="1"/>
    <col min="15618" max="15626" width="7.7265625" style="49" customWidth="1"/>
    <col min="15627" max="15627" width="25.7265625" style="49" customWidth="1"/>
    <col min="15628" max="15872" width="9.1796875" style="49"/>
    <col min="15873" max="15873" width="25.7265625" style="49" customWidth="1"/>
    <col min="15874" max="15882" width="7.7265625" style="49" customWidth="1"/>
    <col min="15883" max="15883" width="25.7265625" style="49" customWidth="1"/>
    <col min="15884" max="16128" width="9.1796875" style="49"/>
    <col min="16129" max="16129" width="25.7265625" style="49" customWidth="1"/>
    <col min="16130" max="16138" width="7.7265625" style="49" customWidth="1"/>
    <col min="16139" max="16139" width="25.7265625" style="49" customWidth="1"/>
    <col min="16140" max="16384" width="9.1796875" style="49"/>
  </cols>
  <sheetData>
    <row r="1" spans="1:11" ht="24.5" x14ac:dyDescent="0.25">
      <c r="A1" s="1127" t="s">
        <v>422</v>
      </c>
      <c r="B1" s="1127"/>
      <c r="C1" s="1127"/>
      <c r="D1" s="1127"/>
      <c r="E1" s="1127"/>
      <c r="F1" s="1127"/>
      <c r="G1" s="1127"/>
      <c r="H1" s="1127"/>
      <c r="I1" s="1127"/>
      <c r="J1" s="1127"/>
      <c r="K1" s="1127"/>
    </row>
    <row r="2" spans="1:11" ht="15.5" x14ac:dyDescent="0.25">
      <c r="A2" s="1129" t="s">
        <v>1155</v>
      </c>
      <c r="B2" s="1129"/>
      <c r="C2" s="1129"/>
      <c r="D2" s="1129"/>
      <c r="E2" s="1129"/>
      <c r="F2" s="1129"/>
      <c r="G2" s="1129"/>
      <c r="H2" s="1129"/>
      <c r="I2" s="1129"/>
      <c r="J2" s="1129"/>
      <c r="K2" s="1129"/>
    </row>
    <row r="3" spans="1:11" ht="22.5" customHeight="1" x14ac:dyDescent="0.25">
      <c r="A3" s="1129" t="s">
        <v>768</v>
      </c>
      <c r="B3" s="1129"/>
      <c r="C3" s="1129"/>
      <c r="D3" s="1129"/>
      <c r="E3" s="1129"/>
      <c r="F3" s="1129"/>
      <c r="G3" s="1129"/>
      <c r="H3" s="1129"/>
      <c r="I3" s="1129"/>
      <c r="J3" s="1129"/>
      <c r="K3" s="1129"/>
    </row>
    <row r="4" spans="1:11" s="110" customFormat="1" ht="27.75" customHeight="1" x14ac:dyDescent="0.35">
      <c r="A4" s="961" t="s">
        <v>150</v>
      </c>
      <c r="B4" s="962"/>
      <c r="C4" s="962"/>
      <c r="D4" s="962"/>
      <c r="E4" s="962"/>
      <c r="F4" s="962"/>
      <c r="G4" s="962"/>
      <c r="H4" s="962"/>
      <c r="I4" s="962"/>
      <c r="J4" s="962"/>
      <c r="K4" s="963" t="s">
        <v>77</v>
      </c>
    </row>
    <row r="5" spans="1:11" ht="23.25" customHeight="1" thickBot="1" x14ac:dyDescent="0.3">
      <c r="A5" s="1168" t="s">
        <v>967</v>
      </c>
      <c r="B5" s="1170" t="s">
        <v>960</v>
      </c>
      <c r="C5" s="1170"/>
      <c r="D5" s="1170"/>
      <c r="E5" s="1171" t="s">
        <v>959</v>
      </c>
      <c r="F5" s="1171"/>
      <c r="G5" s="1171"/>
      <c r="H5" s="1171" t="s">
        <v>958</v>
      </c>
      <c r="I5" s="1171"/>
      <c r="J5" s="1171"/>
      <c r="K5" s="1172" t="s">
        <v>968</v>
      </c>
    </row>
    <row r="6" spans="1:11" ht="31.5" customHeight="1" x14ac:dyDescent="0.25">
      <c r="A6" s="1169"/>
      <c r="B6" s="99" t="s">
        <v>404</v>
      </c>
      <c r="C6" s="494" t="s">
        <v>796</v>
      </c>
      <c r="D6" s="494" t="s">
        <v>795</v>
      </c>
      <c r="E6" s="99" t="s">
        <v>404</v>
      </c>
      <c r="F6" s="494" t="s">
        <v>796</v>
      </c>
      <c r="G6" s="494" t="s">
        <v>795</v>
      </c>
      <c r="H6" s="99" t="s">
        <v>404</v>
      </c>
      <c r="I6" s="494" t="s">
        <v>796</v>
      </c>
      <c r="J6" s="494" t="s">
        <v>795</v>
      </c>
      <c r="K6" s="1173"/>
    </row>
    <row r="7" spans="1:11" s="2" customFormat="1" ht="25" customHeight="1" thickBot="1" x14ac:dyDescent="0.3">
      <c r="A7" s="994">
        <v>2008</v>
      </c>
      <c r="B7" s="995">
        <v>1.9</v>
      </c>
      <c r="C7" s="995">
        <v>2.5</v>
      </c>
      <c r="D7" s="995">
        <v>1.3</v>
      </c>
      <c r="E7" s="995">
        <v>1.7</v>
      </c>
      <c r="F7" s="996">
        <v>2.2999999999999998</v>
      </c>
      <c r="G7" s="996">
        <v>1.2</v>
      </c>
      <c r="H7" s="995">
        <v>2</v>
      </c>
      <c r="I7" s="996">
        <v>2.7</v>
      </c>
      <c r="J7" s="996">
        <v>1.3</v>
      </c>
      <c r="K7" s="997">
        <v>2008</v>
      </c>
    </row>
    <row r="8" spans="1:11" s="2" customFormat="1" ht="25" customHeight="1" thickTop="1" thickBot="1" x14ac:dyDescent="0.3">
      <c r="A8" s="154">
        <v>2009</v>
      </c>
      <c r="B8" s="177">
        <v>1.7</v>
      </c>
      <c r="C8" s="177">
        <v>1.8</v>
      </c>
      <c r="D8" s="177">
        <v>1.6</v>
      </c>
      <c r="E8" s="177">
        <v>1.7</v>
      </c>
      <c r="F8" s="178">
        <v>2.1</v>
      </c>
      <c r="G8" s="178">
        <v>1.4</v>
      </c>
      <c r="H8" s="177">
        <v>1.6</v>
      </c>
      <c r="I8" s="178">
        <v>1.4</v>
      </c>
      <c r="J8" s="178">
        <v>1.9</v>
      </c>
      <c r="K8" s="172">
        <v>2009</v>
      </c>
    </row>
    <row r="9" spans="1:11" s="2" customFormat="1" ht="25" customHeight="1" thickTop="1" thickBot="1" x14ac:dyDescent="0.3">
      <c r="A9" s="512">
        <v>2010</v>
      </c>
      <c r="B9" s="513">
        <v>1.7</v>
      </c>
      <c r="C9" s="513">
        <v>1.3</v>
      </c>
      <c r="D9" s="513">
        <v>2.1</v>
      </c>
      <c r="E9" s="513">
        <v>1.9</v>
      </c>
      <c r="F9" s="514">
        <v>1.4</v>
      </c>
      <c r="G9" s="514">
        <v>2.2999999999999998</v>
      </c>
      <c r="H9" s="513">
        <v>1.4</v>
      </c>
      <c r="I9" s="514">
        <v>1</v>
      </c>
      <c r="J9" s="514">
        <v>1.8</v>
      </c>
      <c r="K9" s="515">
        <v>2010</v>
      </c>
    </row>
    <row r="10" spans="1:11" s="2" customFormat="1" ht="25" customHeight="1" thickTop="1" thickBot="1" x14ac:dyDescent="0.3">
      <c r="A10" s="154">
        <v>2011</v>
      </c>
      <c r="B10" s="177">
        <v>1.4</v>
      </c>
      <c r="C10" s="177">
        <v>2.1</v>
      </c>
      <c r="D10" s="177">
        <v>0.8</v>
      </c>
      <c r="E10" s="177">
        <v>1.2</v>
      </c>
      <c r="F10" s="178">
        <v>1.9</v>
      </c>
      <c r="G10" s="178">
        <v>0.6</v>
      </c>
      <c r="H10" s="177">
        <v>1.7</v>
      </c>
      <c r="I10" s="178">
        <v>2.4</v>
      </c>
      <c r="J10" s="178">
        <v>1</v>
      </c>
      <c r="K10" s="172">
        <v>2011</v>
      </c>
    </row>
    <row r="11" spans="1:11" s="2" customFormat="1" ht="25" customHeight="1" thickTop="1" thickBot="1" x14ac:dyDescent="0.3">
      <c r="A11" s="512">
        <v>2012</v>
      </c>
      <c r="B11" s="513">
        <v>1.9</v>
      </c>
      <c r="C11" s="513">
        <v>1.9</v>
      </c>
      <c r="D11" s="513">
        <v>1.8</v>
      </c>
      <c r="E11" s="513">
        <v>2.1</v>
      </c>
      <c r="F11" s="514">
        <v>2.1</v>
      </c>
      <c r="G11" s="514">
        <v>2</v>
      </c>
      <c r="H11" s="513">
        <v>1.4</v>
      </c>
      <c r="I11" s="514">
        <v>1.5</v>
      </c>
      <c r="J11" s="514">
        <v>1.4</v>
      </c>
      <c r="K11" s="515">
        <v>2012</v>
      </c>
    </row>
    <row r="12" spans="1:11" s="2" customFormat="1" ht="25" customHeight="1" thickTop="1" thickBot="1" x14ac:dyDescent="0.3">
      <c r="A12" s="154">
        <v>2013</v>
      </c>
      <c r="B12" s="177">
        <v>1.1000000000000001</v>
      </c>
      <c r="C12" s="177">
        <v>0.8</v>
      </c>
      <c r="D12" s="177">
        <v>1.5</v>
      </c>
      <c r="E12" s="177">
        <v>1</v>
      </c>
      <c r="F12" s="178">
        <v>0.6</v>
      </c>
      <c r="G12" s="178">
        <v>1.5</v>
      </c>
      <c r="H12" s="177">
        <v>1.3</v>
      </c>
      <c r="I12" s="178">
        <v>1.1000000000000001</v>
      </c>
      <c r="J12" s="178">
        <v>1.5</v>
      </c>
      <c r="K12" s="172">
        <v>2013</v>
      </c>
    </row>
    <row r="13" spans="1:11" s="2" customFormat="1" ht="25" customHeight="1" thickTop="1" thickBot="1" x14ac:dyDescent="0.3">
      <c r="A13" s="512">
        <v>2014</v>
      </c>
      <c r="B13" s="513">
        <v>1.6</v>
      </c>
      <c r="C13" s="513">
        <v>1</v>
      </c>
      <c r="D13" s="513">
        <v>2.1</v>
      </c>
      <c r="E13" s="513">
        <v>1.7</v>
      </c>
      <c r="F13" s="514">
        <v>1.2</v>
      </c>
      <c r="G13" s="514">
        <v>2.2999999999999998</v>
      </c>
      <c r="H13" s="513">
        <v>1.3</v>
      </c>
      <c r="I13" s="514">
        <v>0.8</v>
      </c>
      <c r="J13" s="514">
        <v>1.7</v>
      </c>
      <c r="K13" s="515">
        <v>2014</v>
      </c>
    </row>
    <row r="14" spans="1:11" s="2" customFormat="1" ht="25" customHeight="1" thickTop="1" thickBot="1" x14ac:dyDescent="0.3">
      <c r="A14" s="154">
        <v>2015</v>
      </c>
      <c r="B14" s="177">
        <v>1.6152054691608444</v>
      </c>
      <c r="C14" s="177">
        <v>1.4601905932984938</v>
      </c>
      <c r="D14" s="177">
        <v>1.763409257898604</v>
      </c>
      <c r="E14" s="177">
        <v>1.6323865491348351</v>
      </c>
      <c r="F14" s="178">
        <v>1.2243989314336599</v>
      </c>
      <c r="G14" s="178">
        <v>2.0225675963380882</v>
      </c>
      <c r="H14" s="177">
        <v>1.576904415332363</v>
      </c>
      <c r="I14" s="178">
        <v>1.9860973187686195</v>
      </c>
      <c r="J14" s="178">
        <v>1.1859582542694496</v>
      </c>
      <c r="K14" s="172">
        <v>2015</v>
      </c>
    </row>
    <row r="15" spans="1:11" s="2" customFormat="1" ht="25" customHeight="1" thickTop="1" thickBot="1" x14ac:dyDescent="0.3">
      <c r="A15" s="512">
        <v>2016</v>
      </c>
      <c r="B15" s="513">
        <v>1.1000000000000001</v>
      </c>
      <c r="C15" s="513">
        <v>1</v>
      </c>
      <c r="D15" s="513">
        <v>1.2</v>
      </c>
      <c r="E15" s="513">
        <v>1.3</v>
      </c>
      <c r="F15" s="514">
        <v>1.2</v>
      </c>
      <c r="G15" s="514">
        <v>1.5</v>
      </c>
      <c r="H15" s="513">
        <v>0.5</v>
      </c>
      <c r="I15" s="514">
        <v>0.5</v>
      </c>
      <c r="J15" s="514">
        <v>0.5</v>
      </c>
      <c r="K15" s="515">
        <v>2016</v>
      </c>
    </row>
    <row r="16" spans="1:11" s="2" customFormat="1" ht="25" customHeight="1" thickTop="1" x14ac:dyDescent="0.25">
      <c r="A16" s="155">
        <v>2017</v>
      </c>
      <c r="B16" s="384">
        <v>1.2542105640364081</v>
      </c>
      <c r="C16" s="384">
        <v>1.1015642211940955</v>
      </c>
      <c r="D16" s="384">
        <v>1.39967807404297</v>
      </c>
      <c r="E16" s="384">
        <v>1.2523795210900712</v>
      </c>
      <c r="F16" s="385">
        <v>1.0246951531919255</v>
      </c>
      <c r="G16" s="385">
        <v>1.4701558365186711</v>
      </c>
      <c r="H16" s="384">
        <v>1.2588116817724069</v>
      </c>
      <c r="I16" s="385">
        <v>1.2960082944530844</v>
      </c>
      <c r="J16" s="385">
        <v>1.2236906510034262</v>
      </c>
      <c r="K16" s="173">
        <v>2017</v>
      </c>
    </row>
    <row r="17" ht="21" customHeight="1" x14ac:dyDescent="0.25"/>
    <row r="18" ht="21" customHeight="1" x14ac:dyDescent="0.25"/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3"/>
  <sheetViews>
    <sheetView view="pageBreakPreview" zoomScaleNormal="100" zoomScaleSheetLayoutView="100" workbookViewId="0">
      <selection activeCell="J14" sqref="J14"/>
    </sheetView>
  </sheetViews>
  <sheetFormatPr defaultRowHeight="12.5" x14ac:dyDescent="0.25"/>
  <cols>
    <col min="1" max="1" width="57.26953125" style="33" customWidth="1"/>
    <col min="2" max="255" width="9.1796875" style="33"/>
    <col min="256" max="256" width="52.7265625" style="33" customWidth="1"/>
    <col min="257" max="511" width="9.1796875" style="33"/>
    <col min="512" max="512" width="52.7265625" style="33" customWidth="1"/>
    <col min="513" max="767" width="9.1796875" style="33"/>
    <col min="768" max="768" width="52.7265625" style="33" customWidth="1"/>
    <col min="769" max="1023" width="9.1796875" style="33"/>
    <col min="1024" max="1024" width="52.7265625" style="33" customWidth="1"/>
    <col min="1025" max="1279" width="9.1796875" style="33"/>
    <col min="1280" max="1280" width="52.7265625" style="33" customWidth="1"/>
    <col min="1281" max="1535" width="9.1796875" style="33"/>
    <col min="1536" max="1536" width="52.7265625" style="33" customWidth="1"/>
    <col min="1537" max="1791" width="9.1796875" style="33"/>
    <col min="1792" max="1792" width="52.7265625" style="33" customWidth="1"/>
    <col min="1793" max="2047" width="9.1796875" style="33"/>
    <col min="2048" max="2048" width="52.7265625" style="33" customWidth="1"/>
    <col min="2049" max="2303" width="9.1796875" style="33"/>
    <col min="2304" max="2304" width="52.7265625" style="33" customWidth="1"/>
    <col min="2305" max="2559" width="9.1796875" style="33"/>
    <col min="2560" max="2560" width="52.7265625" style="33" customWidth="1"/>
    <col min="2561" max="2815" width="9.1796875" style="33"/>
    <col min="2816" max="2816" width="52.7265625" style="33" customWidth="1"/>
    <col min="2817" max="3071" width="9.1796875" style="33"/>
    <col min="3072" max="3072" width="52.7265625" style="33" customWidth="1"/>
    <col min="3073" max="3327" width="9.1796875" style="33"/>
    <col min="3328" max="3328" width="52.7265625" style="33" customWidth="1"/>
    <col min="3329" max="3583" width="9.1796875" style="33"/>
    <col min="3584" max="3584" width="52.7265625" style="33" customWidth="1"/>
    <col min="3585" max="3839" width="9.1796875" style="33"/>
    <col min="3840" max="3840" width="52.7265625" style="33" customWidth="1"/>
    <col min="3841" max="4095" width="9.1796875" style="33"/>
    <col min="4096" max="4096" width="52.7265625" style="33" customWidth="1"/>
    <col min="4097" max="4351" width="9.1796875" style="33"/>
    <col min="4352" max="4352" width="52.7265625" style="33" customWidth="1"/>
    <col min="4353" max="4607" width="9.1796875" style="33"/>
    <col min="4608" max="4608" width="52.7265625" style="33" customWidth="1"/>
    <col min="4609" max="4863" width="9.1796875" style="33"/>
    <col min="4864" max="4864" width="52.7265625" style="33" customWidth="1"/>
    <col min="4865" max="5119" width="9.1796875" style="33"/>
    <col min="5120" max="5120" width="52.7265625" style="33" customWidth="1"/>
    <col min="5121" max="5375" width="9.1796875" style="33"/>
    <col min="5376" max="5376" width="52.7265625" style="33" customWidth="1"/>
    <col min="5377" max="5631" width="9.1796875" style="33"/>
    <col min="5632" max="5632" width="52.7265625" style="33" customWidth="1"/>
    <col min="5633" max="5887" width="9.1796875" style="33"/>
    <col min="5888" max="5888" width="52.7265625" style="33" customWidth="1"/>
    <col min="5889" max="6143" width="9.1796875" style="33"/>
    <col min="6144" max="6144" width="52.7265625" style="33" customWidth="1"/>
    <col min="6145" max="6399" width="9.1796875" style="33"/>
    <col min="6400" max="6400" width="52.7265625" style="33" customWidth="1"/>
    <col min="6401" max="6655" width="9.1796875" style="33"/>
    <col min="6656" max="6656" width="52.7265625" style="33" customWidth="1"/>
    <col min="6657" max="6911" width="9.1796875" style="33"/>
    <col min="6912" max="6912" width="52.7265625" style="33" customWidth="1"/>
    <col min="6913" max="7167" width="9.1796875" style="33"/>
    <col min="7168" max="7168" width="52.7265625" style="33" customWidth="1"/>
    <col min="7169" max="7423" width="9.1796875" style="33"/>
    <col min="7424" max="7424" width="52.7265625" style="33" customWidth="1"/>
    <col min="7425" max="7679" width="9.1796875" style="33"/>
    <col min="7680" max="7680" width="52.7265625" style="33" customWidth="1"/>
    <col min="7681" max="7935" width="9.1796875" style="33"/>
    <col min="7936" max="7936" width="52.7265625" style="33" customWidth="1"/>
    <col min="7937" max="8191" width="9.1796875" style="33"/>
    <col min="8192" max="8192" width="52.7265625" style="33" customWidth="1"/>
    <col min="8193" max="8447" width="9.1796875" style="33"/>
    <col min="8448" max="8448" width="52.7265625" style="33" customWidth="1"/>
    <col min="8449" max="8703" width="9.1796875" style="33"/>
    <col min="8704" max="8704" width="52.7265625" style="33" customWidth="1"/>
    <col min="8705" max="8959" width="9.1796875" style="33"/>
    <col min="8960" max="8960" width="52.7265625" style="33" customWidth="1"/>
    <col min="8961" max="9215" width="9.1796875" style="33"/>
    <col min="9216" max="9216" width="52.7265625" style="33" customWidth="1"/>
    <col min="9217" max="9471" width="9.1796875" style="33"/>
    <col min="9472" max="9472" width="52.7265625" style="33" customWidth="1"/>
    <col min="9473" max="9727" width="9.1796875" style="33"/>
    <col min="9728" max="9728" width="52.7265625" style="33" customWidth="1"/>
    <col min="9729" max="9983" width="9.1796875" style="33"/>
    <col min="9984" max="9984" width="52.7265625" style="33" customWidth="1"/>
    <col min="9985" max="10239" width="9.1796875" style="33"/>
    <col min="10240" max="10240" width="52.7265625" style="33" customWidth="1"/>
    <col min="10241" max="10495" width="9.1796875" style="33"/>
    <col min="10496" max="10496" width="52.7265625" style="33" customWidth="1"/>
    <col min="10497" max="10751" width="9.1796875" style="33"/>
    <col min="10752" max="10752" width="52.7265625" style="33" customWidth="1"/>
    <col min="10753" max="11007" width="9.1796875" style="33"/>
    <col min="11008" max="11008" width="52.7265625" style="33" customWidth="1"/>
    <col min="11009" max="11263" width="9.1796875" style="33"/>
    <col min="11264" max="11264" width="52.7265625" style="33" customWidth="1"/>
    <col min="11265" max="11519" width="9.1796875" style="33"/>
    <col min="11520" max="11520" width="52.7265625" style="33" customWidth="1"/>
    <col min="11521" max="11775" width="9.1796875" style="33"/>
    <col min="11776" max="11776" width="52.7265625" style="33" customWidth="1"/>
    <col min="11777" max="12031" width="9.1796875" style="33"/>
    <col min="12032" max="12032" width="52.7265625" style="33" customWidth="1"/>
    <col min="12033" max="12287" width="9.1796875" style="33"/>
    <col min="12288" max="12288" width="52.7265625" style="33" customWidth="1"/>
    <col min="12289" max="12543" width="9.1796875" style="33"/>
    <col min="12544" max="12544" width="52.7265625" style="33" customWidth="1"/>
    <col min="12545" max="12799" width="9.1796875" style="33"/>
    <col min="12800" max="12800" width="52.7265625" style="33" customWidth="1"/>
    <col min="12801" max="13055" width="9.1796875" style="33"/>
    <col min="13056" max="13056" width="52.7265625" style="33" customWidth="1"/>
    <col min="13057" max="13311" width="9.1796875" style="33"/>
    <col min="13312" max="13312" width="52.7265625" style="33" customWidth="1"/>
    <col min="13313" max="13567" width="9.1796875" style="33"/>
    <col min="13568" max="13568" width="52.7265625" style="33" customWidth="1"/>
    <col min="13569" max="13823" width="9.1796875" style="33"/>
    <col min="13824" max="13824" width="52.7265625" style="33" customWidth="1"/>
    <col min="13825" max="14079" width="9.1796875" style="33"/>
    <col min="14080" max="14080" width="52.7265625" style="33" customWidth="1"/>
    <col min="14081" max="14335" width="9.1796875" style="33"/>
    <col min="14336" max="14336" width="52.7265625" style="33" customWidth="1"/>
    <col min="14337" max="14591" width="9.1796875" style="33"/>
    <col min="14592" max="14592" width="52.7265625" style="33" customWidth="1"/>
    <col min="14593" max="14847" width="9.1796875" style="33"/>
    <col min="14848" max="14848" width="52.7265625" style="33" customWidth="1"/>
    <col min="14849" max="15103" width="9.1796875" style="33"/>
    <col min="15104" max="15104" width="52.7265625" style="33" customWidth="1"/>
    <col min="15105" max="15359" width="9.1796875" style="33"/>
    <col min="15360" max="15360" width="52.7265625" style="33" customWidth="1"/>
    <col min="15361" max="15615" width="9.1796875" style="33"/>
    <col min="15616" max="15616" width="52.7265625" style="33" customWidth="1"/>
    <col min="15617" max="15871" width="9.1796875" style="33"/>
    <col min="15872" max="15872" width="52.7265625" style="33" customWidth="1"/>
    <col min="15873" max="16127" width="9.1796875" style="33"/>
    <col min="16128" max="16128" width="52.7265625" style="33" customWidth="1"/>
    <col min="16129" max="16384" width="9.1796875" style="33"/>
  </cols>
  <sheetData>
    <row r="1" spans="1:1" ht="47.25" customHeight="1" thickTop="1" x14ac:dyDescent="1.6">
      <c r="A1" s="475" t="s">
        <v>759</v>
      </c>
    </row>
    <row r="2" spans="1:1" ht="40.5" customHeight="1" thickBot="1" x14ac:dyDescent="0.3">
      <c r="A2" s="476" t="s">
        <v>556</v>
      </c>
    </row>
    <row r="3" spans="1:1" ht="13" thickTop="1" x14ac:dyDescent="0.25"/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64"/>
  <sheetViews>
    <sheetView view="pageBreakPreview" zoomScaleNormal="100" zoomScaleSheetLayoutView="100" workbookViewId="0">
      <selection activeCell="J14" sqref="J14"/>
    </sheetView>
  </sheetViews>
  <sheetFormatPr defaultColWidth="9.1796875" defaultRowHeight="12.5" x14ac:dyDescent="0.25"/>
  <cols>
    <col min="1" max="10" width="9.1796875" style="33"/>
    <col min="11" max="11" width="6.1796875" style="33" customWidth="1"/>
    <col min="12" max="16384" width="9.1796875" style="33"/>
  </cols>
  <sheetData>
    <row r="64" ht="6" customHeight="1" x14ac:dyDescent="0.25"/>
  </sheetData>
  <printOptions horizontalCentered="1" verticalCentered="1"/>
  <pageMargins left="0" right="0" top="0" bottom="0" header="0.31496062992125984" footer="0.31496062992125984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N16"/>
  <sheetViews>
    <sheetView view="pageBreakPreview" zoomScaleNormal="100" zoomScaleSheetLayoutView="100" workbookViewId="0">
      <selection activeCell="C14" sqref="C14"/>
    </sheetView>
  </sheetViews>
  <sheetFormatPr defaultRowHeight="14" x14ac:dyDescent="0.25"/>
  <cols>
    <col min="1" max="1" width="26.54296875" style="14" customWidth="1"/>
    <col min="2" max="4" width="21.7265625" style="14" customWidth="1"/>
    <col min="5" max="5" width="26.54296875" style="14" customWidth="1"/>
    <col min="6" max="13" width="9.1796875" style="2" customWidth="1"/>
    <col min="14" max="14" width="8.54296875" style="2" customWidth="1"/>
    <col min="15" max="256" width="9.1796875" style="2"/>
    <col min="257" max="257" width="26.54296875" style="2" customWidth="1"/>
    <col min="258" max="260" width="21.7265625" style="2" customWidth="1"/>
    <col min="261" max="261" width="26.54296875" style="2" customWidth="1"/>
    <col min="262" max="512" width="9.1796875" style="2"/>
    <col min="513" max="513" width="26.54296875" style="2" customWidth="1"/>
    <col min="514" max="516" width="21.7265625" style="2" customWidth="1"/>
    <col min="517" max="517" width="26.54296875" style="2" customWidth="1"/>
    <col min="518" max="768" width="9.1796875" style="2"/>
    <col min="769" max="769" width="26.54296875" style="2" customWidth="1"/>
    <col min="770" max="772" width="21.7265625" style="2" customWidth="1"/>
    <col min="773" max="773" width="26.54296875" style="2" customWidth="1"/>
    <col min="774" max="1024" width="9.1796875" style="2"/>
    <col min="1025" max="1025" width="26.54296875" style="2" customWidth="1"/>
    <col min="1026" max="1028" width="21.7265625" style="2" customWidth="1"/>
    <col min="1029" max="1029" width="26.54296875" style="2" customWidth="1"/>
    <col min="1030" max="1280" width="9.1796875" style="2"/>
    <col min="1281" max="1281" width="26.54296875" style="2" customWidth="1"/>
    <col min="1282" max="1284" width="21.7265625" style="2" customWidth="1"/>
    <col min="1285" max="1285" width="26.54296875" style="2" customWidth="1"/>
    <col min="1286" max="1536" width="9.1796875" style="2"/>
    <col min="1537" max="1537" width="26.54296875" style="2" customWidth="1"/>
    <col min="1538" max="1540" width="21.7265625" style="2" customWidth="1"/>
    <col min="1541" max="1541" width="26.54296875" style="2" customWidth="1"/>
    <col min="1542" max="1792" width="9.1796875" style="2"/>
    <col min="1793" max="1793" width="26.54296875" style="2" customWidth="1"/>
    <col min="1794" max="1796" width="21.7265625" style="2" customWidth="1"/>
    <col min="1797" max="1797" width="26.54296875" style="2" customWidth="1"/>
    <col min="1798" max="2048" width="9.1796875" style="2"/>
    <col min="2049" max="2049" width="26.54296875" style="2" customWidth="1"/>
    <col min="2050" max="2052" width="21.7265625" style="2" customWidth="1"/>
    <col min="2053" max="2053" width="26.54296875" style="2" customWidth="1"/>
    <col min="2054" max="2304" width="9.1796875" style="2"/>
    <col min="2305" max="2305" width="26.54296875" style="2" customWidth="1"/>
    <col min="2306" max="2308" width="21.7265625" style="2" customWidth="1"/>
    <col min="2309" max="2309" width="26.54296875" style="2" customWidth="1"/>
    <col min="2310" max="2560" width="9.1796875" style="2"/>
    <col min="2561" max="2561" width="26.54296875" style="2" customWidth="1"/>
    <col min="2562" max="2564" width="21.7265625" style="2" customWidth="1"/>
    <col min="2565" max="2565" width="26.54296875" style="2" customWidth="1"/>
    <col min="2566" max="2816" width="9.1796875" style="2"/>
    <col min="2817" max="2817" width="26.54296875" style="2" customWidth="1"/>
    <col min="2818" max="2820" width="21.7265625" style="2" customWidth="1"/>
    <col min="2821" max="2821" width="26.54296875" style="2" customWidth="1"/>
    <col min="2822" max="3072" width="9.1796875" style="2"/>
    <col min="3073" max="3073" width="26.54296875" style="2" customWidth="1"/>
    <col min="3074" max="3076" width="21.7265625" style="2" customWidth="1"/>
    <col min="3077" max="3077" width="26.54296875" style="2" customWidth="1"/>
    <col min="3078" max="3328" width="9.1796875" style="2"/>
    <col min="3329" max="3329" width="26.54296875" style="2" customWidth="1"/>
    <col min="3330" max="3332" width="21.7265625" style="2" customWidth="1"/>
    <col min="3333" max="3333" width="26.54296875" style="2" customWidth="1"/>
    <col min="3334" max="3584" width="9.1796875" style="2"/>
    <col min="3585" max="3585" width="26.54296875" style="2" customWidth="1"/>
    <col min="3586" max="3588" width="21.7265625" style="2" customWidth="1"/>
    <col min="3589" max="3589" width="26.54296875" style="2" customWidth="1"/>
    <col min="3590" max="3840" width="9.1796875" style="2"/>
    <col min="3841" max="3841" width="26.54296875" style="2" customWidth="1"/>
    <col min="3842" max="3844" width="21.7265625" style="2" customWidth="1"/>
    <col min="3845" max="3845" width="26.54296875" style="2" customWidth="1"/>
    <col min="3846" max="4096" width="9.1796875" style="2"/>
    <col min="4097" max="4097" width="26.54296875" style="2" customWidth="1"/>
    <col min="4098" max="4100" width="21.7265625" style="2" customWidth="1"/>
    <col min="4101" max="4101" width="26.54296875" style="2" customWidth="1"/>
    <col min="4102" max="4352" width="9.1796875" style="2"/>
    <col min="4353" max="4353" width="26.54296875" style="2" customWidth="1"/>
    <col min="4354" max="4356" width="21.7265625" style="2" customWidth="1"/>
    <col min="4357" max="4357" width="26.54296875" style="2" customWidth="1"/>
    <col min="4358" max="4608" width="9.1796875" style="2"/>
    <col min="4609" max="4609" width="26.54296875" style="2" customWidth="1"/>
    <col min="4610" max="4612" width="21.7265625" style="2" customWidth="1"/>
    <col min="4613" max="4613" width="26.54296875" style="2" customWidth="1"/>
    <col min="4614" max="4864" width="9.1796875" style="2"/>
    <col min="4865" max="4865" width="26.54296875" style="2" customWidth="1"/>
    <col min="4866" max="4868" width="21.7265625" style="2" customWidth="1"/>
    <col min="4869" max="4869" width="26.54296875" style="2" customWidth="1"/>
    <col min="4870" max="5120" width="9.1796875" style="2"/>
    <col min="5121" max="5121" width="26.54296875" style="2" customWidth="1"/>
    <col min="5122" max="5124" width="21.7265625" style="2" customWidth="1"/>
    <col min="5125" max="5125" width="26.54296875" style="2" customWidth="1"/>
    <col min="5126" max="5376" width="9.1796875" style="2"/>
    <col min="5377" max="5377" width="26.54296875" style="2" customWidth="1"/>
    <col min="5378" max="5380" width="21.7265625" style="2" customWidth="1"/>
    <col min="5381" max="5381" width="26.54296875" style="2" customWidth="1"/>
    <col min="5382" max="5632" width="9.1796875" style="2"/>
    <col min="5633" max="5633" width="26.54296875" style="2" customWidth="1"/>
    <col min="5634" max="5636" width="21.7265625" style="2" customWidth="1"/>
    <col min="5637" max="5637" width="26.54296875" style="2" customWidth="1"/>
    <col min="5638" max="5888" width="9.1796875" style="2"/>
    <col min="5889" max="5889" width="26.54296875" style="2" customWidth="1"/>
    <col min="5890" max="5892" width="21.7265625" style="2" customWidth="1"/>
    <col min="5893" max="5893" width="26.54296875" style="2" customWidth="1"/>
    <col min="5894" max="6144" width="9.1796875" style="2"/>
    <col min="6145" max="6145" width="26.54296875" style="2" customWidth="1"/>
    <col min="6146" max="6148" width="21.7265625" style="2" customWidth="1"/>
    <col min="6149" max="6149" width="26.54296875" style="2" customWidth="1"/>
    <col min="6150" max="6400" width="9.1796875" style="2"/>
    <col min="6401" max="6401" width="26.54296875" style="2" customWidth="1"/>
    <col min="6402" max="6404" width="21.7265625" style="2" customWidth="1"/>
    <col min="6405" max="6405" width="26.54296875" style="2" customWidth="1"/>
    <col min="6406" max="6656" width="9.1796875" style="2"/>
    <col min="6657" max="6657" width="26.54296875" style="2" customWidth="1"/>
    <col min="6658" max="6660" width="21.7265625" style="2" customWidth="1"/>
    <col min="6661" max="6661" width="26.54296875" style="2" customWidth="1"/>
    <col min="6662" max="6912" width="9.1796875" style="2"/>
    <col min="6913" max="6913" width="26.54296875" style="2" customWidth="1"/>
    <col min="6914" max="6916" width="21.7265625" style="2" customWidth="1"/>
    <col min="6917" max="6917" width="26.54296875" style="2" customWidth="1"/>
    <col min="6918" max="7168" width="9.1796875" style="2"/>
    <col min="7169" max="7169" width="26.54296875" style="2" customWidth="1"/>
    <col min="7170" max="7172" width="21.7265625" style="2" customWidth="1"/>
    <col min="7173" max="7173" width="26.54296875" style="2" customWidth="1"/>
    <col min="7174" max="7424" width="9.1796875" style="2"/>
    <col min="7425" max="7425" width="26.54296875" style="2" customWidth="1"/>
    <col min="7426" max="7428" width="21.7265625" style="2" customWidth="1"/>
    <col min="7429" max="7429" width="26.54296875" style="2" customWidth="1"/>
    <col min="7430" max="7680" width="9.1796875" style="2"/>
    <col min="7681" max="7681" width="26.54296875" style="2" customWidth="1"/>
    <col min="7682" max="7684" width="21.7265625" style="2" customWidth="1"/>
    <col min="7685" max="7685" width="26.54296875" style="2" customWidth="1"/>
    <col min="7686" max="7936" width="9.1796875" style="2"/>
    <col min="7937" max="7937" width="26.54296875" style="2" customWidth="1"/>
    <col min="7938" max="7940" width="21.7265625" style="2" customWidth="1"/>
    <col min="7941" max="7941" width="26.54296875" style="2" customWidth="1"/>
    <col min="7942" max="8192" width="9.1796875" style="2"/>
    <col min="8193" max="8193" width="26.54296875" style="2" customWidth="1"/>
    <col min="8194" max="8196" width="21.7265625" style="2" customWidth="1"/>
    <col min="8197" max="8197" width="26.54296875" style="2" customWidth="1"/>
    <col min="8198" max="8448" width="9.1796875" style="2"/>
    <col min="8449" max="8449" width="26.54296875" style="2" customWidth="1"/>
    <col min="8450" max="8452" width="21.7265625" style="2" customWidth="1"/>
    <col min="8453" max="8453" width="26.54296875" style="2" customWidth="1"/>
    <col min="8454" max="8704" width="9.1796875" style="2"/>
    <col min="8705" max="8705" width="26.54296875" style="2" customWidth="1"/>
    <col min="8706" max="8708" width="21.7265625" style="2" customWidth="1"/>
    <col min="8709" max="8709" width="26.54296875" style="2" customWidth="1"/>
    <col min="8710" max="8960" width="9.1796875" style="2"/>
    <col min="8961" max="8961" width="26.54296875" style="2" customWidth="1"/>
    <col min="8962" max="8964" width="21.7265625" style="2" customWidth="1"/>
    <col min="8965" max="8965" width="26.54296875" style="2" customWidth="1"/>
    <col min="8966" max="9216" width="9.1796875" style="2"/>
    <col min="9217" max="9217" width="26.54296875" style="2" customWidth="1"/>
    <col min="9218" max="9220" width="21.7265625" style="2" customWidth="1"/>
    <col min="9221" max="9221" width="26.54296875" style="2" customWidth="1"/>
    <col min="9222" max="9472" width="9.1796875" style="2"/>
    <col min="9473" max="9473" width="26.54296875" style="2" customWidth="1"/>
    <col min="9474" max="9476" width="21.7265625" style="2" customWidth="1"/>
    <col min="9477" max="9477" width="26.54296875" style="2" customWidth="1"/>
    <col min="9478" max="9728" width="9.1796875" style="2"/>
    <col min="9729" max="9729" width="26.54296875" style="2" customWidth="1"/>
    <col min="9730" max="9732" width="21.7265625" style="2" customWidth="1"/>
    <col min="9733" max="9733" width="26.54296875" style="2" customWidth="1"/>
    <col min="9734" max="9984" width="9.1796875" style="2"/>
    <col min="9985" max="9985" width="26.54296875" style="2" customWidth="1"/>
    <col min="9986" max="9988" width="21.7265625" style="2" customWidth="1"/>
    <col min="9989" max="9989" width="26.54296875" style="2" customWidth="1"/>
    <col min="9990" max="10240" width="9.1796875" style="2"/>
    <col min="10241" max="10241" width="26.54296875" style="2" customWidth="1"/>
    <col min="10242" max="10244" width="21.7265625" style="2" customWidth="1"/>
    <col min="10245" max="10245" width="26.54296875" style="2" customWidth="1"/>
    <col min="10246" max="10496" width="9.1796875" style="2"/>
    <col min="10497" max="10497" width="26.54296875" style="2" customWidth="1"/>
    <col min="10498" max="10500" width="21.7265625" style="2" customWidth="1"/>
    <col min="10501" max="10501" width="26.54296875" style="2" customWidth="1"/>
    <col min="10502" max="10752" width="9.1796875" style="2"/>
    <col min="10753" max="10753" width="26.54296875" style="2" customWidth="1"/>
    <col min="10754" max="10756" width="21.7265625" style="2" customWidth="1"/>
    <col min="10757" max="10757" width="26.54296875" style="2" customWidth="1"/>
    <col min="10758" max="11008" width="9.1796875" style="2"/>
    <col min="11009" max="11009" width="26.54296875" style="2" customWidth="1"/>
    <col min="11010" max="11012" width="21.7265625" style="2" customWidth="1"/>
    <col min="11013" max="11013" width="26.54296875" style="2" customWidth="1"/>
    <col min="11014" max="11264" width="9.1796875" style="2"/>
    <col min="11265" max="11265" width="26.54296875" style="2" customWidth="1"/>
    <col min="11266" max="11268" width="21.7265625" style="2" customWidth="1"/>
    <col min="11269" max="11269" width="26.54296875" style="2" customWidth="1"/>
    <col min="11270" max="11520" width="9.1796875" style="2"/>
    <col min="11521" max="11521" width="26.54296875" style="2" customWidth="1"/>
    <col min="11522" max="11524" width="21.7265625" style="2" customWidth="1"/>
    <col min="11525" max="11525" width="26.54296875" style="2" customWidth="1"/>
    <col min="11526" max="11776" width="9.1796875" style="2"/>
    <col min="11777" max="11777" width="26.54296875" style="2" customWidth="1"/>
    <col min="11778" max="11780" width="21.7265625" style="2" customWidth="1"/>
    <col min="11781" max="11781" width="26.54296875" style="2" customWidth="1"/>
    <col min="11782" max="12032" width="9.1796875" style="2"/>
    <col min="12033" max="12033" width="26.54296875" style="2" customWidth="1"/>
    <col min="12034" max="12036" width="21.7265625" style="2" customWidth="1"/>
    <col min="12037" max="12037" width="26.54296875" style="2" customWidth="1"/>
    <col min="12038" max="12288" width="9.1796875" style="2"/>
    <col min="12289" max="12289" width="26.54296875" style="2" customWidth="1"/>
    <col min="12290" max="12292" width="21.7265625" style="2" customWidth="1"/>
    <col min="12293" max="12293" width="26.54296875" style="2" customWidth="1"/>
    <col min="12294" max="12544" width="9.1796875" style="2"/>
    <col min="12545" max="12545" width="26.54296875" style="2" customWidth="1"/>
    <col min="12546" max="12548" width="21.7265625" style="2" customWidth="1"/>
    <col min="12549" max="12549" width="26.54296875" style="2" customWidth="1"/>
    <col min="12550" max="12800" width="9.1796875" style="2"/>
    <col min="12801" max="12801" width="26.54296875" style="2" customWidth="1"/>
    <col min="12802" max="12804" width="21.7265625" style="2" customWidth="1"/>
    <col min="12805" max="12805" width="26.54296875" style="2" customWidth="1"/>
    <col min="12806" max="13056" width="9.1796875" style="2"/>
    <col min="13057" max="13057" width="26.54296875" style="2" customWidth="1"/>
    <col min="13058" max="13060" width="21.7265625" style="2" customWidth="1"/>
    <col min="13061" max="13061" width="26.54296875" style="2" customWidth="1"/>
    <col min="13062" max="13312" width="9.1796875" style="2"/>
    <col min="13313" max="13313" width="26.54296875" style="2" customWidth="1"/>
    <col min="13314" max="13316" width="21.7265625" style="2" customWidth="1"/>
    <col min="13317" max="13317" width="26.54296875" style="2" customWidth="1"/>
    <col min="13318" max="13568" width="9.1796875" style="2"/>
    <col min="13569" max="13569" width="26.54296875" style="2" customWidth="1"/>
    <col min="13570" max="13572" width="21.7265625" style="2" customWidth="1"/>
    <col min="13573" max="13573" width="26.54296875" style="2" customWidth="1"/>
    <col min="13574" max="13824" width="9.1796875" style="2"/>
    <col min="13825" max="13825" width="26.54296875" style="2" customWidth="1"/>
    <col min="13826" max="13828" width="21.7265625" style="2" customWidth="1"/>
    <col min="13829" max="13829" width="26.54296875" style="2" customWidth="1"/>
    <col min="13830" max="14080" width="9.1796875" style="2"/>
    <col min="14081" max="14081" width="26.54296875" style="2" customWidth="1"/>
    <col min="14082" max="14084" width="21.7265625" style="2" customWidth="1"/>
    <col min="14085" max="14085" width="26.54296875" style="2" customWidth="1"/>
    <col min="14086" max="14336" width="9.1796875" style="2"/>
    <col min="14337" max="14337" width="26.54296875" style="2" customWidth="1"/>
    <col min="14338" max="14340" width="21.7265625" style="2" customWidth="1"/>
    <col min="14341" max="14341" width="26.54296875" style="2" customWidth="1"/>
    <col min="14342" max="14592" width="9.1796875" style="2"/>
    <col min="14593" max="14593" width="26.54296875" style="2" customWidth="1"/>
    <col min="14594" max="14596" width="21.7265625" style="2" customWidth="1"/>
    <col min="14597" max="14597" width="26.54296875" style="2" customWidth="1"/>
    <col min="14598" max="14848" width="9.1796875" style="2"/>
    <col min="14849" max="14849" width="26.54296875" style="2" customWidth="1"/>
    <col min="14850" max="14852" width="21.7265625" style="2" customWidth="1"/>
    <col min="14853" max="14853" width="26.54296875" style="2" customWidth="1"/>
    <col min="14854" max="15104" width="9.1796875" style="2"/>
    <col min="15105" max="15105" width="26.54296875" style="2" customWidth="1"/>
    <col min="15106" max="15108" width="21.7265625" style="2" customWidth="1"/>
    <col min="15109" max="15109" width="26.54296875" style="2" customWidth="1"/>
    <col min="15110" max="15360" width="9.1796875" style="2"/>
    <col min="15361" max="15361" width="26.54296875" style="2" customWidth="1"/>
    <col min="15362" max="15364" width="21.7265625" style="2" customWidth="1"/>
    <col min="15365" max="15365" width="26.54296875" style="2" customWidth="1"/>
    <col min="15366" max="15616" width="9.1796875" style="2"/>
    <col min="15617" max="15617" width="26.54296875" style="2" customWidth="1"/>
    <col min="15618" max="15620" width="21.7265625" style="2" customWidth="1"/>
    <col min="15621" max="15621" width="26.54296875" style="2" customWidth="1"/>
    <col min="15622" max="15872" width="9.1796875" style="2"/>
    <col min="15873" max="15873" width="26.54296875" style="2" customWidth="1"/>
    <col min="15874" max="15876" width="21.7265625" style="2" customWidth="1"/>
    <col min="15877" max="15877" width="26.54296875" style="2" customWidth="1"/>
    <col min="15878" max="16128" width="9.1796875" style="2"/>
    <col min="16129" max="16129" width="26.54296875" style="2" customWidth="1"/>
    <col min="16130" max="16132" width="21.7265625" style="2" customWidth="1"/>
    <col min="16133" max="16133" width="26.54296875" style="2" customWidth="1"/>
    <col min="16134" max="16384" width="9.1796875" style="2"/>
  </cols>
  <sheetData>
    <row r="1" spans="1:14" s="27" customFormat="1" ht="24.5" x14ac:dyDescent="0.25">
      <c r="A1" s="1174" t="s">
        <v>179</v>
      </c>
      <c r="B1" s="1174"/>
      <c r="C1" s="1174"/>
      <c r="D1" s="1174"/>
      <c r="E1" s="1174"/>
    </row>
    <row r="2" spans="1:14" s="29" customFormat="1" ht="15.5" x14ac:dyDescent="0.25">
      <c r="A2" s="1175" t="s">
        <v>180</v>
      </c>
      <c r="B2" s="1175"/>
      <c r="C2" s="1175"/>
      <c r="D2" s="1175"/>
      <c r="E2" s="1175"/>
    </row>
    <row r="3" spans="1:14" s="29" customFormat="1" ht="22.5" customHeight="1" x14ac:dyDescent="0.25">
      <c r="A3" s="1175" t="s">
        <v>768</v>
      </c>
      <c r="B3" s="1175"/>
      <c r="C3" s="1175"/>
      <c r="D3" s="1175"/>
      <c r="E3" s="1175"/>
    </row>
    <row r="4" spans="1:14" s="110" customFormat="1" ht="27.75" customHeight="1" x14ac:dyDescent="0.35">
      <c r="A4" s="961" t="s">
        <v>120</v>
      </c>
      <c r="B4" s="962"/>
      <c r="C4" s="962"/>
      <c r="D4" s="962"/>
      <c r="E4" s="962" t="s">
        <v>38</v>
      </c>
      <c r="F4" s="962"/>
      <c r="G4" s="962"/>
      <c r="H4" s="962"/>
      <c r="I4" s="962"/>
      <c r="J4" s="962"/>
      <c r="K4" s="962"/>
      <c r="L4" s="962"/>
      <c r="M4" s="962"/>
      <c r="N4" s="963"/>
    </row>
    <row r="5" spans="1:14" s="15" customFormat="1" ht="42.75" customHeight="1" x14ac:dyDescent="0.25">
      <c r="A5" s="516" t="s">
        <v>132</v>
      </c>
      <c r="B5" s="517" t="s">
        <v>803</v>
      </c>
      <c r="C5" s="518" t="s">
        <v>804</v>
      </c>
      <c r="D5" s="518" t="s">
        <v>805</v>
      </c>
      <c r="E5" s="519" t="s">
        <v>138</v>
      </c>
    </row>
    <row r="6" spans="1:14" ht="25" customHeight="1" thickBot="1" x14ac:dyDescent="0.3">
      <c r="A6" s="998">
        <v>2008</v>
      </c>
      <c r="B6" s="999">
        <v>15268</v>
      </c>
      <c r="C6" s="999">
        <v>1942</v>
      </c>
      <c r="D6" s="999">
        <v>17210</v>
      </c>
      <c r="E6" s="1000">
        <v>2008</v>
      </c>
    </row>
    <row r="7" spans="1:14" ht="25" customHeight="1" thickTop="1" thickBot="1" x14ac:dyDescent="0.3">
      <c r="A7" s="112">
        <v>2009</v>
      </c>
      <c r="B7" s="179">
        <v>16343</v>
      </c>
      <c r="C7" s="179">
        <v>2008</v>
      </c>
      <c r="D7" s="179">
        <v>18351</v>
      </c>
      <c r="E7" s="174">
        <v>2009</v>
      </c>
    </row>
    <row r="8" spans="1:14" ht="25" customHeight="1" thickTop="1" thickBot="1" x14ac:dyDescent="0.3">
      <c r="A8" s="520">
        <v>2010</v>
      </c>
      <c r="B8" s="521">
        <v>17534</v>
      </c>
      <c r="C8" s="521">
        <v>1970</v>
      </c>
      <c r="D8" s="521">
        <v>19504</v>
      </c>
      <c r="E8" s="522">
        <v>2010</v>
      </c>
    </row>
    <row r="9" spans="1:14" ht="25" customHeight="1" thickTop="1" thickBot="1" x14ac:dyDescent="0.3">
      <c r="A9" s="112">
        <v>2011</v>
      </c>
      <c r="B9" s="179">
        <v>18674</v>
      </c>
      <c r="C9" s="179">
        <v>1949</v>
      </c>
      <c r="D9" s="179">
        <v>20623</v>
      </c>
      <c r="E9" s="174">
        <v>2011</v>
      </c>
    </row>
    <row r="10" spans="1:14" ht="25" customHeight="1" thickTop="1" thickBot="1" x14ac:dyDescent="0.3">
      <c r="A10" s="520">
        <v>2012</v>
      </c>
      <c r="B10" s="521">
        <v>19392</v>
      </c>
      <c r="C10" s="521">
        <v>2031</v>
      </c>
      <c r="D10" s="521">
        <v>21423</v>
      </c>
      <c r="E10" s="522">
        <v>2012</v>
      </c>
    </row>
    <row r="11" spans="1:14" ht="25" customHeight="1" thickTop="1" thickBot="1" x14ac:dyDescent="0.3">
      <c r="A11" s="112">
        <v>2013</v>
      </c>
      <c r="B11" s="179">
        <v>21575</v>
      </c>
      <c r="C11" s="179">
        <v>2133</v>
      </c>
      <c r="D11" s="179">
        <v>23708</v>
      </c>
      <c r="E11" s="174">
        <v>2013</v>
      </c>
    </row>
    <row r="12" spans="1:14" ht="25" customHeight="1" thickTop="1" thickBot="1" x14ac:dyDescent="0.3">
      <c r="A12" s="520">
        <v>2014</v>
      </c>
      <c r="B12" s="521">
        <v>23077</v>
      </c>
      <c r="C12" s="521">
        <v>2366</v>
      </c>
      <c r="D12" s="521">
        <v>25443</v>
      </c>
      <c r="E12" s="522">
        <v>2014</v>
      </c>
    </row>
    <row r="13" spans="1:14" ht="25" customHeight="1" thickTop="1" thickBot="1" x14ac:dyDescent="0.3">
      <c r="A13" s="112">
        <v>2015</v>
      </c>
      <c r="B13" s="179">
        <v>24305</v>
      </c>
      <c r="C13" s="179">
        <v>2317</v>
      </c>
      <c r="D13" s="179">
        <v>26622</v>
      </c>
      <c r="E13" s="174">
        <v>2015</v>
      </c>
    </row>
    <row r="14" spans="1:14" ht="25" customHeight="1" thickTop="1" thickBot="1" x14ac:dyDescent="0.3">
      <c r="A14" s="520">
        <v>2016</v>
      </c>
      <c r="B14" s="521">
        <f>D14-C14</f>
        <v>24469</v>
      </c>
      <c r="C14" s="521">
        <v>2347</v>
      </c>
      <c r="D14" s="521">
        <v>26816</v>
      </c>
      <c r="E14" s="522">
        <v>2016</v>
      </c>
    </row>
    <row r="15" spans="1:14" ht="25" customHeight="1" thickTop="1" x14ac:dyDescent="0.25">
      <c r="A15" s="1001">
        <v>2017</v>
      </c>
      <c r="B15" s="1002">
        <f>D15-C15</f>
        <v>25612</v>
      </c>
      <c r="C15" s="1003">
        <v>2294</v>
      </c>
      <c r="D15" s="1003">
        <v>27906</v>
      </c>
      <c r="E15" s="1004">
        <v>2017</v>
      </c>
    </row>
    <row r="16" spans="1:14" x14ac:dyDescent="0.25">
      <c r="A16" s="16"/>
      <c r="B16" s="16"/>
      <c r="C16" s="16"/>
      <c r="D16" s="16"/>
      <c r="E16" s="16"/>
    </row>
  </sheetData>
  <mergeCells count="3">
    <mergeCell ref="A1:E1"/>
    <mergeCell ref="A2:E2"/>
    <mergeCell ref="A3:E3"/>
  </mergeCells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R19"/>
  <sheetViews>
    <sheetView view="pageBreakPreview" zoomScaleNormal="100" zoomScaleSheetLayoutView="100" workbookViewId="0">
      <selection activeCell="J14" sqref="J14"/>
    </sheetView>
  </sheetViews>
  <sheetFormatPr defaultRowHeight="14" x14ac:dyDescent="0.25"/>
  <cols>
    <col min="1" max="1" width="28.1796875" style="50" customWidth="1"/>
    <col min="2" max="2" width="7.7265625" style="50" customWidth="1"/>
    <col min="3" max="3" width="8.1796875" style="50" customWidth="1"/>
    <col min="4" max="5" width="7.7265625" style="50" customWidth="1"/>
    <col min="6" max="6" width="8.1796875" style="50" customWidth="1"/>
    <col min="7" max="8" width="7.7265625" style="50" customWidth="1"/>
    <col min="9" max="9" width="8.54296875" style="50" customWidth="1"/>
    <col min="10" max="10" width="7.7265625" style="50" customWidth="1"/>
    <col min="11" max="11" width="25.7265625" style="50" customWidth="1"/>
    <col min="12" max="256" width="9.1796875" style="49"/>
    <col min="257" max="257" width="25.7265625" style="49" customWidth="1"/>
    <col min="258" max="266" width="7.7265625" style="49" customWidth="1"/>
    <col min="267" max="267" width="25.7265625" style="49" customWidth="1"/>
    <col min="268" max="512" width="9.1796875" style="49"/>
    <col min="513" max="513" width="25.7265625" style="49" customWidth="1"/>
    <col min="514" max="522" width="7.7265625" style="49" customWidth="1"/>
    <col min="523" max="523" width="25.7265625" style="49" customWidth="1"/>
    <col min="524" max="768" width="9.1796875" style="49"/>
    <col min="769" max="769" width="25.7265625" style="49" customWidth="1"/>
    <col min="770" max="778" width="7.7265625" style="49" customWidth="1"/>
    <col min="779" max="779" width="25.7265625" style="49" customWidth="1"/>
    <col min="780" max="1024" width="9.1796875" style="49"/>
    <col min="1025" max="1025" width="25.7265625" style="49" customWidth="1"/>
    <col min="1026" max="1034" width="7.7265625" style="49" customWidth="1"/>
    <col min="1035" max="1035" width="25.7265625" style="49" customWidth="1"/>
    <col min="1036" max="1280" width="9.1796875" style="49"/>
    <col min="1281" max="1281" width="25.7265625" style="49" customWidth="1"/>
    <col min="1282" max="1290" width="7.7265625" style="49" customWidth="1"/>
    <col min="1291" max="1291" width="25.7265625" style="49" customWidth="1"/>
    <col min="1292" max="1536" width="9.1796875" style="49"/>
    <col min="1537" max="1537" width="25.7265625" style="49" customWidth="1"/>
    <col min="1538" max="1546" width="7.7265625" style="49" customWidth="1"/>
    <col min="1547" max="1547" width="25.7265625" style="49" customWidth="1"/>
    <col min="1548" max="1792" width="9.1796875" style="49"/>
    <col min="1793" max="1793" width="25.7265625" style="49" customWidth="1"/>
    <col min="1794" max="1802" width="7.7265625" style="49" customWidth="1"/>
    <col min="1803" max="1803" width="25.7265625" style="49" customWidth="1"/>
    <col min="1804" max="2048" width="9.1796875" style="49"/>
    <col min="2049" max="2049" width="25.7265625" style="49" customWidth="1"/>
    <col min="2050" max="2058" width="7.7265625" style="49" customWidth="1"/>
    <col min="2059" max="2059" width="25.7265625" style="49" customWidth="1"/>
    <col min="2060" max="2304" width="9.1796875" style="49"/>
    <col min="2305" max="2305" width="25.7265625" style="49" customWidth="1"/>
    <col min="2306" max="2314" width="7.7265625" style="49" customWidth="1"/>
    <col min="2315" max="2315" width="25.7265625" style="49" customWidth="1"/>
    <col min="2316" max="2560" width="9.1796875" style="49"/>
    <col min="2561" max="2561" width="25.7265625" style="49" customWidth="1"/>
    <col min="2562" max="2570" width="7.7265625" style="49" customWidth="1"/>
    <col min="2571" max="2571" width="25.7265625" style="49" customWidth="1"/>
    <col min="2572" max="2816" width="9.1796875" style="49"/>
    <col min="2817" max="2817" width="25.7265625" style="49" customWidth="1"/>
    <col min="2818" max="2826" width="7.7265625" style="49" customWidth="1"/>
    <col min="2827" max="2827" width="25.7265625" style="49" customWidth="1"/>
    <col min="2828" max="3072" width="9.1796875" style="49"/>
    <col min="3073" max="3073" width="25.7265625" style="49" customWidth="1"/>
    <col min="3074" max="3082" width="7.7265625" style="49" customWidth="1"/>
    <col min="3083" max="3083" width="25.7265625" style="49" customWidth="1"/>
    <col min="3084" max="3328" width="9.1796875" style="49"/>
    <col min="3329" max="3329" width="25.7265625" style="49" customWidth="1"/>
    <col min="3330" max="3338" width="7.7265625" style="49" customWidth="1"/>
    <col min="3339" max="3339" width="25.7265625" style="49" customWidth="1"/>
    <col min="3340" max="3584" width="9.1796875" style="49"/>
    <col min="3585" max="3585" width="25.7265625" style="49" customWidth="1"/>
    <col min="3586" max="3594" width="7.7265625" style="49" customWidth="1"/>
    <col min="3595" max="3595" width="25.7265625" style="49" customWidth="1"/>
    <col min="3596" max="3840" width="9.1796875" style="49"/>
    <col min="3841" max="3841" width="25.7265625" style="49" customWidth="1"/>
    <col min="3842" max="3850" width="7.7265625" style="49" customWidth="1"/>
    <col min="3851" max="3851" width="25.7265625" style="49" customWidth="1"/>
    <col min="3852" max="4096" width="9.1796875" style="49"/>
    <col min="4097" max="4097" width="25.7265625" style="49" customWidth="1"/>
    <col min="4098" max="4106" width="7.7265625" style="49" customWidth="1"/>
    <col min="4107" max="4107" width="25.7265625" style="49" customWidth="1"/>
    <col min="4108" max="4352" width="9.1796875" style="49"/>
    <col min="4353" max="4353" width="25.7265625" style="49" customWidth="1"/>
    <col min="4354" max="4362" width="7.7265625" style="49" customWidth="1"/>
    <col min="4363" max="4363" width="25.7265625" style="49" customWidth="1"/>
    <col min="4364" max="4608" width="9.1796875" style="49"/>
    <col min="4609" max="4609" width="25.7265625" style="49" customWidth="1"/>
    <col min="4610" max="4618" width="7.7265625" style="49" customWidth="1"/>
    <col min="4619" max="4619" width="25.7265625" style="49" customWidth="1"/>
    <col min="4620" max="4864" width="9.1796875" style="49"/>
    <col min="4865" max="4865" width="25.7265625" style="49" customWidth="1"/>
    <col min="4866" max="4874" width="7.7265625" style="49" customWidth="1"/>
    <col min="4875" max="4875" width="25.7265625" style="49" customWidth="1"/>
    <col min="4876" max="5120" width="9.1796875" style="49"/>
    <col min="5121" max="5121" width="25.7265625" style="49" customWidth="1"/>
    <col min="5122" max="5130" width="7.7265625" style="49" customWidth="1"/>
    <col min="5131" max="5131" width="25.7265625" style="49" customWidth="1"/>
    <col min="5132" max="5376" width="9.1796875" style="49"/>
    <col min="5377" max="5377" width="25.7265625" style="49" customWidth="1"/>
    <col min="5378" max="5386" width="7.7265625" style="49" customWidth="1"/>
    <col min="5387" max="5387" width="25.7265625" style="49" customWidth="1"/>
    <col min="5388" max="5632" width="9.1796875" style="49"/>
    <col min="5633" max="5633" width="25.7265625" style="49" customWidth="1"/>
    <col min="5634" max="5642" width="7.7265625" style="49" customWidth="1"/>
    <col min="5643" max="5643" width="25.7265625" style="49" customWidth="1"/>
    <col min="5644" max="5888" width="9.1796875" style="49"/>
    <col min="5889" max="5889" width="25.7265625" style="49" customWidth="1"/>
    <col min="5890" max="5898" width="7.7265625" style="49" customWidth="1"/>
    <col min="5899" max="5899" width="25.7265625" style="49" customWidth="1"/>
    <col min="5900" max="6144" width="9.1796875" style="49"/>
    <col min="6145" max="6145" width="25.7265625" style="49" customWidth="1"/>
    <col min="6146" max="6154" width="7.7265625" style="49" customWidth="1"/>
    <col min="6155" max="6155" width="25.7265625" style="49" customWidth="1"/>
    <col min="6156" max="6400" width="9.1796875" style="49"/>
    <col min="6401" max="6401" width="25.7265625" style="49" customWidth="1"/>
    <col min="6402" max="6410" width="7.7265625" style="49" customWidth="1"/>
    <col min="6411" max="6411" width="25.7265625" style="49" customWidth="1"/>
    <col min="6412" max="6656" width="9.1796875" style="49"/>
    <col min="6657" max="6657" width="25.7265625" style="49" customWidth="1"/>
    <col min="6658" max="6666" width="7.7265625" style="49" customWidth="1"/>
    <col min="6667" max="6667" width="25.7265625" style="49" customWidth="1"/>
    <col min="6668" max="6912" width="9.1796875" style="49"/>
    <col min="6913" max="6913" width="25.7265625" style="49" customWidth="1"/>
    <col min="6914" max="6922" width="7.7265625" style="49" customWidth="1"/>
    <col min="6923" max="6923" width="25.7265625" style="49" customWidth="1"/>
    <col min="6924" max="7168" width="9.1796875" style="49"/>
    <col min="7169" max="7169" width="25.7265625" style="49" customWidth="1"/>
    <col min="7170" max="7178" width="7.7265625" style="49" customWidth="1"/>
    <col min="7179" max="7179" width="25.7265625" style="49" customWidth="1"/>
    <col min="7180" max="7424" width="9.1796875" style="49"/>
    <col min="7425" max="7425" width="25.7265625" style="49" customWidth="1"/>
    <col min="7426" max="7434" width="7.7265625" style="49" customWidth="1"/>
    <col min="7435" max="7435" width="25.7265625" style="49" customWidth="1"/>
    <col min="7436" max="7680" width="9.1796875" style="49"/>
    <col min="7681" max="7681" width="25.7265625" style="49" customWidth="1"/>
    <col min="7682" max="7690" width="7.7265625" style="49" customWidth="1"/>
    <col min="7691" max="7691" width="25.7265625" style="49" customWidth="1"/>
    <col min="7692" max="7936" width="9.1796875" style="49"/>
    <col min="7937" max="7937" width="25.7265625" style="49" customWidth="1"/>
    <col min="7938" max="7946" width="7.7265625" style="49" customWidth="1"/>
    <col min="7947" max="7947" width="25.7265625" style="49" customWidth="1"/>
    <col min="7948" max="8192" width="9.1796875" style="49"/>
    <col min="8193" max="8193" width="25.7265625" style="49" customWidth="1"/>
    <col min="8194" max="8202" width="7.7265625" style="49" customWidth="1"/>
    <col min="8203" max="8203" width="25.7265625" style="49" customWidth="1"/>
    <col min="8204" max="8448" width="9.1796875" style="49"/>
    <col min="8449" max="8449" width="25.7265625" style="49" customWidth="1"/>
    <col min="8450" max="8458" width="7.7265625" style="49" customWidth="1"/>
    <col min="8459" max="8459" width="25.7265625" style="49" customWidth="1"/>
    <col min="8460" max="8704" width="9.1796875" style="49"/>
    <col min="8705" max="8705" width="25.7265625" style="49" customWidth="1"/>
    <col min="8706" max="8714" width="7.7265625" style="49" customWidth="1"/>
    <col min="8715" max="8715" width="25.7265625" style="49" customWidth="1"/>
    <col min="8716" max="8960" width="9.1796875" style="49"/>
    <col min="8961" max="8961" width="25.7265625" style="49" customWidth="1"/>
    <col min="8962" max="8970" width="7.7265625" style="49" customWidth="1"/>
    <col min="8971" max="8971" width="25.7265625" style="49" customWidth="1"/>
    <col min="8972" max="9216" width="9.1796875" style="49"/>
    <col min="9217" max="9217" width="25.7265625" style="49" customWidth="1"/>
    <col min="9218" max="9226" width="7.7265625" style="49" customWidth="1"/>
    <col min="9227" max="9227" width="25.7265625" style="49" customWidth="1"/>
    <col min="9228" max="9472" width="9.1796875" style="49"/>
    <col min="9473" max="9473" width="25.7265625" style="49" customWidth="1"/>
    <col min="9474" max="9482" width="7.7265625" style="49" customWidth="1"/>
    <col min="9483" max="9483" width="25.7265625" style="49" customWidth="1"/>
    <col min="9484" max="9728" width="9.1796875" style="49"/>
    <col min="9729" max="9729" width="25.7265625" style="49" customWidth="1"/>
    <col min="9730" max="9738" width="7.7265625" style="49" customWidth="1"/>
    <col min="9739" max="9739" width="25.7265625" style="49" customWidth="1"/>
    <col min="9740" max="9984" width="9.1796875" style="49"/>
    <col min="9985" max="9985" width="25.7265625" style="49" customWidth="1"/>
    <col min="9986" max="9994" width="7.7265625" style="49" customWidth="1"/>
    <col min="9995" max="9995" width="25.7265625" style="49" customWidth="1"/>
    <col min="9996" max="10240" width="9.1796875" style="49"/>
    <col min="10241" max="10241" width="25.7265625" style="49" customWidth="1"/>
    <col min="10242" max="10250" width="7.7265625" style="49" customWidth="1"/>
    <col min="10251" max="10251" width="25.7265625" style="49" customWidth="1"/>
    <col min="10252" max="10496" width="9.1796875" style="49"/>
    <col min="10497" max="10497" width="25.7265625" style="49" customWidth="1"/>
    <col min="10498" max="10506" width="7.7265625" style="49" customWidth="1"/>
    <col min="10507" max="10507" width="25.7265625" style="49" customWidth="1"/>
    <col min="10508" max="10752" width="9.1796875" style="49"/>
    <col min="10753" max="10753" width="25.7265625" style="49" customWidth="1"/>
    <col min="10754" max="10762" width="7.7265625" style="49" customWidth="1"/>
    <col min="10763" max="10763" width="25.7265625" style="49" customWidth="1"/>
    <col min="10764" max="11008" width="9.1796875" style="49"/>
    <col min="11009" max="11009" width="25.7265625" style="49" customWidth="1"/>
    <col min="11010" max="11018" width="7.7265625" style="49" customWidth="1"/>
    <col min="11019" max="11019" width="25.7265625" style="49" customWidth="1"/>
    <col min="11020" max="11264" width="9.1796875" style="49"/>
    <col min="11265" max="11265" width="25.7265625" style="49" customWidth="1"/>
    <col min="11266" max="11274" width="7.7265625" style="49" customWidth="1"/>
    <col min="11275" max="11275" width="25.7265625" style="49" customWidth="1"/>
    <col min="11276" max="11520" width="9.1796875" style="49"/>
    <col min="11521" max="11521" width="25.7265625" style="49" customWidth="1"/>
    <col min="11522" max="11530" width="7.7265625" style="49" customWidth="1"/>
    <col min="11531" max="11531" width="25.7265625" style="49" customWidth="1"/>
    <col min="11532" max="11776" width="9.1796875" style="49"/>
    <col min="11777" max="11777" width="25.7265625" style="49" customWidth="1"/>
    <col min="11778" max="11786" width="7.7265625" style="49" customWidth="1"/>
    <col min="11787" max="11787" width="25.7265625" style="49" customWidth="1"/>
    <col min="11788" max="12032" width="9.1796875" style="49"/>
    <col min="12033" max="12033" width="25.7265625" style="49" customWidth="1"/>
    <col min="12034" max="12042" width="7.7265625" style="49" customWidth="1"/>
    <col min="12043" max="12043" width="25.7265625" style="49" customWidth="1"/>
    <col min="12044" max="12288" width="9.1796875" style="49"/>
    <col min="12289" max="12289" width="25.7265625" style="49" customWidth="1"/>
    <col min="12290" max="12298" width="7.7265625" style="49" customWidth="1"/>
    <col min="12299" max="12299" width="25.7265625" style="49" customWidth="1"/>
    <col min="12300" max="12544" width="9.1796875" style="49"/>
    <col min="12545" max="12545" width="25.7265625" style="49" customWidth="1"/>
    <col min="12546" max="12554" width="7.7265625" style="49" customWidth="1"/>
    <col min="12555" max="12555" width="25.7265625" style="49" customWidth="1"/>
    <col min="12556" max="12800" width="9.1796875" style="49"/>
    <col min="12801" max="12801" width="25.7265625" style="49" customWidth="1"/>
    <col min="12802" max="12810" width="7.7265625" style="49" customWidth="1"/>
    <col min="12811" max="12811" width="25.7265625" style="49" customWidth="1"/>
    <col min="12812" max="13056" width="9.1796875" style="49"/>
    <col min="13057" max="13057" width="25.7265625" style="49" customWidth="1"/>
    <col min="13058" max="13066" width="7.7265625" style="49" customWidth="1"/>
    <col min="13067" max="13067" width="25.7265625" style="49" customWidth="1"/>
    <col min="13068" max="13312" width="9.1796875" style="49"/>
    <col min="13313" max="13313" width="25.7265625" style="49" customWidth="1"/>
    <col min="13314" max="13322" width="7.7265625" style="49" customWidth="1"/>
    <col min="13323" max="13323" width="25.7265625" style="49" customWidth="1"/>
    <col min="13324" max="13568" width="9.1796875" style="49"/>
    <col min="13569" max="13569" width="25.7265625" style="49" customWidth="1"/>
    <col min="13570" max="13578" width="7.7265625" style="49" customWidth="1"/>
    <col min="13579" max="13579" width="25.7265625" style="49" customWidth="1"/>
    <col min="13580" max="13824" width="9.1796875" style="49"/>
    <col min="13825" max="13825" width="25.7265625" style="49" customWidth="1"/>
    <col min="13826" max="13834" width="7.7265625" style="49" customWidth="1"/>
    <col min="13835" max="13835" width="25.7265625" style="49" customWidth="1"/>
    <col min="13836" max="14080" width="9.1796875" style="49"/>
    <col min="14081" max="14081" width="25.7265625" style="49" customWidth="1"/>
    <col min="14082" max="14090" width="7.7265625" style="49" customWidth="1"/>
    <col min="14091" max="14091" width="25.7265625" style="49" customWidth="1"/>
    <col min="14092" max="14336" width="9.1796875" style="49"/>
    <col min="14337" max="14337" width="25.7265625" style="49" customWidth="1"/>
    <col min="14338" max="14346" width="7.7265625" style="49" customWidth="1"/>
    <col min="14347" max="14347" width="25.7265625" style="49" customWidth="1"/>
    <col min="14348" max="14592" width="9.1796875" style="49"/>
    <col min="14593" max="14593" width="25.7265625" style="49" customWidth="1"/>
    <col min="14594" max="14602" width="7.7265625" style="49" customWidth="1"/>
    <col min="14603" max="14603" width="25.7265625" style="49" customWidth="1"/>
    <col min="14604" max="14848" width="9.1796875" style="49"/>
    <col min="14849" max="14849" width="25.7265625" style="49" customWidth="1"/>
    <col min="14850" max="14858" width="7.7265625" style="49" customWidth="1"/>
    <col min="14859" max="14859" width="25.7265625" style="49" customWidth="1"/>
    <col min="14860" max="15104" width="9.1796875" style="49"/>
    <col min="15105" max="15105" width="25.7265625" style="49" customWidth="1"/>
    <col min="15106" max="15114" width="7.7265625" style="49" customWidth="1"/>
    <col min="15115" max="15115" width="25.7265625" style="49" customWidth="1"/>
    <col min="15116" max="15360" width="9.1796875" style="49"/>
    <col min="15361" max="15361" width="25.7265625" style="49" customWidth="1"/>
    <col min="15362" max="15370" width="7.7265625" style="49" customWidth="1"/>
    <col min="15371" max="15371" width="25.7265625" style="49" customWidth="1"/>
    <col min="15372" max="15616" width="9.1796875" style="49"/>
    <col min="15617" max="15617" width="25.7265625" style="49" customWidth="1"/>
    <col min="15618" max="15626" width="7.7265625" style="49" customWidth="1"/>
    <col min="15627" max="15627" width="25.7265625" style="49" customWidth="1"/>
    <col min="15628" max="15872" width="9.1796875" style="49"/>
    <col min="15873" max="15873" width="25.7265625" style="49" customWidth="1"/>
    <col min="15874" max="15882" width="7.7265625" style="49" customWidth="1"/>
    <col min="15883" max="15883" width="25.7265625" style="49" customWidth="1"/>
    <col min="15884" max="16128" width="9.1796875" style="49"/>
    <col min="16129" max="16129" width="25.7265625" style="49" customWidth="1"/>
    <col min="16130" max="16138" width="7.7265625" style="49" customWidth="1"/>
    <col min="16139" max="16139" width="25.7265625" style="49" customWidth="1"/>
    <col min="16140" max="16384" width="9.1796875" style="49"/>
  </cols>
  <sheetData>
    <row r="1" spans="1:18" ht="24.5" x14ac:dyDescent="0.25">
      <c r="A1" s="1127" t="s">
        <v>567</v>
      </c>
      <c r="B1" s="1127"/>
      <c r="C1" s="1127"/>
      <c r="D1" s="1127"/>
      <c r="E1" s="1127"/>
      <c r="F1" s="1127"/>
      <c r="G1" s="1127"/>
      <c r="H1" s="1127"/>
      <c r="I1" s="1127"/>
      <c r="J1" s="1127"/>
      <c r="K1" s="1127"/>
    </row>
    <row r="2" spans="1:18" ht="15.5" x14ac:dyDescent="0.25">
      <c r="A2" s="1129" t="s">
        <v>1154</v>
      </c>
      <c r="B2" s="1129"/>
      <c r="C2" s="1129"/>
      <c r="D2" s="1129"/>
      <c r="E2" s="1129"/>
      <c r="F2" s="1129"/>
      <c r="G2" s="1129"/>
      <c r="H2" s="1129"/>
      <c r="I2" s="1129"/>
      <c r="J2" s="1129"/>
      <c r="K2" s="1129"/>
    </row>
    <row r="3" spans="1:18" ht="25.5" customHeight="1" x14ac:dyDescent="0.25">
      <c r="A3" s="1129" t="s">
        <v>964</v>
      </c>
      <c r="B3" s="1129"/>
      <c r="C3" s="1129"/>
      <c r="D3" s="1129"/>
      <c r="E3" s="1129"/>
      <c r="F3" s="1129"/>
      <c r="G3" s="1129"/>
      <c r="H3" s="1129"/>
      <c r="I3" s="1129"/>
      <c r="J3" s="1129"/>
      <c r="K3" s="1129"/>
    </row>
    <row r="4" spans="1:18" s="110" customFormat="1" ht="27.75" customHeight="1" x14ac:dyDescent="0.35">
      <c r="A4" s="961" t="s">
        <v>130</v>
      </c>
      <c r="B4" s="962"/>
      <c r="C4" s="962"/>
      <c r="D4" s="962"/>
      <c r="E4" s="962"/>
      <c r="F4" s="962"/>
      <c r="G4" s="962"/>
      <c r="H4" s="962"/>
      <c r="I4" s="962"/>
      <c r="J4" s="962"/>
      <c r="K4" s="962" t="s">
        <v>131</v>
      </c>
      <c r="L4" s="962"/>
      <c r="M4" s="962"/>
      <c r="N4" s="963"/>
    </row>
    <row r="5" spans="1:18" ht="24" customHeight="1" thickBot="1" x14ac:dyDescent="0.3">
      <c r="A5" s="1168" t="s">
        <v>969</v>
      </c>
      <c r="B5" s="1170" t="s">
        <v>960</v>
      </c>
      <c r="C5" s="1170"/>
      <c r="D5" s="1170"/>
      <c r="E5" s="1171" t="s">
        <v>959</v>
      </c>
      <c r="F5" s="1171"/>
      <c r="G5" s="1171"/>
      <c r="H5" s="1171" t="s">
        <v>958</v>
      </c>
      <c r="I5" s="1171"/>
      <c r="J5" s="1171"/>
      <c r="K5" s="1172" t="s">
        <v>968</v>
      </c>
    </row>
    <row r="6" spans="1:18" ht="27" customHeight="1" x14ac:dyDescent="0.25">
      <c r="A6" s="1169"/>
      <c r="B6" s="99" t="s">
        <v>404</v>
      </c>
      <c r="C6" s="494" t="s">
        <v>796</v>
      </c>
      <c r="D6" s="494" t="s">
        <v>795</v>
      </c>
      <c r="E6" s="99" t="s">
        <v>404</v>
      </c>
      <c r="F6" s="494" t="s">
        <v>796</v>
      </c>
      <c r="G6" s="494" t="s">
        <v>795</v>
      </c>
      <c r="H6" s="99" t="s">
        <v>404</v>
      </c>
      <c r="I6" s="494" t="s">
        <v>796</v>
      </c>
      <c r="J6" s="494" t="s">
        <v>795</v>
      </c>
      <c r="K6" s="1173"/>
    </row>
    <row r="7" spans="1:18" ht="25" customHeight="1" thickBot="1" x14ac:dyDescent="0.3">
      <c r="A7" s="1005">
        <v>2007</v>
      </c>
      <c r="B7" s="1006">
        <f t="shared" ref="B7:B13" si="0">H7+E7</f>
        <v>14</v>
      </c>
      <c r="C7" s="1006">
        <f t="shared" ref="C7:C13" si="1">I7+F7</f>
        <v>8</v>
      </c>
      <c r="D7" s="1006">
        <f t="shared" ref="D7:D13" si="2">J7+G7</f>
        <v>6</v>
      </c>
      <c r="E7" s="1006">
        <f t="shared" ref="E7:E13" si="3">G7+F7</f>
        <v>5</v>
      </c>
      <c r="F7" s="1007">
        <v>2</v>
      </c>
      <c r="G7" s="1007">
        <v>3</v>
      </c>
      <c r="H7" s="1006">
        <f>J7+I7</f>
        <v>9</v>
      </c>
      <c r="I7" s="1007">
        <v>6</v>
      </c>
      <c r="J7" s="1007">
        <v>3</v>
      </c>
      <c r="K7" s="1008">
        <v>2007</v>
      </c>
    </row>
    <row r="8" spans="1:18" ht="25" customHeight="1" thickBot="1" x14ac:dyDescent="0.3">
      <c r="A8" s="1009">
        <v>2008</v>
      </c>
      <c r="B8" s="1010">
        <f>H8+E8</f>
        <v>404</v>
      </c>
      <c r="C8" s="1010">
        <f t="shared" si="1"/>
        <v>202</v>
      </c>
      <c r="D8" s="1010">
        <f t="shared" si="2"/>
        <v>202</v>
      </c>
      <c r="E8" s="1010">
        <f>G8+F8</f>
        <v>138</v>
      </c>
      <c r="F8" s="1011">
        <v>75</v>
      </c>
      <c r="G8" s="1011">
        <v>63</v>
      </c>
      <c r="H8" s="1010">
        <f>J8+I8</f>
        <v>266</v>
      </c>
      <c r="I8" s="1011">
        <v>127</v>
      </c>
      <c r="J8" s="1011">
        <v>139</v>
      </c>
      <c r="K8" s="1012">
        <v>2008</v>
      </c>
      <c r="O8" s="49">
        <v>40</v>
      </c>
      <c r="P8" s="49">
        <v>38</v>
      </c>
      <c r="Q8" s="49">
        <v>42</v>
      </c>
      <c r="R8" s="49">
        <v>44</v>
      </c>
    </row>
    <row r="9" spans="1:18" ht="25" customHeight="1" thickBot="1" x14ac:dyDescent="0.3">
      <c r="A9" s="1013">
        <v>2009</v>
      </c>
      <c r="B9" s="1014">
        <f t="shared" si="0"/>
        <v>236</v>
      </c>
      <c r="C9" s="1014">
        <f t="shared" si="1"/>
        <v>136</v>
      </c>
      <c r="D9" s="1014">
        <f>J9+G9</f>
        <v>100</v>
      </c>
      <c r="E9" s="1014">
        <f t="shared" si="3"/>
        <v>68</v>
      </c>
      <c r="F9" s="1015">
        <v>46</v>
      </c>
      <c r="G9" s="1015">
        <v>22</v>
      </c>
      <c r="H9" s="1014">
        <f t="shared" ref="H9:H13" si="4">J9+I9</f>
        <v>168</v>
      </c>
      <c r="I9" s="1015">
        <v>90</v>
      </c>
      <c r="J9" s="1015">
        <v>78</v>
      </c>
      <c r="K9" s="1016">
        <v>2009</v>
      </c>
    </row>
    <row r="10" spans="1:18" ht="25" customHeight="1" thickBot="1" x14ac:dyDescent="0.3">
      <c r="A10" s="1009">
        <v>2010</v>
      </c>
      <c r="B10" s="1010">
        <f t="shared" si="0"/>
        <v>30</v>
      </c>
      <c r="C10" s="1010">
        <f t="shared" si="1"/>
        <v>17</v>
      </c>
      <c r="D10" s="1010">
        <f t="shared" si="2"/>
        <v>13</v>
      </c>
      <c r="E10" s="1010">
        <f t="shared" si="3"/>
        <v>6</v>
      </c>
      <c r="F10" s="1011">
        <v>3</v>
      </c>
      <c r="G10" s="1011">
        <v>3</v>
      </c>
      <c r="H10" s="1010">
        <f t="shared" si="4"/>
        <v>24</v>
      </c>
      <c r="I10" s="1011">
        <v>14</v>
      </c>
      <c r="J10" s="1011">
        <v>10</v>
      </c>
      <c r="K10" s="1012">
        <v>2010</v>
      </c>
    </row>
    <row r="11" spans="1:18" ht="25" customHeight="1" thickBot="1" x14ac:dyDescent="0.3">
      <c r="A11" s="1013">
        <v>2011</v>
      </c>
      <c r="B11" s="1014">
        <f t="shared" si="0"/>
        <v>179</v>
      </c>
      <c r="C11" s="1014">
        <f t="shared" si="1"/>
        <v>80</v>
      </c>
      <c r="D11" s="1014">
        <f t="shared" si="2"/>
        <v>99</v>
      </c>
      <c r="E11" s="1014">
        <f t="shared" si="3"/>
        <v>39</v>
      </c>
      <c r="F11" s="1015">
        <v>19</v>
      </c>
      <c r="G11" s="1015">
        <v>20</v>
      </c>
      <c r="H11" s="1014">
        <f t="shared" si="4"/>
        <v>140</v>
      </c>
      <c r="I11" s="1015">
        <v>61</v>
      </c>
      <c r="J11" s="1015">
        <v>79</v>
      </c>
      <c r="K11" s="1016">
        <v>2011</v>
      </c>
    </row>
    <row r="12" spans="1:18" ht="25" customHeight="1" thickBot="1" x14ac:dyDescent="0.3">
      <c r="A12" s="1009">
        <v>2012</v>
      </c>
      <c r="B12" s="1010">
        <f t="shared" si="0"/>
        <v>346</v>
      </c>
      <c r="C12" s="1010">
        <f t="shared" si="1"/>
        <v>162</v>
      </c>
      <c r="D12" s="1010">
        <f>J12+G12</f>
        <v>184</v>
      </c>
      <c r="E12" s="1010">
        <f t="shared" si="3"/>
        <v>71</v>
      </c>
      <c r="F12" s="1011">
        <v>41</v>
      </c>
      <c r="G12" s="1011">
        <v>30</v>
      </c>
      <c r="H12" s="1010">
        <f t="shared" si="4"/>
        <v>275</v>
      </c>
      <c r="I12" s="1011">
        <v>121</v>
      </c>
      <c r="J12" s="1011">
        <v>154</v>
      </c>
      <c r="K12" s="1012">
        <v>2012</v>
      </c>
    </row>
    <row r="13" spans="1:18" ht="25" customHeight="1" thickBot="1" x14ac:dyDescent="0.3">
      <c r="A13" s="1013">
        <v>2013</v>
      </c>
      <c r="B13" s="1014">
        <f t="shared" si="0"/>
        <v>323</v>
      </c>
      <c r="C13" s="1014">
        <f t="shared" si="1"/>
        <v>154</v>
      </c>
      <c r="D13" s="1014">
        <f t="shared" si="2"/>
        <v>169</v>
      </c>
      <c r="E13" s="1014">
        <f t="shared" si="3"/>
        <v>100</v>
      </c>
      <c r="F13" s="1015">
        <v>49</v>
      </c>
      <c r="G13" s="1015">
        <v>51</v>
      </c>
      <c r="H13" s="1014">
        <f t="shared" si="4"/>
        <v>223</v>
      </c>
      <c r="I13" s="1015">
        <v>105</v>
      </c>
      <c r="J13" s="1015">
        <v>118</v>
      </c>
      <c r="K13" s="1016">
        <v>2013</v>
      </c>
    </row>
    <row r="14" spans="1:18" ht="25" customHeight="1" thickBot="1" x14ac:dyDescent="0.3">
      <c r="A14" s="1009">
        <v>2014</v>
      </c>
      <c r="B14" s="1010">
        <f t="shared" ref="B14:D14" si="5">H14+E14</f>
        <v>164</v>
      </c>
      <c r="C14" s="1010">
        <f t="shared" si="5"/>
        <v>82</v>
      </c>
      <c r="D14" s="1010">
        <f t="shared" si="5"/>
        <v>82</v>
      </c>
      <c r="E14" s="1010">
        <f>G14+F14</f>
        <v>86</v>
      </c>
      <c r="F14" s="1011">
        <v>44</v>
      </c>
      <c r="G14" s="1011">
        <v>42</v>
      </c>
      <c r="H14" s="1010">
        <f>J14+I14</f>
        <v>78</v>
      </c>
      <c r="I14" s="1011">
        <v>38</v>
      </c>
      <c r="J14" s="1011">
        <v>40</v>
      </c>
      <c r="K14" s="1012">
        <v>2014</v>
      </c>
    </row>
    <row r="15" spans="1:18" ht="25" customHeight="1" thickBot="1" x14ac:dyDescent="0.3">
      <c r="A15" s="1013">
        <v>2015</v>
      </c>
      <c r="B15" s="1014">
        <f t="shared" ref="B15:B16" si="6">H15+E15</f>
        <v>104</v>
      </c>
      <c r="C15" s="1014">
        <f t="shared" ref="C15:C16" si="7">I15+F15</f>
        <v>56</v>
      </c>
      <c r="D15" s="1014">
        <f t="shared" ref="D15:D16" si="8">J15+G15</f>
        <v>48</v>
      </c>
      <c r="E15" s="1014">
        <f>SUM(G15)+(F15)</f>
        <v>56</v>
      </c>
      <c r="F15" s="1015">
        <v>27</v>
      </c>
      <c r="G15" s="1015">
        <v>29</v>
      </c>
      <c r="H15" s="1014">
        <f>SUM(J15)+(I15)</f>
        <v>48</v>
      </c>
      <c r="I15" s="1015">
        <v>29</v>
      </c>
      <c r="J15" s="1015">
        <v>19</v>
      </c>
      <c r="K15" s="1016">
        <v>2015</v>
      </c>
    </row>
    <row r="16" spans="1:18" ht="25" customHeight="1" x14ac:dyDescent="0.25">
      <c r="A16" s="1017">
        <v>2016</v>
      </c>
      <c r="B16" s="1018">
        <f t="shared" si="6"/>
        <v>107</v>
      </c>
      <c r="C16" s="1018">
        <f t="shared" si="7"/>
        <v>51</v>
      </c>
      <c r="D16" s="1018">
        <f t="shared" si="8"/>
        <v>56</v>
      </c>
      <c r="E16" s="1018">
        <f>SUM(G16)+(F16)</f>
        <v>40</v>
      </c>
      <c r="F16" s="1019">
        <v>15</v>
      </c>
      <c r="G16" s="1019">
        <v>25</v>
      </c>
      <c r="H16" s="1018">
        <f>SUM(J16)+(I16)</f>
        <v>67</v>
      </c>
      <c r="I16" s="1019">
        <v>36</v>
      </c>
      <c r="J16" s="1019">
        <v>31</v>
      </c>
      <c r="K16" s="1020">
        <v>2016</v>
      </c>
    </row>
    <row r="17" spans="1:11" ht="25" customHeight="1" x14ac:dyDescent="0.25">
      <c r="A17" s="492"/>
      <c r="B17" s="445"/>
      <c r="C17" s="445"/>
      <c r="D17" s="445"/>
      <c r="E17" s="445"/>
      <c r="F17" s="445"/>
      <c r="G17" s="445"/>
      <c r="H17" s="445"/>
      <c r="I17" s="445"/>
      <c r="J17" s="445"/>
      <c r="K17" s="493"/>
    </row>
    <row r="19" spans="1:11" x14ac:dyDescent="0.25">
      <c r="B19" s="356"/>
      <c r="C19" s="356"/>
      <c r="D19" s="356"/>
      <c r="E19" s="356"/>
      <c r="F19" s="356"/>
      <c r="G19" s="356"/>
      <c r="H19" s="356"/>
      <c r="I19" s="356"/>
      <c r="J19" s="356"/>
    </row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N31"/>
  <sheetViews>
    <sheetView view="pageBreakPreview" zoomScaleNormal="100" zoomScaleSheetLayoutView="100" workbookViewId="0">
      <selection activeCell="J14" sqref="J14"/>
    </sheetView>
  </sheetViews>
  <sheetFormatPr defaultRowHeight="14" x14ac:dyDescent="0.25"/>
  <cols>
    <col min="1" max="1" width="25.7265625" style="50" customWidth="1"/>
    <col min="2" max="13" width="8.26953125" style="50" customWidth="1"/>
    <col min="14" max="14" width="20.7265625" style="50" customWidth="1"/>
    <col min="15" max="256" width="9.1796875" style="49"/>
    <col min="257" max="257" width="25.7265625" style="49" customWidth="1"/>
    <col min="258" max="258" width="8.453125" style="49" customWidth="1"/>
    <col min="259" max="259" width="8.1796875" style="49" customWidth="1"/>
    <col min="260" max="261" width="7.7265625" style="49" customWidth="1"/>
    <col min="262" max="262" width="8.81640625" style="49" customWidth="1"/>
    <col min="263" max="264" width="8.453125" style="49" bestFit="1" customWidth="1"/>
    <col min="265" max="265" width="7.7265625" style="49" customWidth="1"/>
    <col min="266" max="266" width="8.81640625" style="49" customWidth="1"/>
    <col min="267" max="269" width="7.7265625" style="49" customWidth="1"/>
    <col min="270" max="270" width="25.7265625" style="49" customWidth="1"/>
    <col min="271" max="512" width="9.1796875" style="49"/>
    <col min="513" max="513" width="25.7265625" style="49" customWidth="1"/>
    <col min="514" max="514" width="8.453125" style="49" customWidth="1"/>
    <col min="515" max="515" width="8.1796875" style="49" customWidth="1"/>
    <col min="516" max="517" width="7.7265625" style="49" customWidth="1"/>
    <col min="518" max="518" width="8.81640625" style="49" customWidth="1"/>
    <col min="519" max="520" width="8.453125" style="49" bestFit="1" customWidth="1"/>
    <col min="521" max="521" width="7.7265625" style="49" customWidth="1"/>
    <col min="522" max="522" width="8.81640625" style="49" customWidth="1"/>
    <col min="523" max="525" width="7.7265625" style="49" customWidth="1"/>
    <col min="526" max="526" width="25.7265625" style="49" customWidth="1"/>
    <col min="527" max="768" width="9.1796875" style="49"/>
    <col min="769" max="769" width="25.7265625" style="49" customWidth="1"/>
    <col min="770" max="770" width="8.453125" style="49" customWidth="1"/>
    <col min="771" max="771" width="8.1796875" style="49" customWidth="1"/>
    <col min="772" max="773" width="7.7265625" style="49" customWidth="1"/>
    <col min="774" max="774" width="8.81640625" style="49" customWidth="1"/>
    <col min="775" max="776" width="8.453125" style="49" bestFit="1" customWidth="1"/>
    <col min="777" max="777" width="7.7265625" style="49" customWidth="1"/>
    <col min="778" max="778" width="8.81640625" style="49" customWidth="1"/>
    <col min="779" max="781" width="7.7265625" style="49" customWidth="1"/>
    <col min="782" max="782" width="25.7265625" style="49" customWidth="1"/>
    <col min="783" max="1024" width="9.1796875" style="49"/>
    <col min="1025" max="1025" width="25.7265625" style="49" customWidth="1"/>
    <col min="1026" max="1026" width="8.453125" style="49" customWidth="1"/>
    <col min="1027" max="1027" width="8.1796875" style="49" customWidth="1"/>
    <col min="1028" max="1029" width="7.7265625" style="49" customWidth="1"/>
    <col min="1030" max="1030" width="8.81640625" style="49" customWidth="1"/>
    <col min="1031" max="1032" width="8.453125" style="49" bestFit="1" customWidth="1"/>
    <col min="1033" max="1033" width="7.7265625" style="49" customWidth="1"/>
    <col min="1034" max="1034" width="8.81640625" style="49" customWidth="1"/>
    <col min="1035" max="1037" width="7.7265625" style="49" customWidth="1"/>
    <col min="1038" max="1038" width="25.7265625" style="49" customWidth="1"/>
    <col min="1039" max="1280" width="9.1796875" style="49"/>
    <col min="1281" max="1281" width="25.7265625" style="49" customWidth="1"/>
    <col min="1282" max="1282" width="8.453125" style="49" customWidth="1"/>
    <col min="1283" max="1283" width="8.1796875" style="49" customWidth="1"/>
    <col min="1284" max="1285" width="7.7265625" style="49" customWidth="1"/>
    <col min="1286" max="1286" width="8.81640625" style="49" customWidth="1"/>
    <col min="1287" max="1288" width="8.453125" style="49" bestFit="1" customWidth="1"/>
    <col min="1289" max="1289" width="7.7265625" style="49" customWidth="1"/>
    <col min="1290" max="1290" width="8.81640625" style="49" customWidth="1"/>
    <col min="1291" max="1293" width="7.7265625" style="49" customWidth="1"/>
    <col min="1294" max="1294" width="25.7265625" style="49" customWidth="1"/>
    <col min="1295" max="1536" width="9.1796875" style="49"/>
    <col min="1537" max="1537" width="25.7265625" style="49" customWidth="1"/>
    <col min="1538" max="1538" width="8.453125" style="49" customWidth="1"/>
    <col min="1539" max="1539" width="8.1796875" style="49" customWidth="1"/>
    <col min="1540" max="1541" width="7.7265625" style="49" customWidth="1"/>
    <col min="1542" max="1542" width="8.81640625" style="49" customWidth="1"/>
    <col min="1543" max="1544" width="8.453125" style="49" bestFit="1" customWidth="1"/>
    <col min="1545" max="1545" width="7.7265625" style="49" customWidth="1"/>
    <col min="1546" max="1546" width="8.81640625" style="49" customWidth="1"/>
    <col min="1547" max="1549" width="7.7265625" style="49" customWidth="1"/>
    <col min="1550" max="1550" width="25.7265625" style="49" customWidth="1"/>
    <col min="1551" max="1792" width="9.1796875" style="49"/>
    <col min="1793" max="1793" width="25.7265625" style="49" customWidth="1"/>
    <col min="1794" max="1794" width="8.453125" style="49" customWidth="1"/>
    <col min="1795" max="1795" width="8.1796875" style="49" customWidth="1"/>
    <col min="1796" max="1797" width="7.7265625" style="49" customWidth="1"/>
    <col min="1798" max="1798" width="8.81640625" style="49" customWidth="1"/>
    <col min="1799" max="1800" width="8.453125" style="49" bestFit="1" customWidth="1"/>
    <col min="1801" max="1801" width="7.7265625" style="49" customWidth="1"/>
    <col min="1802" max="1802" width="8.81640625" style="49" customWidth="1"/>
    <col min="1803" max="1805" width="7.7265625" style="49" customWidth="1"/>
    <col min="1806" max="1806" width="25.7265625" style="49" customWidth="1"/>
    <col min="1807" max="2048" width="9.1796875" style="49"/>
    <col min="2049" max="2049" width="25.7265625" style="49" customWidth="1"/>
    <col min="2050" max="2050" width="8.453125" style="49" customWidth="1"/>
    <col min="2051" max="2051" width="8.1796875" style="49" customWidth="1"/>
    <col min="2052" max="2053" width="7.7265625" style="49" customWidth="1"/>
    <col min="2054" max="2054" width="8.81640625" style="49" customWidth="1"/>
    <col min="2055" max="2056" width="8.453125" style="49" bestFit="1" customWidth="1"/>
    <col min="2057" max="2057" width="7.7265625" style="49" customWidth="1"/>
    <col min="2058" max="2058" width="8.81640625" style="49" customWidth="1"/>
    <col min="2059" max="2061" width="7.7265625" style="49" customWidth="1"/>
    <col min="2062" max="2062" width="25.7265625" style="49" customWidth="1"/>
    <col min="2063" max="2304" width="9.1796875" style="49"/>
    <col min="2305" max="2305" width="25.7265625" style="49" customWidth="1"/>
    <col min="2306" max="2306" width="8.453125" style="49" customWidth="1"/>
    <col min="2307" max="2307" width="8.1796875" style="49" customWidth="1"/>
    <col min="2308" max="2309" width="7.7265625" style="49" customWidth="1"/>
    <col min="2310" max="2310" width="8.81640625" style="49" customWidth="1"/>
    <col min="2311" max="2312" width="8.453125" style="49" bestFit="1" customWidth="1"/>
    <col min="2313" max="2313" width="7.7265625" style="49" customWidth="1"/>
    <col min="2314" max="2314" width="8.81640625" style="49" customWidth="1"/>
    <col min="2315" max="2317" width="7.7265625" style="49" customWidth="1"/>
    <col min="2318" max="2318" width="25.7265625" style="49" customWidth="1"/>
    <col min="2319" max="2560" width="9.1796875" style="49"/>
    <col min="2561" max="2561" width="25.7265625" style="49" customWidth="1"/>
    <col min="2562" max="2562" width="8.453125" style="49" customWidth="1"/>
    <col min="2563" max="2563" width="8.1796875" style="49" customWidth="1"/>
    <col min="2564" max="2565" width="7.7265625" style="49" customWidth="1"/>
    <col min="2566" max="2566" width="8.81640625" style="49" customWidth="1"/>
    <col min="2567" max="2568" width="8.453125" style="49" bestFit="1" customWidth="1"/>
    <col min="2569" max="2569" width="7.7265625" style="49" customWidth="1"/>
    <col min="2570" max="2570" width="8.81640625" style="49" customWidth="1"/>
    <col min="2571" max="2573" width="7.7265625" style="49" customWidth="1"/>
    <col min="2574" max="2574" width="25.7265625" style="49" customWidth="1"/>
    <col min="2575" max="2816" width="9.1796875" style="49"/>
    <col min="2817" max="2817" width="25.7265625" style="49" customWidth="1"/>
    <col min="2818" max="2818" width="8.453125" style="49" customWidth="1"/>
    <col min="2819" max="2819" width="8.1796875" style="49" customWidth="1"/>
    <col min="2820" max="2821" width="7.7265625" style="49" customWidth="1"/>
    <col min="2822" max="2822" width="8.81640625" style="49" customWidth="1"/>
    <col min="2823" max="2824" width="8.453125" style="49" bestFit="1" customWidth="1"/>
    <col min="2825" max="2825" width="7.7265625" style="49" customWidth="1"/>
    <col min="2826" max="2826" width="8.81640625" style="49" customWidth="1"/>
    <col min="2827" max="2829" width="7.7265625" style="49" customWidth="1"/>
    <col min="2830" max="2830" width="25.7265625" style="49" customWidth="1"/>
    <col min="2831" max="3072" width="9.1796875" style="49"/>
    <col min="3073" max="3073" width="25.7265625" style="49" customWidth="1"/>
    <col min="3074" max="3074" width="8.453125" style="49" customWidth="1"/>
    <col min="3075" max="3075" width="8.1796875" style="49" customWidth="1"/>
    <col min="3076" max="3077" width="7.7265625" style="49" customWidth="1"/>
    <col min="3078" max="3078" width="8.81640625" style="49" customWidth="1"/>
    <col min="3079" max="3080" width="8.453125" style="49" bestFit="1" customWidth="1"/>
    <col min="3081" max="3081" width="7.7265625" style="49" customWidth="1"/>
    <col min="3082" max="3082" width="8.81640625" style="49" customWidth="1"/>
    <col min="3083" max="3085" width="7.7265625" style="49" customWidth="1"/>
    <col min="3086" max="3086" width="25.7265625" style="49" customWidth="1"/>
    <col min="3087" max="3328" width="9.1796875" style="49"/>
    <col min="3329" max="3329" width="25.7265625" style="49" customWidth="1"/>
    <col min="3330" max="3330" width="8.453125" style="49" customWidth="1"/>
    <col min="3331" max="3331" width="8.1796875" style="49" customWidth="1"/>
    <col min="3332" max="3333" width="7.7265625" style="49" customWidth="1"/>
    <col min="3334" max="3334" width="8.81640625" style="49" customWidth="1"/>
    <col min="3335" max="3336" width="8.453125" style="49" bestFit="1" customWidth="1"/>
    <col min="3337" max="3337" width="7.7265625" style="49" customWidth="1"/>
    <col min="3338" max="3338" width="8.81640625" style="49" customWidth="1"/>
    <col min="3339" max="3341" width="7.7265625" style="49" customWidth="1"/>
    <col min="3342" max="3342" width="25.7265625" style="49" customWidth="1"/>
    <col min="3343" max="3584" width="9.1796875" style="49"/>
    <col min="3585" max="3585" width="25.7265625" style="49" customWidth="1"/>
    <col min="3586" max="3586" width="8.453125" style="49" customWidth="1"/>
    <col min="3587" max="3587" width="8.1796875" style="49" customWidth="1"/>
    <col min="3588" max="3589" width="7.7265625" style="49" customWidth="1"/>
    <col min="3590" max="3590" width="8.81640625" style="49" customWidth="1"/>
    <col min="3591" max="3592" width="8.453125" style="49" bestFit="1" customWidth="1"/>
    <col min="3593" max="3593" width="7.7265625" style="49" customWidth="1"/>
    <col min="3594" max="3594" width="8.81640625" style="49" customWidth="1"/>
    <col min="3595" max="3597" width="7.7265625" style="49" customWidth="1"/>
    <col min="3598" max="3598" width="25.7265625" style="49" customWidth="1"/>
    <col min="3599" max="3840" width="9.1796875" style="49"/>
    <col min="3841" max="3841" width="25.7265625" style="49" customWidth="1"/>
    <col min="3842" max="3842" width="8.453125" style="49" customWidth="1"/>
    <col min="3843" max="3843" width="8.1796875" style="49" customWidth="1"/>
    <col min="3844" max="3845" width="7.7265625" style="49" customWidth="1"/>
    <col min="3846" max="3846" width="8.81640625" style="49" customWidth="1"/>
    <col min="3847" max="3848" width="8.453125" style="49" bestFit="1" customWidth="1"/>
    <col min="3849" max="3849" width="7.7265625" style="49" customWidth="1"/>
    <col min="3850" max="3850" width="8.81640625" style="49" customWidth="1"/>
    <col min="3851" max="3853" width="7.7265625" style="49" customWidth="1"/>
    <col min="3854" max="3854" width="25.7265625" style="49" customWidth="1"/>
    <col min="3855" max="4096" width="9.1796875" style="49"/>
    <col min="4097" max="4097" width="25.7265625" style="49" customWidth="1"/>
    <col min="4098" max="4098" width="8.453125" style="49" customWidth="1"/>
    <col min="4099" max="4099" width="8.1796875" style="49" customWidth="1"/>
    <col min="4100" max="4101" width="7.7265625" style="49" customWidth="1"/>
    <col min="4102" max="4102" width="8.81640625" style="49" customWidth="1"/>
    <col min="4103" max="4104" width="8.453125" style="49" bestFit="1" customWidth="1"/>
    <col min="4105" max="4105" width="7.7265625" style="49" customWidth="1"/>
    <col min="4106" max="4106" width="8.81640625" style="49" customWidth="1"/>
    <col min="4107" max="4109" width="7.7265625" style="49" customWidth="1"/>
    <col min="4110" max="4110" width="25.7265625" style="49" customWidth="1"/>
    <col min="4111" max="4352" width="9.1796875" style="49"/>
    <col min="4353" max="4353" width="25.7265625" style="49" customWidth="1"/>
    <col min="4354" max="4354" width="8.453125" style="49" customWidth="1"/>
    <col min="4355" max="4355" width="8.1796875" style="49" customWidth="1"/>
    <col min="4356" max="4357" width="7.7265625" style="49" customWidth="1"/>
    <col min="4358" max="4358" width="8.81640625" style="49" customWidth="1"/>
    <col min="4359" max="4360" width="8.453125" style="49" bestFit="1" customWidth="1"/>
    <col min="4361" max="4361" width="7.7265625" style="49" customWidth="1"/>
    <col min="4362" max="4362" width="8.81640625" style="49" customWidth="1"/>
    <col min="4363" max="4365" width="7.7265625" style="49" customWidth="1"/>
    <col min="4366" max="4366" width="25.7265625" style="49" customWidth="1"/>
    <col min="4367" max="4608" width="9.1796875" style="49"/>
    <col min="4609" max="4609" width="25.7265625" style="49" customWidth="1"/>
    <col min="4610" max="4610" width="8.453125" style="49" customWidth="1"/>
    <col min="4611" max="4611" width="8.1796875" style="49" customWidth="1"/>
    <col min="4612" max="4613" width="7.7265625" style="49" customWidth="1"/>
    <col min="4614" max="4614" width="8.81640625" style="49" customWidth="1"/>
    <col min="4615" max="4616" width="8.453125" style="49" bestFit="1" customWidth="1"/>
    <col min="4617" max="4617" width="7.7265625" style="49" customWidth="1"/>
    <col min="4618" max="4618" width="8.81640625" style="49" customWidth="1"/>
    <col min="4619" max="4621" width="7.7265625" style="49" customWidth="1"/>
    <col min="4622" max="4622" width="25.7265625" style="49" customWidth="1"/>
    <col min="4623" max="4864" width="9.1796875" style="49"/>
    <col min="4865" max="4865" width="25.7265625" style="49" customWidth="1"/>
    <col min="4866" max="4866" width="8.453125" style="49" customWidth="1"/>
    <col min="4867" max="4867" width="8.1796875" style="49" customWidth="1"/>
    <col min="4868" max="4869" width="7.7265625" style="49" customWidth="1"/>
    <col min="4870" max="4870" width="8.81640625" style="49" customWidth="1"/>
    <col min="4871" max="4872" width="8.453125" style="49" bestFit="1" customWidth="1"/>
    <col min="4873" max="4873" width="7.7265625" style="49" customWidth="1"/>
    <col min="4874" max="4874" width="8.81640625" style="49" customWidth="1"/>
    <col min="4875" max="4877" width="7.7265625" style="49" customWidth="1"/>
    <col min="4878" max="4878" width="25.7265625" style="49" customWidth="1"/>
    <col min="4879" max="5120" width="9.1796875" style="49"/>
    <col min="5121" max="5121" width="25.7265625" style="49" customWidth="1"/>
    <col min="5122" max="5122" width="8.453125" style="49" customWidth="1"/>
    <col min="5123" max="5123" width="8.1796875" style="49" customWidth="1"/>
    <col min="5124" max="5125" width="7.7265625" style="49" customWidth="1"/>
    <col min="5126" max="5126" width="8.81640625" style="49" customWidth="1"/>
    <col min="5127" max="5128" width="8.453125" style="49" bestFit="1" customWidth="1"/>
    <col min="5129" max="5129" width="7.7265625" style="49" customWidth="1"/>
    <col min="5130" max="5130" width="8.81640625" style="49" customWidth="1"/>
    <col min="5131" max="5133" width="7.7265625" style="49" customWidth="1"/>
    <col min="5134" max="5134" width="25.7265625" style="49" customWidth="1"/>
    <col min="5135" max="5376" width="9.1796875" style="49"/>
    <col min="5377" max="5377" width="25.7265625" style="49" customWidth="1"/>
    <col min="5378" max="5378" width="8.453125" style="49" customWidth="1"/>
    <col min="5379" max="5379" width="8.1796875" style="49" customWidth="1"/>
    <col min="5380" max="5381" width="7.7265625" style="49" customWidth="1"/>
    <col min="5382" max="5382" width="8.81640625" style="49" customWidth="1"/>
    <col min="5383" max="5384" width="8.453125" style="49" bestFit="1" customWidth="1"/>
    <col min="5385" max="5385" width="7.7265625" style="49" customWidth="1"/>
    <col min="5386" max="5386" width="8.81640625" style="49" customWidth="1"/>
    <col min="5387" max="5389" width="7.7265625" style="49" customWidth="1"/>
    <col min="5390" max="5390" width="25.7265625" style="49" customWidth="1"/>
    <col min="5391" max="5632" width="9.1796875" style="49"/>
    <col min="5633" max="5633" width="25.7265625" style="49" customWidth="1"/>
    <col min="5634" max="5634" width="8.453125" style="49" customWidth="1"/>
    <col min="5635" max="5635" width="8.1796875" style="49" customWidth="1"/>
    <col min="5636" max="5637" width="7.7265625" style="49" customWidth="1"/>
    <col min="5638" max="5638" width="8.81640625" style="49" customWidth="1"/>
    <col min="5639" max="5640" width="8.453125" style="49" bestFit="1" customWidth="1"/>
    <col min="5641" max="5641" width="7.7265625" style="49" customWidth="1"/>
    <col min="5642" max="5642" width="8.81640625" style="49" customWidth="1"/>
    <col min="5643" max="5645" width="7.7265625" style="49" customWidth="1"/>
    <col min="5646" max="5646" width="25.7265625" style="49" customWidth="1"/>
    <col min="5647" max="5888" width="9.1796875" style="49"/>
    <col min="5889" max="5889" width="25.7265625" style="49" customWidth="1"/>
    <col min="5890" max="5890" width="8.453125" style="49" customWidth="1"/>
    <col min="5891" max="5891" width="8.1796875" style="49" customWidth="1"/>
    <col min="5892" max="5893" width="7.7265625" style="49" customWidth="1"/>
    <col min="5894" max="5894" width="8.81640625" style="49" customWidth="1"/>
    <col min="5895" max="5896" width="8.453125" style="49" bestFit="1" customWidth="1"/>
    <col min="5897" max="5897" width="7.7265625" style="49" customWidth="1"/>
    <col min="5898" max="5898" width="8.81640625" style="49" customWidth="1"/>
    <col min="5899" max="5901" width="7.7265625" style="49" customWidth="1"/>
    <col min="5902" max="5902" width="25.7265625" style="49" customWidth="1"/>
    <col min="5903" max="6144" width="9.1796875" style="49"/>
    <col min="6145" max="6145" width="25.7265625" style="49" customWidth="1"/>
    <col min="6146" max="6146" width="8.453125" style="49" customWidth="1"/>
    <col min="6147" max="6147" width="8.1796875" style="49" customWidth="1"/>
    <col min="6148" max="6149" width="7.7265625" style="49" customWidth="1"/>
    <col min="6150" max="6150" width="8.81640625" style="49" customWidth="1"/>
    <col min="6151" max="6152" width="8.453125" style="49" bestFit="1" customWidth="1"/>
    <col min="6153" max="6153" width="7.7265625" style="49" customWidth="1"/>
    <col min="6154" max="6154" width="8.81640625" style="49" customWidth="1"/>
    <col min="6155" max="6157" width="7.7265625" style="49" customWidth="1"/>
    <col min="6158" max="6158" width="25.7265625" style="49" customWidth="1"/>
    <col min="6159" max="6400" width="9.1796875" style="49"/>
    <col min="6401" max="6401" width="25.7265625" style="49" customWidth="1"/>
    <col min="6402" max="6402" width="8.453125" style="49" customWidth="1"/>
    <col min="6403" max="6403" width="8.1796875" style="49" customWidth="1"/>
    <col min="6404" max="6405" width="7.7265625" style="49" customWidth="1"/>
    <col min="6406" max="6406" width="8.81640625" style="49" customWidth="1"/>
    <col min="6407" max="6408" width="8.453125" style="49" bestFit="1" customWidth="1"/>
    <col min="6409" max="6409" width="7.7265625" style="49" customWidth="1"/>
    <col min="6410" max="6410" width="8.81640625" style="49" customWidth="1"/>
    <col min="6411" max="6413" width="7.7265625" style="49" customWidth="1"/>
    <col min="6414" max="6414" width="25.7265625" style="49" customWidth="1"/>
    <col min="6415" max="6656" width="9.1796875" style="49"/>
    <col min="6657" max="6657" width="25.7265625" style="49" customWidth="1"/>
    <col min="6658" max="6658" width="8.453125" style="49" customWidth="1"/>
    <col min="6659" max="6659" width="8.1796875" style="49" customWidth="1"/>
    <col min="6660" max="6661" width="7.7265625" style="49" customWidth="1"/>
    <col min="6662" max="6662" width="8.81640625" style="49" customWidth="1"/>
    <col min="6663" max="6664" width="8.453125" style="49" bestFit="1" customWidth="1"/>
    <col min="6665" max="6665" width="7.7265625" style="49" customWidth="1"/>
    <col min="6666" max="6666" width="8.81640625" style="49" customWidth="1"/>
    <col min="6667" max="6669" width="7.7265625" style="49" customWidth="1"/>
    <col min="6670" max="6670" width="25.7265625" style="49" customWidth="1"/>
    <col min="6671" max="6912" width="9.1796875" style="49"/>
    <col min="6913" max="6913" width="25.7265625" style="49" customWidth="1"/>
    <col min="6914" max="6914" width="8.453125" style="49" customWidth="1"/>
    <col min="6915" max="6915" width="8.1796875" style="49" customWidth="1"/>
    <col min="6916" max="6917" width="7.7265625" style="49" customWidth="1"/>
    <col min="6918" max="6918" width="8.81640625" style="49" customWidth="1"/>
    <col min="6919" max="6920" width="8.453125" style="49" bestFit="1" customWidth="1"/>
    <col min="6921" max="6921" width="7.7265625" style="49" customWidth="1"/>
    <col min="6922" max="6922" width="8.81640625" style="49" customWidth="1"/>
    <col min="6923" max="6925" width="7.7265625" style="49" customWidth="1"/>
    <col min="6926" max="6926" width="25.7265625" style="49" customWidth="1"/>
    <col min="6927" max="7168" width="9.1796875" style="49"/>
    <col min="7169" max="7169" width="25.7265625" style="49" customWidth="1"/>
    <col min="7170" max="7170" width="8.453125" style="49" customWidth="1"/>
    <col min="7171" max="7171" width="8.1796875" style="49" customWidth="1"/>
    <col min="7172" max="7173" width="7.7265625" style="49" customWidth="1"/>
    <col min="7174" max="7174" width="8.81640625" style="49" customWidth="1"/>
    <col min="7175" max="7176" width="8.453125" style="49" bestFit="1" customWidth="1"/>
    <col min="7177" max="7177" width="7.7265625" style="49" customWidth="1"/>
    <col min="7178" max="7178" width="8.81640625" style="49" customWidth="1"/>
    <col min="7179" max="7181" width="7.7265625" style="49" customWidth="1"/>
    <col min="7182" max="7182" width="25.7265625" style="49" customWidth="1"/>
    <col min="7183" max="7424" width="9.1796875" style="49"/>
    <col min="7425" max="7425" width="25.7265625" style="49" customWidth="1"/>
    <col min="7426" max="7426" width="8.453125" style="49" customWidth="1"/>
    <col min="7427" max="7427" width="8.1796875" style="49" customWidth="1"/>
    <col min="7428" max="7429" width="7.7265625" style="49" customWidth="1"/>
    <col min="7430" max="7430" width="8.81640625" style="49" customWidth="1"/>
    <col min="7431" max="7432" width="8.453125" style="49" bestFit="1" customWidth="1"/>
    <col min="7433" max="7433" width="7.7265625" style="49" customWidth="1"/>
    <col min="7434" max="7434" width="8.81640625" style="49" customWidth="1"/>
    <col min="7435" max="7437" width="7.7265625" style="49" customWidth="1"/>
    <col min="7438" max="7438" width="25.7265625" style="49" customWidth="1"/>
    <col min="7439" max="7680" width="9.1796875" style="49"/>
    <col min="7681" max="7681" width="25.7265625" style="49" customWidth="1"/>
    <col min="7682" max="7682" width="8.453125" style="49" customWidth="1"/>
    <col min="7683" max="7683" width="8.1796875" style="49" customWidth="1"/>
    <col min="7684" max="7685" width="7.7265625" style="49" customWidth="1"/>
    <col min="7686" max="7686" width="8.81640625" style="49" customWidth="1"/>
    <col min="7687" max="7688" width="8.453125" style="49" bestFit="1" customWidth="1"/>
    <col min="7689" max="7689" width="7.7265625" style="49" customWidth="1"/>
    <col min="7690" max="7690" width="8.81640625" style="49" customWidth="1"/>
    <col min="7691" max="7693" width="7.7265625" style="49" customWidth="1"/>
    <col min="7694" max="7694" width="25.7265625" style="49" customWidth="1"/>
    <col min="7695" max="7936" width="9.1796875" style="49"/>
    <col min="7937" max="7937" width="25.7265625" style="49" customWidth="1"/>
    <col min="7938" max="7938" width="8.453125" style="49" customWidth="1"/>
    <col min="7939" max="7939" width="8.1796875" style="49" customWidth="1"/>
    <col min="7940" max="7941" width="7.7265625" style="49" customWidth="1"/>
    <col min="7942" max="7942" width="8.81640625" style="49" customWidth="1"/>
    <col min="7943" max="7944" width="8.453125" style="49" bestFit="1" customWidth="1"/>
    <col min="7945" max="7945" width="7.7265625" style="49" customWidth="1"/>
    <col min="7946" max="7946" width="8.81640625" style="49" customWidth="1"/>
    <col min="7947" max="7949" width="7.7265625" style="49" customWidth="1"/>
    <col min="7950" max="7950" width="25.7265625" style="49" customWidth="1"/>
    <col min="7951" max="8192" width="9.1796875" style="49"/>
    <col min="8193" max="8193" width="25.7265625" style="49" customWidth="1"/>
    <col min="8194" max="8194" width="8.453125" style="49" customWidth="1"/>
    <col min="8195" max="8195" width="8.1796875" style="49" customWidth="1"/>
    <col min="8196" max="8197" width="7.7265625" style="49" customWidth="1"/>
    <col min="8198" max="8198" width="8.81640625" style="49" customWidth="1"/>
    <col min="8199" max="8200" width="8.453125" style="49" bestFit="1" customWidth="1"/>
    <col min="8201" max="8201" width="7.7265625" style="49" customWidth="1"/>
    <col min="8202" max="8202" width="8.81640625" style="49" customWidth="1"/>
    <col min="8203" max="8205" width="7.7265625" style="49" customWidth="1"/>
    <col min="8206" max="8206" width="25.7265625" style="49" customWidth="1"/>
    <col min="8207" max="8448" width="9.1796875" style="49"/>
    <col min="8449" max="8449" width="25.7265625" style="49" customWidth="1"/>
    <col min="8450" max="8450" width="8.453125" style="49" customWidth="1"/>
    <col min="8451" max="8451" width="8.1796875" style="49" customWidth="1"/>
    <col min="8452" max="8453" width="7.7265625" style="49" customWidth="1"/>
    <col min="8454" max="8454" width="8.81640625" style="49" customWidth="1"/>
    <col min="8455" max="8456" width="8.453125" style="49" bestFit="1" customWidth="1"/>
    <col min="8457" max="8457" width="7.7265625" style="49" customWidth="1"/>
    <col min="8458" max="8458" width="8.81640625" style="49" customWidth="1"/>
    <col min="8459" max="8461" width="7.7265625" style="49" customWidth="1"/>
    <col min="8462" max="8462" width="25.7265625" style="49" customWidth="1"/>
    <col min="8463" max="8704" width="9.1796875" style="49"/>
    <col min="8705" max="8705" width="25.7265625" style="49" customWidth="1"/>
    <col min="8706" max="8706" width="8.453125" style="49" customWidth="1"/>
    <col min="8707" max="8707" width="8.1796875" style="49" customWidth="1"/>
    <col min="8708" max="8709" width="7.7265625" style="49" customWidth="1"/>
    <col min="8710" max="8710" width="8.81640625" style="49" customWidth="1"/>
    <col min="8711" max="8712" width="8.453125" style="49" bestFit="1" customWidth="1"/>
    <col min="8713" max="8713" width="7.7265625" style="49" customWidth="1"/>
    <col min="8714" max="8714" width="8.81640625" style="49" customWidth="1"/>
    <col min="8715" max="8717" width="7.7265625" style="49" customWidth="1"/>
    <col min="8718" max="8718" width="25.7265625" style="49" customWidth="1"/>
    <col min="8719" max="8960" width="9.1796875" style="49"/>
    <col min="8961" max="8961" width="25.7265625" style="49" customWidth="1"/>
    <col min="8962" max="8962" width="8.453125" style="49" customWidth="1"/>
    <col min="8963" max="8963" width="8.1796875" style="49" customWidth="1"/>
    <col min="8964" max="8965" width="7.7265625" style="49" customWidth="1"/>
    <col min="8966" max="8966" width="8.81640625" style="49" customWidth="1"/>
    <col min="8967" max="8968" width="8.453125" style="49" bestFit="1" customWidth="1"/>
    <col min="8969" max="8969" width="7.7265625" style="49" customWidth="1"/>
    <col min="8970" max="8970" width="8.81640625" style="49" customWidth="1"/>
    <col min="8971" max="8973" width="7.7265625" style="49" customWidth="1"/>
    <col min="8974" max="8974" width="25.7265625" style="49" customWidth="1"/>
    <col min="8975" max="9216" width="9.1796875" style="49"/>
    <col min="9217" max="9217" width="25.7265625" style="49" customWidth="1"/>
    <col min="9218" max="9218" width="8.453125" style="49" customWidth="1"/>
    <col min="9219" max="9219" width="8.1796875" style="49" customWidth="1"/>
    <col min="9220" max="9221" width="7.7265625" style="49" customWidth="1"/>
    <col min="9222" max="9222" width="8.81640625" style="49" customWidth="1"/>
    <col min="9223" max="9224" width="8.453125" style="49" bestFit="1" customWidth="1"/>
    <col min="9225" max="9225" width="7.7265625" style="49" customWidth="1"/>
    <col min="9226" max="9226" width="8.81640625" style="49" customWidth="1"/>
    <col min="9227" max="9229" width="7.7265625" style="49" customWidth="1"/>
    <col min="9230" max="9230" width="25.7265625" style="49" customWidth="1"/>
    <col min="9231" max="9472" width="9.1796875" style="49"/>
    <col min="9473" max="9473" width="25.7265625" style="49" customWidth="1"/>
    <col min="9474" max="9474" width="8.453125" style="49" customWidth="1"/>
    <col min="9475" max="9475" width="8.1796875" style="49" customWidth="1"/>
    <col min="9476" max="9477" width="7.7265625" style="49" customWidth="1"/>
    <col min="9478" max="9478" width="8.81640625" style="49" customWidth="1"/>
    <col min="9479" max="9480" width="8.453125" style="49" bestFit="1" customWidth="1"/>
    <col min="9481" max="9481" width="7.7265625" style="49" customWidth="1"/>
    <col min="9482" max="9482" width="8.81640625" style="49" customWidth="1"/>
    <col min="9483" max="9485" width="7.7265625" style="49" customWidth="1"/>
    <col min="9486" max="9486" width="25.7265625" style="49" customWidth="1"/>
    <col min="9487" max="9728" width="9.1796875" style="49"/>
    <col min="9729" max="9729" width="25.7265625" style="49" customWidth="1"/>
    <col min="9730" max="9730" width="8.453125" style="49" customWidth="1"/>
    <col min="9731" max="9731" width="8.1796875" style="49" customWidth="1"/>
    <col min="9732" max="9733" width="7.7265625" style="49" customWidth="1"/>
    <col min="9734" max="9734" width="8.81640625" style="49" customWidth="1"/>
    <col min="9735" max="9736" width="8.453125" style="49" bestFit="1" customWidth="1"/>
    <col min="9737" max="9737" width="7.7265625" style="49" customWidth="1"/>
    <col min="9738" max="9738" width="8.81640625" style="49" customWidth="1"/>
    <col min="9739" max="9741" width="7.7265625" style="49" customWidth="1"/>
    <col min="9742" max="9742" width="25.7265625" style="49" customWidth="1"/>
    <col min="9743" max="9984" width="9.1796875" style="49"/>
    <col min="9985" max="9985" width="25.7265625" style="49" customWidth="1"/>
    <col min="9986" max="9986" width="8.453125" style="49" customWidth="1"/>
    <col min="9987" max="9987" width="8.1796875" style="49" customWidth="1"/>
    <col min="9988" max="9989" width="7.7265625" style="49" customWidth="1"/>
    <col min="9990" max="9990" width="8.81640625" style="49" customWidth="1"/>
    <col min="9991" max="9992" width="8.453125" style="49" bestFit="1" customWidth="1"/>
    <col min="9993" max="9993" width="7.7265625" style="49" customWidth="1"/>
    <col min="9994" max="9994" width="8.81640625" style="49" customWidth="1"/>
    <col min="9995" max="9997" width="7.7265625" style="49" customWidth="1"/>
    <col min="9998" max="9998" width="25.7265625" style="49" customWidth="1"/>
    <col min="9999" max="10240" width="9.1796875" style="49"/>
    <col min="10241" max="10241" width="25.7265625" style="49" customWidth="1"/>
    <col min="10242" max="10242" width="8.453125" style="49" customWidth="1"/>
    <col min="10243" max="10243" width="8.1796875" style="49" customWidth="1"/>
    <col min="10244" max="10245" width="7.7265625" style="49" customWidth="1"/>
    <col min="10246" max="10246" width="8.81640625" style="49" customWidth="1"/>
    <col min="10247" max="10248" width="8.453125" style="49" bestFit="1" customWidth="1"/>
    <col min="10249" max="10249" width="7.7265625" style="49" customWidth="1"/>
    <col min="10250" max="10250" width="8.81640625" style="49" customWidth="1"/>
    <col min="10251" max="10253" width="7.7265625" style="49" customWidth="1"/>
    <col min="10254" max="10254" width="25.7265625" style="49" customWidth="1"/>
    <col min="10255" max="10496" width="9.1796875" style="49"/>
    <col min="10497" max="10497" width="25.7265625" style="49" customWidth="1"/>
    <col min="10498" max="10498" width="8.453125" style="49" customWidth="1"/>
    <col min="10499" max="10499" width="8.1796875" style="49" customWidth="1"/>
    <col min="10500" max="10501" width="7.7265625" style="49" customWidth="1"/>
    <col min="10502" max="10502" width="8.81640625" style="49" customWidth="1"/>
    <col min="10503" max="10504" width="8.453125" style="49" bestFit="1" customWidth="1"/>
    <col min="10505" max="10505" width="7.7265625" style="49" customWidth="1"/>
    <col min="10506" max="10506" width="8.81640625" style="49" customWidth="1"/>
    <col min="10507" max="10509" width="7.7265625" style="49" customWidth="1"/>
    <col min="10510" max="10510" width="25.7265625" style="49" customWidth="1"/>
    <col min="10511" max="10752" width="9.1796875" style="49"/>
    <col min="10753" max="10753" width="25.7265625" style="49" customWidth="1"/>
    <col min="10754" max="10754" width="8.453125" style="49" customWidth="1"/>
    <col min="10755" max="10755" width="8.1796875" style="49" customWidth="1"/>
    <col min="10756" max="10757" width="7.7265625" style="49" customWidth="1"/>
    <col min="10758" max="10758" width="8.81640625" style="49" customWidth="1"/>
    <col min="10759" max="10760" width="8.453125" style="49" bestFit="1" customWidth="1"/>
    <col min="10761" max="10761" width="7.7265625" style="49" customWidth="1"/>
    <col min="10762" max="10762" width="8.81640625" style="49" customWidth="1"/>
    <col min="10763" max="10765" width="7.7265625" style="49" customWidth="1"/>
    <col min="10766" max="10766" width="25.7265625" style="49" customWidth="1"/>
    <col min="10767" max="11008" width="9.1796875" style="49"/>
    <col min="11009" max="11009" width="25.7265625" style="49" customWidth="1"/>
    <col min="11010" max="11010" width="8.453125" style="49" customWidth="1"/>
    <col min="11011" max="11011" width="8.1796875" style="49" customWidth="1"/>
    <col min="11012" max="11013" width="7.7265625" style="49" customWidth="1"/>
    <col min="11014" max="11014" width="8.81640625" style="49" customWidth="1"/>
    <col min="11015" max="11016" width="8.453125" style="49" bestFit="1" customWidth="1"/>
    <col min="11017" max="11017" width="7.7265625" style="49" customWidth="1"/>
    <col min="11018" max="11018" width="8.81640625" style="49" customWidth="1"/>
    <col min="11019" max="11021" width="7.7265625" style="49" customWidth="1"/>
    <col min="11022" max="11022" width="25.7265625" style="49" customWidth="1"/>
    <col min="11023" max="11264" width="9.1796875" style="49"/>
    <col min="11265" max="11265" width="25.7265625" style="49" customWidth="1"/>
    <col min="11266" max="11266" width="8.453125" style="49" customWidth="1"/>
    <col min="11267" max="11267" width="8.1796875" style="49" customWidth="1"/>
    <col min="11268" max="11269" width="7.7265625" style="49" customWidth="1"/>
    <col min="11270" max="11270" width="8.81640625" style="49" customWidth="1"/>
    <col min="11271" max="11272" width="8.453125" style="49" bestFit="1" customWidth="1"/>
    <col min="11273" max="11273" width="7.7265625" style="49" customWidth="1"/>
    <col min="11274" max="11274" width="8.81640625" style="49" customWidth="1"/>
    <col min="11275" max="11277" width="7.7265625" style="49" customWidth="1"/>
    <col min="11278" max="11278" width="25.7265625" style="49" customWidth="1"/>
    <col min="11279" max="11520" width="9.1796875" style="49"/>
    <col min="11521" max="11521" width="25.7265625" style="49" customWidth="1"/>
    <col min="11522" max="11522" width="8.453125" style="49" customWidth="1"/>
    <col min="11523" max="11523" width="8.1796875" style="49" customWidth="1"/>
    <col min="11524" max="11525" width="7.7265625" style="49" customWidth="1"/>
    <col min="11526" max="11526" width="8.81640625" style="49" customWidth="1"/>
    <col min="11527" max="11528" width="8.453125" style="49" bestFit="1" customWidth="1"/>
    <col min="11529" max="11529" width="7.7265625" style="49" customWidth="1"/>
    <col min="11530" max="11530" width="8.81640625" style="49" customWidth="1"/>
    <col min="11531" max="11533" width="7.7265625" style="49" customWidth="1"/>
    <col min="11534" max="11534" width="25.7265625" style="49" customWidth="1"/>
    <col min="11535" max="11776" width="9.1796875" style="49"/>
    <col min="11777" max="11777" width="25.7265625" style="49" customWidth="1"/>
    <col min="11778" max="11778" width="8.453125" style="49" customWidth="1"/>
    <col min="11779" max="11779" width="8.1796875" style="49" customWidth="1"/>
    <col min="11780" max="11781" width="7.7265625" style="49" customWidth="1"/>
    <col min="11782" max="11782" width="8.81640625" style="49" customWidth="1"/>
    <col min="11783" max="11784" width="8.453125" style="49" bestFit="1" customWidth="1"/>
    <col min="11785" max="11785" width="7.7265625" style="49" customWidth="1"/>
    <col min="11786" max="11786" width="8.81640625" style="49" customWidth="1"/>
    <col min="11787" max="11789" width="7.7265625" style="49" customWidth="1"/>
    <col min="11790" max="11790" width="25.7265625" style="49" customWidth="1"/>
    <col min="11791" max="12032" width="9.1796875" style="49"/>
    <col min="12033" max="12033" width="25.7265625" style="49" customWidth="1"/>
    <col min="12034" max="12034" width="8.453125" style="49" customWidth="1"/>
    <col min="12035" max="12035" width="8.1796875" style="49" customWidth="1"/>
    <col min="12036" max="12037" width="7.7265625" style="49" customWidth="1"/>
    <col min="12038" max="12038" width="8.81640625" style="49" customWidth="1"/>
    <col min="12039" max="12040" width="8.453125" style="49" bestFit="1" customWidth="1"/>
    <col min="12041" max="12041" width="7.7265625" style="49" customWidth="1"/>
    <col min="12042" max="12042" width="8.81640625" style="49" customWidth="1"/>
    <col min="12043" max="12045" width="7.7265625" style="49" customWidth="1"/>
    <col min="12046" max="12046" width="25.7265625" style="49" customWidth="1"/>
    <col min="12047" max="12288" width="9.1796875" style="49"/>
    <col min="12289" max="12289" width="25.7265625" style="49" customWidth="1"/>
    <col min="12290" max="12290" width="8.453125" style="49" customWidth="1"/>
    <col min="12291" max="12291" width="8.1796875" style="49" customWidth="1"/>
    <col min="12292" max="12293" width="7.7265625" style="49" customWidth="1"/>
    <col min="12294" max="12294" width="8.81640625" style="49" customWidth="1"/>
    <col min="12295" max="12296" width="8.453125" style="49" bestFit="1" customWidth="1"/>
    <col min="12297" max="12297" width="7.7265625" style="49" customWidth="1"/>
    <col min="12298" max="12298" width="8.81640625" style="49" customWidth="1"/>
    <col min="12299" max="12301" width="7.7265625" style="49" customWidth="1"/>
    <col min="12302" max="12302" width="25.7265625" style="49" customWidth="1"/>
    <col min="12303" max="12544" width="9.1796875" style="49"/>
    <col min="12545" max="12545" width="25.7265625" style="49" customWidth="1"/>
    <col min="12546" max="12546" width="8.453125" style="49" customWidth="1"/>
    <col min="12547" max="12547" width="8.1796875" style="49" customWidth="1"/>
    <col min="12548" max="12549" width="7.7265625" style="49" customWidth="1"/>
    <col min="12550" max="12550" width="8.81640625" style="49" customWidth="1"/>
    <col min="12551" max="12552" width="8.453125" style="49" bestFit="1" customWidth="1"/>
    <col min="12553" max="12553" width="7.7265625" style="49" customWidth="1"/>
    <col min="12554" max="12554" width="8.81640625" style="49" customWidth="1"/>
    <col min="12555" max="12557" width="7.7265625" style="49" customWidth="1"/>
    <col min="12558" max="12558" width="25.7265625" style="49" customWidth="1"/>
    <col min="12559" max="12800" width="9.1796875" style="49"/>
    <col min="12801" max="12801" width="25.7265625" style="49" customWidth="1"/>
    <col min="12802" max="12802" width="8.453125" style="49" customWidth="1"/>
    <col min="12803" max="12803" width="8.1796875" style="49" customWidth="1"/>
    <col min="12804" max="12805" width="7.7265625" style="49" customWidth="1"/>
    <col min="12806" max="12806" width="8.81640625" style="49" customWidth="1"/>
    <col min="12807" max="12808" width="8.453125" style="49" bestFit="1" customWidth="1"/>
    <col min="12809" max="12809" width="7.7265625" style="49" customWidth="1"/>
    <col min="12810" max="12810" width="8.81640625" style="49" customWidth="1"/>
    <col min="12811" max="12813" width="7.7265625" style="49" customWidth="1"/>
    <col min="12814" max="12814" width="25.7265625" style="49" customWidth="1"/>
    <col min="12815" max="13056" width="9.1796875" style="49"/>
    <col min="13057" max="13057" width="25.7265625" style="49" customWidth="1"/>
    <col min="13058" max="13058" width="8.453125" style="49" customWidth="1"/>
    <col min="13059" max="13059" width="8.1796875" style="49" customWidth="1"/>
    <col min="13060" max="13061" width="7.7265625" style="49" customWidth="1"/>
    <col min="13062" max="13062" width="8.81640625" style="49" customWidth="1"/>
    <col min="13063" max="13064" width="8.453125" style="49" bestFit="1" customWidth="1"/>
    <col min="13065" max="13065" width="7.7265625" style="49" customWidth="1"/>
    <col min="13066" max="13066" width="8.81640625" style="49" customWidth="1"/>
    <col min="13067" max="13069" width="7.7265625" style="49" customWidth="1"/>
    <col min="13070" max="13070" width="25.7265625" style="49" customWidth="1"/>
    <col min="13071" max="13312" width="9.1796875" style="49"/>
    <col min="13313" max="13313" width="25.7265625" style="49" customWidth="1"/>
    <col min="13314" max="13314" width="8.453125" style="49" customWidth="1"/>
    <col min="13315" max="13315" width="8.1796875" style="49" customWidth="1"/>
    <col min="13316" max="13317" width="7.7265625" style="49" customWidth="1"/>
    <col min="13318" max="13318" width="8.81640625" style="49" customWidth="1"/>
    <col min="13319" max="13320" width="8.453125" style="49" bestFit="1" customWidth="1"/>
    <col min="13321" max="13321" width="7.7265625" style="49" customWidth="1"/>
    <col min="13322" max="13322" width="8.81640625" style="49" customWidth="1"/>
    <col min="13323" max="13325" width="7.7265625" style="49" customWidth="1"/>
    <col min="13326" max="13326" width="25.7265625" style="49" customWidth="1"/>
    <col min="13327" max="13568" width="9.1796875" style="49"/>
    <col min="13569" max="13569" width="25.7265625" style="49" customWidth="1"/>
    <col min="13570" max="13570" width="8.453125" style="49" customWidth="1"/>
    <col min="13571" max="13571" width="8.1796875" style="49" customWidth="1"/>
    <col min="13572" max="13573" width="7.7265625" style="49" customWidth="1"/>
    <col min="13574" max="13574" width="8.81640625" style="49" customWidth="1"/>
    <col min="13575" max="13576" width="8.453125" style="49" bestFit="1" customWidth="1"/>
    <col min="13577" max="13577" width="7.7265625" style="49" customWidth="1"/>
    <col min="13578" max="13578" width="8.81640625" style="49" customWidth="1"/>
    <col min="13579" max="13581" width="7.7265625" style="49" customWidth="1"/>
    <col min="13582" max="13582" width="25.7265625" style="49" customWidth="1"/>
    <col min="13583" max="13824" width="9.1796875" style="49"/>
    <col min="13825" max="13825" width="25.7265625" style="49" customWidth="1"/>
    <col min="13826" max="13826" width="8.453125" style="49" customWidth="1"/>
    <col min="13827" max="13827" width="8.1796875" style="49" customWidth="1"/>
    <col min="13828" max="13829" width="7.7265625" style="49" customWidth="1"/>
    <col min="13830" max="13830" width="8.81640625" style="49" customWidth="1"/>
    <col min="13831" max="13832" width="8.453125" style="49" bestFit="1" customWidth="1"/>
    <col min="13833" max="13833" width="7.7265625" style="49" customWidth="1"/>
    <col min="13834" max="13834" width="8.81640625" style="49" customWidth="1"/>
    <col min="13835" max="13837" width="7.7265625" style="49" customWidth="1"/>
    <col min="13838" max="13838" width="25.7265625" style="49" customWidth="1"/>
    <col min="13839" max="14080" width="9.1796875" style="49"/>
    <col min="14081" max="14081" width="25.7265625" style="49" customWidth="1"/>
    <col min="14082" max="14082" width="8.453125" style="49" customWidth="1"/>
    <col min="14083" max="14083" width="8.1796875" style="49" customWidth="1"/>
    <col min="14084" max="14085" width="7.7265625" style="49" customWidth="1"/>
    <col min="14086" max="14086" width="8.81640625" style="49" customWidth="1"/>
    <col min="14087" max="14088" width="8.453125" style="49" bestFit="1" customWidth="1"/>
    <col min="14089" max="14089" width="7.7265625" style="49" customWidth="1"/>
    <col min="14090" max="14090" width="8.81640625" style="49" customWidth="1"/>
    <col min="14091" max="14093" width="7.7265625" style="49" customWidth="1"/>
    <col min="14094" max="14094" width="25.7265625" style="49" customWidth="1"/>
    <col min="14095" max="14336" width="9.1796875" style="49"/>
    <col min="14337" max="14337" width="25.7265625" style="49" customWidth="1"/>
    <col min="14338" max="14338" width="8.453125" style="49" customWidth="1"/>
    <col min="14339" max="14339" width="8.1796875" style="49" customWidth="1"/>
    <col min="14340" max="14341" width="7.7265625" style="49" customWidth="1"/>
    <col min="14342" max="14342" width="8.81640625" style="49" customWidth="1"/>
    <col min="14343" max="14344" width="8.453125" style="49" bestFit="1" customWidth="1"/>
    <col min="14345" max="14345" width="7.7265625" style="49" customWidth="1"/>
    <col min="14346" max="14346" width="8.81640625" style="49" customWidth="1"/>
    <col min="14347" max="14349" width="7.7265625" style="49" customWidth="1"/>
    <col min="14350" max="14350" width="25.7265625" style="49" customWidth="1"/>
    <col min="14351" max="14592" width="9.1796875" style="49"/>
    <col min="14593" max="14593" width="25.7265625" style="49" customWidth="1"/>
    <col min="14594" max="14594" width="8.453125" style="49" customWidth="1"/>
    <col min="14595" max="14595" width="8.1796875" style="49" customWidth="1"/>
    <col min="14596" max="14597" width="7.7265625" style="49" customWidth="1"/>
    <col min="14598" max="14598" width="8.81640625" style="49" customWidth="1"/>
    <col min="14599" max="14600" width="8.453125" style="49" bestFit="1" customWidth="1"/>
    <col min="14601" max="14601" width="7.7265625" style="49" customWidth="1"/>
    <col min="14602" max="14602" width="8.81640625" style="49" customWidth="1"/>
    <col min="14603" max="14605" width="7.7265625" style="49" customWidth="1"/>
    <col min="14606" max="14606" width="25.7265625" style="49" customWidth="1"/>
    <col min="14607" max="14848" width="9.1796875" style="49"/>
    <col min="14849" max="14849" width="25.7265625" style="49" customWidth="1"/>
    <col min="14850" max="14850" width="8.453125" style="49" customWidth="1"/>
    <col min="14851" max="14851" width="8.1796875" style="49" customWidth="1"/>
    <col min="14852" max="14853" width="7.7265625" style="49" customWidth="1"/>
    <col min="14854" max="14854" width="8.81640625" style="49" customWidth="1"/>
    <col min="14855" max="14856" width="8.453125" style="49" bestFit="1" customWidth="1"/>
    <col min="14857" max="14857" width="7.7265625" style="49" customWidth="1"/>
    <col min="14858" max="14858" width="8.81640625" style="49" customWidth="1"/>
    <col min="14859" max="14861" width="7.7265625" style="49" customWidth="1"/>
    <col min="14862" max="14862" width="25.7265625" style="49" customWidth="1"/>
    <col min="14863" max="15104" width="9.1796875" style="49"/>
    <col min="15105" max="15105" width="25.7265625" style="49" customWidth="1"/>
    <col min="15106" max="15106" width="8.453125" style="49" customWidth="1"/>
    <col min="15107" max="15107" width="8.1796875" style="49" customWidth="1"/>
    <col min="15108" max="15109" width="7.7265625" style="49" customWidth="1"/>
    <col min="15110" max="15110" width="8.81640625" style="49" customWidth="1"/>
    <col min="15111" max="15112" width="8.453125" style="49" bestFit="1" customWidth="1"/>
    <col min="15113" max="15113" width="7.7265625" style="49" customWidth="1"/>
    <col min="15114" max="15114" width="8.81640625" style="49" customWidth="1"/>
    <col min="15115" max="15117" width="7.7265625" style="49" customWidth="1"/>
    <col min="15118" max="15118" width="25.7265625" style="49" customWidth="1"/>
    <col min="15119" max="15360" width="9.1796875" style="49"/>
    <col min="15361" max="15361" width="25.7265625" style="49" customWidth="1"/>
    <col min="15362" max="15362" width="8.453125" style="49" customWidth="1"/>
    <col min="15363" max="15363" width="8.1796875" style="49" customWidth="1"/>
    <col min="15364" max="15365" width="7.7265625" style="49" customWidth="1"/>
    <col min="15366" max="15366" width="8.81640625" style="49" customWidth="1"/>
    <col min="15367" max="15368" width="8.453125" style="49" bestFit="1" customWidth="1"/>
    <col min="15369" max="15369" width="7.7265625" style="49" customWidth="1"/>
    <col min="15370" max="15370" width="8.81640625" style="49" customWidth="1"/>
    <col min="15371" max="15373" width="7.7265625" style="49" customWidth="1"/>
    <col min="15374" max="15374" width="25.7265625" style="49" customWidth="1"/>
    <col min="15375" max="15616" width="9.1796875" style="49"/>
    <col min="15617" max="15617" width="25.7265625" style="49" customWidth="1"/>
    <col min="15618" max="15618" width="8.453125" style="49" customWidth="1"/>
    <col min="15619" max="15619" width="8.1796875" style="49" customWidth="1"/>
    <col min="15620" max="15621" width="7.7265625" style="49" customWidth="1"/>
    <col min="15622" max="15622" width="8.81640625" style="49" customWidth="1"/>
    <col min="15623" max="15624" width="8.453125" style="49" bestFit="1" customWidth="1"/>
    <col min="15625" max="15625" width="7.7265625" style="49" customWidth="1"/>
    <col min="15626" max="15626" width="8.81640625" style="49" customWidth="1"/>
    <col min="15627" max="15629" width="7.7265625" style="49" customWidth="1"/>
    <col min="15630" max="15630" width="25.7265625" style="49" customWidth="1"/>
    <col min="15631" max="15872" width="9.1796875" style="49"/>
    <col min="15873" max="15873" width="25.7265625" style="49" customWidth="1"/>
    <col min="15874" max="15874" width="8.453125" style="49" customWidth="1"/>
    <col min="15875" max="15875" width="8.1796875" style="49" customWidth="1"/>
    <col min="15876" max="15877" width="7.7265625" style="49" customWidth="1"/>
    <col min="15878" max="15878" width="8.81640625" style="49" customWidth="1"/>
    <col min="15879" max="15880" width="8.453125" style="49" bestFit="1" customWidth="1"/>
    <col min="15881" max="15881" width="7.7265625" style="49" customWidth="1"/>
    <col min="15882" max="15882" width="8.81640625" style="49" customWidth="1"/>
    <col min="15883" max="15885" width="7.7265625" style="49" customWidth="1"/>
    <col min="15886" max="15886" width="25.7265625" style="49" customWidth="1"/>
    <col min="15887" max="16128" width="9.1796875" style="49"/>
    <col min="16129" max="16129" width="25.7265625" style="49" customWidth="1"/>
    <col min="16130" max="16130" width="8.453125" style="49" customWidth="1"/>
    <col min="16131" max="16131" width="8.1796875" style="49" customWidth="1"/>
    <col min="16132" max="16133" width="7.7265625" style="49" customWidth="1"/>
    <col min="16134" max="16134" width="8.81640625" style="49" customWidth="1"/>
    <col min="16135" max="16136" width="8.453125" style="49" bestFit="1" customWidth="1"/>
    <col min="16137" max="16137" width="7.7265625" style="49" customWidth="1"/>
    <col min="16138" max="16138" width="8.81640625" style="49" customWidth="1"/>
    <col min="16139" max="16141" width="7.7265625" style="49" customWidth="1"/>
    <col min="16142" max="16142" width="25.7265625" style="49" customWidth="1"/>
    <col min="16143" max="16384" width="9.1796875" style="49"/>
  </cols>
  <sheetData>
    <row r="1" spans="1:14" ht="19.5" customHeight="1" x14ac:dyDescent="0.25">
      <c r="A1" s="1127" t="s">
        <v>667</v>
      </c>
      <c r="B1" s="1127"/>
      <c r="C1" s="1127"/>
      <c r="D1" s="1127"/>
      <c r="E1" s="1127"/>
      <c r="F1" s="1127"/>
      <c r="G1" s="1127"/>
      <c r="H1" s="1127"/>
      <c r="I1" s="1127"/>
      <c r="J1" s="1127"/>
      <c r="K1" s="1127"/>
      <c r="L1" s="1127"/>
      <c r="M1" s="1127"/>
      <c r="N1" s="1127"/>
    </row>
    <row r="2" spans="1:14" ht="15.5" x14ac:dyDescent="0.25">
      <c r="A2" s="1129" t="s">
        <v>809</v>
      </c>
      <c r="B2" s="1129"/>
      <c r="C2" s="1129"/>
      <c r="D2" s="1129"/>
      <c r="E2" s="1129"/>
      <c r="F2" s="1129"/>
      <c r="G2" s="1129"/>
      <c r="H2" s="1129"/>
      <c r="I2" s="1129"/>
      <c r="J2" s="1129"/>
      <c r="K2" s="1129"/>
      <c r="L2" s="1129"/>
      <c r="M2" s="1129"/>
      <c r="N2" s="1129"/>
    </row>
    <row r="3" spans="1:14" ht="15.5" x14ac:dyDescent="0.25">
      <c r="A3" s="1129" t="s">
        <v>768</v>
      </c>
      <c r="B3" s="1129"/>
      <c r="C3" s="1129"/>
      <c r="D3" s="1129"/>
      <c r="E3" s="1129"/>
      <c r="F3" s="1129"/>
      <c r="G3" s="1129"/>
      <c r="H3" s="1129"/>
      <c r="I3" s="1129"/>
      <c r="J3" s="1129"/>
      <c r="K3" s="1129"/>
      <c r="L3" s="1129"/>
      <c r="M3" s="1129"/>
      <c r="N3" s="1129"/>
    </row>
    <row r="4" spans="1:14" s="110" customFormat="1" ht="27.75" customHeight="1" x14ac:dyDescent="0.35">
      <c r="A4" s="961" t="s">
        <v>139</v>
      </c>
      <c r="B4" s="962"/>
      <c r="C4" s="962"/>
      <c r="D4" s="962"/>
      <c r="E4" s="962"/>
      <c r="F4" s="962"/>
      <c r="G4" s="962"/>
      <c r="H4" s="962"/>
      <c r="I4" s="962"/>
      <c r="J4" s="962"/>
      <c r="K4" s="962"/>
      <c r="L4" s="962"/>
      <c r="M4" s="962"/>
      <c r="N4" s="963" t="s">
        <v>49</v>
      </c>
    </row>
    <row r="5" spans="1:14" ht="21" customHeight="1" thickBot="1" x14ac:dyDescent="0.3">
      <c r="A5" s="1168" t="s">
        <v>970</v>
      </c>
      <c r="B5" s="1178" t="s">
        <v>838</v>
      </c>
      <c r="C5" s="1179"/>
      <c r="D5" s="1179"/>
      <c r="E5" s="1180"/>
      <c r="F5" s="1177" t="s">
        <v>839</v>
      </c>
      <c r="G5" s="1177"/>
      <c r="H5" s="1177"/>
      <c r="I5" s="1177"/>
      <c r="J5" s="1177" t="s">
        <v>884</v>
      </c>
      <c r="K5" s="1177"/>
      <c r="L5" s="1177"/>
      <c r="M5" s="1177"/>
      <c r="N5" s="1172" t="s">
        <v>1307</v>
      </c>
    </row>
    <row r="6" spans="1:14" ht="37.5" customHeight="1" x14ac:dyDescent="0.25">
      <c r="A6" s="1169"/>
      <c r="B6" s="523" t="s">
        <v>807</v>
      </c>
      <c r="C6" s="99" t="s">
        <v>404</v>
      </c>
      <c r="D6" s="494" t="s">
        <v>796</v>
      </c>
      <c r="E6" s="494" t="s">
        <v>795</v>
      </c>
      <c r="F6" s="523" t="s">
        <v>807</v>
      </c>
      <c r="G6" s="99" t="s">
        <v>404</v>
      </c>
      <c r="H6" s="494" t="s">
        <v>796</v>
      </c>
      <c r="I6" s="494" t="s">
        <v>795</v>
      </c>
      <c r="J6" s="523" t="s">
        <v>807</v>
      </c>
      <c r="K6" s="99" t="s">
        <v>404</v>
      </c>
      <c r="L6" s="494" t="s">
        <v>796</v>
      </c>
      <c r="M6" s="494" t="s">
        <v>795</v>
      </c>
      <c r="N6" s="1173"/>
    </row>
    <row r="7" spans="1:14" ht="25" customHeight="1" thickBot="1" x14ac:dyDescent="0.3">
      <c r="A7" s="524">
        <v>2008</v>
      </c>
      <c r="B7" s="528">
        <f>E7/D7*100</f>
        <v>102.25054541279137</v>
      </c>
      <c r="C7" s="525">
        <f>E7+D7</f>
        <v>17614</v>
      </c>
      <c r="D7" s="525">
        <f>L7+H7</f>
        <v>8709</v>
      </c>
      <c r="E7" s="525">
        <f>M7+I7</f>
        <v>8905</v>
      </c>
      <c r="F7" s="528">
        <v>102.61557177615572</v>
      </c>
      <c r="G7" s="525">
        <f>I7+H7</f>
        <v>9993</v>
      </c>
      <c r="H7" s="526">
        <v>4932</v>
      </c>
      <c r="I7" s="526">
        <v>5061</v>
      </c>
      <c r="J7" s="528">
        <v>101.77389462536404</v>
      </c>
      <c r="K7" s="525">
        <f>M7+L7</f>
        <v>7621</v>
      </c>
      <c r="L7" s="526">
        <v>3777</v>
      </c>
      <c r="M7" s="526">
        <v>3844</v>
      </c>
      <c r="N7" s="527">
        <v>2008</v>
      </c>
    </row>
    <row r="8" spans="1:14" ht="25" customHeight="1" thickBot="1" x14ac:dyDescent="0.3">
      <c r="A8" s="45">
        <v>2009</v>
      </c>
      <c r="B8" s="529">
        <f>E8/D8*100</f>
        <v>104.5674664318732</v>
      </c>
      <c r="C8" s="182">
        <f t="shared" ref="C8:C10" si="0">E8+D8</f>
        <v>18587</v>
      </c>
      <c r="D8" s="182">
        <f t="shared" ref="D8:E16" si="1">L8+H8</f>
        <v>9086</v>
      </c>
      <c r="E8" s="182">
        <f t="shared" si="1"/>
        <v>9501</v>
      </c>
      <c r="F8" s="529">
        <f t="shared" ref="F8:F13" si="2">I8/H8*100</f>
        <v>105.17817371937639</v>
      </c>
      <c r="G8" s="182">
        <f t="shared" ref="G8:G14" si="3">I8+H8</f>
        <v>11055</v>
      </c>
      <c r="H8" s="183">
        <v>5388</v>
      </c>
      <c r="I8" s="183">
        <v>5667</v>
      </c>
      <c r="J8" s="529">
        <f t="shared" ref="J8:J13" si="4">M8/L8*100</f>
        <v>103.67766360194699</v>
      </c>
      <c r="K8" s="182">
        <f t="shared" ref="K8:K14" si="5">M8+L8</f>
        <v>7532</v>
      </c>
      <c r="L8" s="183">
        <v>3698</v>
      </c>
      <c r="M8" s="183">
        <v>3834</v>
      </c>
      <c r="N8" s="175">
        <v>2009</v>
      </c>
    </row>
    <row r="9" spans="1:14" ht="25" customHeight="1" thickBot="1" x14ac:dyDescent="0.3">
      <c r="A9" s="524">
        <v>2010</v>
      </c>
      <c r="B9" s="528">
        <f t="shared" ref="B9:B13" si="6">E9/D9*100</f>
        <v>103.58520062532568</v>
      </c>
      <c r="C9" s="525">
        <f t="shared" si="0"/>
        <v>19534</v>
      </c>
      <c r="D9" s="525">
        <f t="shared" si="1"/>
        <v>9595</v>
      </c>
      <c r="E9" s="525">
        <f t="shared" si="1"/>
        <v>9939</v>
      </c>
      <c r="F9" s="528">
        <f t="shared" si="2"/>
        <v>107.19563687543983</v>
      </c>
      <c r="G9" s="525">
        <f t="shared" si="3"/>
        <v>11777</v>
      </c>
      <c r="H9" s="526">
        <v>5684</v>
      </c>
      <c r="I9" s="526">
        <v>6093</v>
      </c>
      <c r="J9" s="528">
        <f t="shared" si="4"/>
        <v>98.338020966504729</v>
      </c>
      <c r="K9" s="525">
        <f t="shared" si="5"/>
        <v>7757</v>
      </c>
      <c r="L9" s="526">
        <v>3911</v>
      </c>
      <c r="M9" s="526">
        <v>3846</v>
      </c>
      <c r="N9" s="527">
        <v>2010</v>
      </c>
    </row>
    <row r="10" spans="1:14" ht="25" customHeight="1" thickBot="1" x14ac:dyDescent="0.3">
      <c r="A10" s="45">
        <v>2011</v>
      </c>
      <c r="B10" s="529">
        <f>E10/D10*100</f>
        <v>103.62176977290525</v>
      </c>
      <c r="C10" s="182">
        <f t="shared" si="0"/>
        <v>20802</v>
      </c>
      <c r="D10" s="182">
        <f t="shared" si="1"/>
        <v>10216</v>
      </c>
      <c r="E10" s="182">
        <f t="shared" si="1"/>
        <v>10586</v>
      </c>
      <c r="F10" s="529">
        <f t="shared" si="2"/>
        <v>104.69851213782302</v>
      </c>
      <c r="G10" s="182">
        <f t="shared" si="3"/>
        <v>13070</v>
      </c>
      <c r="H10" s="183">
        <v>6385</v>
      </c>
      <c r="I10" s="183">
        <v>6685</v>
      </c>
      <c r="J10" s="529">
        <f t="shared" si="4"/>
        <v>101.82719916470894</v>
      </c>
      <c r="K10" s="182">
        <f>M10+L10</f>
        <v>7732</v>
      </c>
      <c r="L10" s="183">
        <v>3831</v>
      </c>
      <c r="M10" s="183">
        <v>3901</v>
      </c>
      <c r="N10" s="175">
        <v>2011</v>
      </c>
    </row>
    <row r="11" spans="1:14" ht="25" customHeight="1" thickBot="1" x14ac:dyDescent="0.3">
      <c r="A11" s="524">
        <v>2012</v>
      </c>
      <c r="B11" s="528">
        <f t="shared" si="6"/>
        <v>103.54371201496026</v>
      </c>
      <c r="C11" s="525">
        <f>E11+D11</f>
        <v>21769</v>
      </c>
      <c r="D11" s="525">
        <f t="shared" si="1"/>
        <v>10695</v>
      </c>
      <c r="E11" s="525">
        <f t="shared" si="1"/>
        <v>11074</v>
      </c>
      <c r="F11" s="528">
        <f t="shared" si="2"/>
        <v>103.1433361274099</v>
      </c>
      <c r="G11" s="525">
        <f>I11+H11</f>
        <v>14541</v>
      </c>
      <c r="H11" s="526">
        <v>7158</v>
      </c>
      <c r="I11" s="526">
        <v>7383</v>
      </c>
      <c r="J11" s="528">
        <f t="shared" si="4"/>
        <v>104.35397229290359</v>
      </c>
      <c r="K11" s="525">
        <f t="shared" si="5"/>
        <v>7228</v>
      </c>
      <c r="L11" s="526">
        <v>3537</v>
      </c>
      <c r="M11" s="526">
        <v>3691</v>
      </c>
      <c r="N11" s="527">
        <v>2012</v>
      </c>
    </row>
    <row r="12" spans="1:14" ht="25" customHeight="1" thickBot="1" x14ac:dyDescent="0.3">
      <c r="A12" s="45">
        <v>2013</v>
      </c>
      <c r="B12" s="529">
        <f t="shared" si="6"/>
        <v>104.64106276079366</v>
      </c>
      <c r="C12" s="182">
        <f>E12+D12</f>
        <v>24031</v>
      </c>
      <c r="D12" s="182">
        <f t="shared" si="1"/>
        <v>11743</v>
      </c>
      <c r="E12" s="182">
        <f t="shared" si="1"/>
        <v>12288</v>
      </c>
      <c r="F12" s="529">
        <f t="shared" si="2"/>
        <v>104.17251499298202</v>
      </c>
      <c r="G12" s="182">
        <f t="shared" si="3"/>
        <v>16001</v>
      </c>
      <c r="H12" s="183">
        <v>7837</v>
      </c>
      <c r="I12" s="183">
        <v>8164</v>
      </c>
      <c r="J12" s="529">
        <f t="shared" si="4"/>
        <v>105.58115719406042</v>
      </c>
      <c r="K12" s="182">
        <f t="shared" si="5"/>
        <v>8030</v>
      </c>
      <c r="L12" s="183">
        <v>3906</v>
      </c>
      <c r="M12" s="183">
        <v>4124</v>
      </c>
      <c r="N12" s="175">
        <v>2013</v>
      </c>
    </row>
    <row r="13" spans="1:14" ht="25" customHeight="1" thickBot="1" x14ac:dyDescent="0.3">
      <c r="A13" s="524">
        <v>2014</v>
      </c>
      <c r="B13" s="528">
        <f t="shared" si="6"/>
        <v>104.0398406374502</v>
      </c>
      <c r="C13" s="525">
        <f>E13+D13</f>
        <v>25607</v>
      </c>
      <c r="D13" s="525">
        <f t="shared" si="1"/>
        <v>12550</v>
      </c>
      <c r="E13" s="525">
        <f t="shared" si="1"/>
        <v>13057</v>
      </c>
      <c r="F13" s="528">
        <f t="shared" si="2"/>
        <v>103.10874841095574</v>
      </c>
      <c r="G13" s="525">
        <f t="shared" si="3"/>
        <v>17575</v>
      </c>
      <c r="H13" s="526">
        <v>8653</v>
      </c>
      <c r="I13" s="526">
        <v>8922</v>
      </c>
      <c r="J13" s="528">
        <f t="shared" si="4"/>
        <v>106.1072619964075</v>
      </c>
      <c r="K13" s="525">
        <f>M13+L13</f>
        <v>8032</v>
      </c>
      <c r="L13" s="526">
        <v>3897</v>
      </c>
      <c r="M13" s="526">
        <v>4135</v>
      </c>
      <c r="N13" s="527">
        <v>2014</v>
      </c>
    </row>
    <row r="14" spans="1:14" ht="25" customHeight="1" thickBot="1" x14ac:dyDescent="0.3">
      <c r="A14" s="45">
        <v>2015</v>
      </c>
      <c r="B14" s="529">
        <f>E14/D14*100</f>
        <v>104.51484542393634</v>
      </c>
      <c r="C14" s="182">
        <f>E14+D14</f>
        <v>26726</v>
      </c>
      <c r="D14" s="182">
        <f t="shared" si="1"/>
        <v>13068</v>
      </c>
      <c r="E14" s="182">
        <f t="shared" si="1"/>
        <v>13658</v>
      </c>
      <c r="F14" s="529">
        <f>I14/H14*100</f>
        <v>104.57218954611032</v>
      </c>
      <c r="G14" s="182">
        <f t="shared" si="3"/>
        <v>18434</v>
      </c>
      <c r="H14" s="183">
        <v>9011</v>
      </c>
      <c r="I14" s="183">
        <v>9423</v>
      </c>
      <c r="J14" s="529">
        <f>M14/L14*100</f>
        <v>104.38747843233918</v>
      </c>
      <c r="K14" s="182">
        <f t="shared" si="5"/>
        <v>8292</v>
      </c>
      <c r="L14" s="183">
        <v>4057</v>
      </c>
      <c r="M14" s="183">
        <v>4235</v>
      </c>
      <c r="N14" s="175">
        <v>2015</v>
      </c>
    </row>
    <row r="15" spans="1:14" ht="25" customHeight="1" thickBot="1" x14ac:dyDescent="0.3">
      <c r="A15" s="524">
        <v>2016</v>
      </c>
      <c r="B15" s="528">
        <f>E15/D15*100</f>
        <v>102.79451642060862</v>
      </c>
      <c r="C15" s="525">
        <f>SUM(E15)+(D15)</f>
        <v>26923</v>
      </c>
      <c r="D15" s="525">
        <f>L15+H15</f>
        <v>13276</v>
      </c>
      <c r="E15" s="525">
        <f t="shared" si="1"/>
        <v>13647</v>
      </c>
      <c r="F15" s="528">
        <f>I15/H15*100</f>
        <v>103.02640051513201</v>
      </c>
      <c r="G15" s="525">
        <f>SUM(I15)+(H15)</f>
        <v>18918</v>
      </c>
      <c r="H15" s="526">
        <v>9318</v>
      </c>
      <c r="I15" s="526">
        <v>9600</v>
      </c>
      <c r="J15" s="528">
        <f>M15/L15*100</f>
        <v>102.24861040929763</v>
      </c>
      <c r="K15" s="525">
        <f>SUM(M15)+(L15)</f>
        <v>8005</v>
      </c>
      <c r="L15" s="526">
        <v>3958</v>
      </c>
      <c r="M15" s="526">
        <v>4047</v>
      </c>
      <c r="N15" s="527">
        <v>2016</v>
      </c>
    </row>
    <row r="16" spans="1:14" ht="25" customHeight="1" x14ac:dyDescent="0.25">
      <c r="A16" s="47">
        <v>2017</v>
      </c>
      <c r="B16" s="530">
        <f>E16/D16*100</f>
        <v>104.93500771094955</v>
      </c>
      <c r="C16" s="185">
        <f>SUM(E16)+(D16)</f>
        <v>27906</v>
      </c>
      <c r="D16" s="185">
        <f t="shared" si="1"/>
        <v>13617</v>
      </c>
      <c r="E16" s="185">
        <f t="shared" si="1"/>
        <v>14289</v>
      </c>
      <c r="F16" s="530">
        <f>I16/H16*100</f>
        <v>104.54964648017216</v>
      </c>
      <c r="G16" s="185">
        <f>SUM(I16)+(H16)</f>
        <v>19962</v>
      </c>
      <c r="H16" s="186">
        <v>9759</v>
      </c>
      <c r="I16" s="186">
        <v>10203</v>
      </c>
      <c r="J16" s="530">
        <f>M16/L16*100</f>
        <v>105.90979782270607</v>
      </c>
      <c r="K16" s="185">
        <f>SUM(M16)+(L16)</f>
        <v>7944</v>
      </c>
      <c r="L16" s="186">
        <v>3858</v>
      </c>
      <c r="M16" s="186">
        <v>4086</v>
      </c>
      <c r="N16" s="176">
        <v>2017</v>
      </c>
    </row>
    <row r="17" spans="1:14" x14ac:dyDescent="0.25">
      <c r="A17" s="1181" t="s">
        <v>806</v>
      </c>
      <c r="B17" s="1181"/>
      <c r="C17" s="1181"/>
      <c r="D17" s="1181"/>
      <c r="E17" s="323"/>
      <c r="F17" s="323"/>
      <c r="G17" s="323"/>
      <c r="H17" s="323"/>
      <c r="I17" s="323"/>
      <c r="J17" s="323"/>
      <c r="K17" s="323"/>
      <c r="L17" s="1176" t="s">
        <v>808</v>
      </c>
      <c r="M17" s="1176"/>
      <c r="N17" s="1176"/>
    </row>
    <row r="18" spans="1:14" x14ac:dyDescent="0.25">
      <c r="B18" s="17"/>
      <c r="C18" s="18"/>
      <c r="D18" s="18"/>
      <c r="E18" s="18"/>
      <c r="F18" s="17"/>
      <c r="G18" s="17"/>
      <c r="H18" s="17"/>
      <c r="I18" s="17"/>
      <c r="J18" s="17"/>
      <c r="K18" s="17"/>
      <c r="L18" s="17"/>
      <c r="M18" s="18"/>
    </row>
    <row r="19" spans="1:14" ht="12.75" customHeight="1" x14ac:dyDescent="0.25">
      <c r="A19" s="49"/>
      <c r="B19" s="49"/>
      <c r="C19" s="49"/>
      <c r="D19" s="49"/>
      <c r="E19" s="49"/>
      <c r="F19" s="17"/>
      <c r="G19" s="17"/>
      <c r="H19" s="17"/>
      <c r="I19" s="17"/>
      <c r="J19" s="17"/>
      <c r="K19" s="17"/>
      <c r="L19" s="17"/>
      <c r="M19" s="49"/>
      <c r="N19" s="49"/>
    </row>
    <row r="20" spans="1:14" ht="12.5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</row>
    <row r="21" spans="1:14" ht="12.5" x14ac:dyDescent="0.25">
      <c r="A21" s="49"/>
      <c r="B21" s="49"/>
      <c r="C21" s="49"/>
      <c r="D21" s="49"/>
      <c r="E21" s="49"/>
      <c r="F21" s="49"/>
      <c r="G21" s="49"/>
      <c r="H21" s="296"/>
      <c r="I21" s="296"/>
      <c r="J21" s="49"/>
      <c r="K21" s="49"/>
      <c r="L21" s="296"/>
      <c r="M21" s="296"/>
      <c r="N21" s="49"/>
    </row>
    <row r="22" spans="1:14" ht="12.5" x14ac:dyDescent="0.25">
      <c r="A22" s="49"/>
      <c r="B22" s="49"/>
      <c r="C22" s="296"/>
      <c r="D22" s="296"/>
      <c r="E22" s="296"/>
      <c r="F22" s="49"/>
      <c r="G22" s="296"/>
      <c r="H22" s="296"/>
      <c r="I22" s="296"/>
      <c r="J22" s="296"/>
      <c r="K22" s="296"/>
      <c r="L22" s="296"/>
      <c r="M22" s="296"/>
      <c r="N22" s="49"/>
    </row>
    <row r="23" spans="1:14" ht="12.5" x14ac:dyDescent="0.2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</row>
    <row r="24" spans="1:14" ht="12.5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5" spans="1:14" ht="12.5" x14ac:dyDescent="0.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</row>
    <row r="26" spans="1:14" ht="12.5" x14ac:dyDescent="0.2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</row>
    <row r="27" spans="1:14" ht="12.5" x14ac:dyDescent="0.2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</row>
    <row r="28" spans="1:14" ht="12.5" x14ac:dyDescent="0.2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</row>
    <row r="29" spans="1:14" ht="12.5" x14ac:dyDescent="0.2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</row>
    <row r="30" spans="1:14" ht="12.5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</row>
    <row r="31" spans="1:14" ht="12.5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</row>
  </sheetData>
  <mergeCells count="10">
    <mergeCell ref="L17:N17"/>
    <mergeCell ref="A1:N1"/>
    <mergeCell ref="A2:N2"/>
    <mergeCell ref="A3:N3"/>
    <mergeCell ref="A5:A6"/>
    <mergeCell ref="N5:N6"/>
    <mergeCell ref="J5:M5"/>
    <mergeCell ref="F5:I5"/>
    <mergeCell ref="B5:E5"/>
    <mergeCell ref="A17:D17"/>
  </mergeCells>
  <printOptions horizontalCentered="1" verticalCentered="1"/>
  <pageMargins left="0" right="0" top="0" bottom="0" header="0" footer="0"/>
  <pageSetup paperSize="9" scale="9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O16"/>
  <sheetViews>
    <sheetView view="pageBreakPreview" zoomScaleNormal="100" zoomScaleSheetLayoutView="100" workbookViewId="0">
      <selection activeCell="J14" sqref="J14"/>
    </sheetView>
  </sheetViews>
  <sheetFormatPr defaultRowHeight="14" x14ac:dyDescent="0.25"/>
  <cols>
    <col min="1" max="1" width="20.7265625" style="3" customWidth="1"/>
    <col min="2" max="2" width="9.453125" style="3" bestFit="1" customWidth="1"/>
    <col min="3" max="3" width="9.7265625" style="3" bestFit="1" customWidth="1"/>
    <col min="4" max="4" width="9.453125" style="3" bestFit="1" customWidth="1"/>
    <col min="5" max="5" width="8.54296875" style="3" bestFit="1" customWidth="1"/>
    <col min="6" max="6" width="9.453125" style="3" bestFit="1" customWidth="1"/>
    <col min="7" max="7" width="7.453125" style="3" bestFit="1" customWidth="1"/>
    <col min="8" max="8" width="9.453125" style="3" customWidth="1"/>
    <col min="9" max="9" width="8.453125" style="3" bestFit="1" customWidth="1"/>
    <col min="10" max="10" width="9.453125" style="3" customWidth="1"/>
    <col min="11" max="11" width="7.453125" style="3" bestFit="1" customWidth="1"/>
    <col min="12" max="14" width="8.453125" style="3" customWidth="1"/>
    <col min="15" max="15" width="20.26953125" style="3" customWidth="1"/>
    <col min="16" max="256" width="9.1796875" style="2"/>
    <col min="257" max="257" width="22.54296875" style="2" customWidth="1"/>
    <col min="258" max="258" width="8.1796875" style="2" customWidth="1"/>
    <col min="259" max="263" width="7.7265625" style="2" customWidth="1"/>
    <col min="264" max="264" width="8.453125" style="2" bestFit="1" customWidth="1"/>
    <col min="265" max="266" width="7.7265625" style="2" customWidth="1"/>
    <col min="267" max="267" width="9" style="2" bestFit="1" customWidth="1"/>
    <col min="268" max="270" width="7.7265625" style="2" customWidth="1"/>
    <col min="271" max="271" width="23" style="2" customWidth="1"/>
    <col min="272" max="512" width="9.1796875" style="2"/>
    <col min="513" max="513" width="22.54296875" style="2" customWidth="1"/>
    <col min="514" max="514" width="8.1796875" style="2" customWidth="1"/>
    <col min="515" max="519" width="7.7265625" style="2" customWidth="1"/>
    <col min="520" max="520" width="8.453125" style="2" bestFit="1" customWidth="1"/>
    <col min="521" max="522" width="7.7265625" style="2" customWidth="1"/>
    <col min="523" max="523" width="9" style="2" bestFit="1" customWidth="1"/>
    <col min="524" max="526" width="7.7265625" style="2" customWidth="1"/>
    <col min="527" max="527" width="23" style="2" customWidth="1"/>
    <col min="528" max="768" width="9.1796875" style="2"/>
    <col min="769" max="769" width="22.54296875" style="2" customWidth="1"/>
    <col min="770" max="770" width="8.1796875" style="2" customWidth="1"/>
    <col min="771" max="775" width="7.7265625" style="2" customWidth="1"/>
    <col min="776" max="776" width="8.453125" style="2" bestFit="1" customWidth="1"/>
    <col min="777" max="778" width="7.7265625" style="2" customWidth="1"/>
    <col min="779" max="779" width="9" style="2" bestFit="1" customWidth="1"/>
    <col min="780" max="782" width="7.7265625" style="2" customWidth="1"/>
    <col min="783" max="783" width="23" style="2" customWidth="1"/>
    <col min="784" max="1024" width="9.1796875" style="2"/>
    <col min="1025" max="1025" width="22.54296875" style="2" customWidth="1"/>
    <col min="1026" max="1026" width="8.1796875" style="2" customWidth="1"/>
    <col min="1027" max="1031" width="7.7265625" style="2" customWidth="1"/>
    <col min="1032" max="1032" width="8.453125" style="2" bestFit="1" customWidth="1"/>
    <col min="1033" max="1034" width="7.7265625" style="2" customWidth="1"/>
    <col min="1035" max="1035" width="9" style="2" bestFit="1" customWidth="1"/>
    <col min="1036" max="1038" width="7.7265625" style="2" customWidth="1"/>
    <col min="1039" max="1039" width="23" style="2" customWidth="1"/>
    <col min="1040" max="1280" width="9.1796875" style="2"/>
    <col min="1281" max="1281" width="22.54296875" style="2" customWidth="1"/>
    <col min="1282" max="1282" width="8.1796875" style="2" customWidth="1"/>
    <col min="1283" max="1287" width="7.7265625" style="2" customWidth="1"/>
    <col min="1288" max="1288" width="8.453125" style="2" bestFit="1" customWidth="1"/>
    <col min="1289" max="1290" width="7.7265625" style="2" customWidth="1"/>
    <col min="1291" max="1291" width="9" style="2" bestFit="1" customWidth="1"/>
    <col min="1292" max="1294" width="7.7265625" style="2" customWidth="1"/>
    <col min="1295" max="1295" width="23" style="2" customWidth="1"/>
    <col min="1296" max="1536" width="9.1796875" style="2"/>
    <col min="1537" max="1537" width="22.54296875" style="2" customWidth="1"/>
    <col min="1538" max="1538" width="8.1796875" style="2" customWidth="1"/>
    <col min="1539" max="1543" width="7.7265625" style="2" customWidth="1"/>
    <col min="1544" max="1544" width="8.453125" style="2" bestFit="1" customWidth="1"/>
    <col min="1545" max="1546" width="7.7265625" style="2" customWidth="1"/>
    <col min="1547" max="1547" width="9" style="2" bestFit="1" customWidth="1"/>
    <col min="1548" max="1550" width="7.7265625" style="2" customWidth="1"/>
    <col min="1551" max="1551" width="23" style="2" customWidth="1"/>
    <col min="1552" max="1792" width="9.1796875" style="2"/>
    <col min="1793" max="1793" width="22.54296875" style="2" customWidth="1"/>
    <col min="1794" max="1794" width="8.1796875" style="2" customWidth="1"/>
    <col min="1795" max="1799" width="7.7265625" style="2" customWidth="1"/>
    <col min="1800" max="1800" width="8.453125" style="2" bestFit="1" customWidth="1"/>
    <col min="1801" max="1802" width="7.7265625" style="2" customWidth="1"/>
    <col min="1803" max="1803" width="9" style="2" bestFit="1" customWidth="1"/>
    <col min="1804" max="1806" width="7.7265625" style="2" customWidth="1"/>
    <col min="1807" max="1807" width="23" style="2" customWidth="1"/>
    <col min="1808" max="2048" width="9.1796875" style="2"/>
    <col min="2049" max="2049" width="22.54296875" style="2" customWidth="1"/>
    <col min="2050" max="2050" width="8.1796875" style="2" customWidth="1"/>
    <col min="2051" max="2055" width="7.7265625" style="2" customWidth="1"/>
    <col min="2056" max="2056" width="8.453125" style="2" bestFit="1" customWidth="1"/>
    <col min="2057" max="2058" width="7.7265625" style="2" customWidth="1"/>
    <col min="2059" max="2059" width="9" style="2" bestFit="1" customWidth="1"/>
    <col min="2060" max="2062" width="7.7265625" style="2" customWidth="1"/>
    <col min="2063" max="2063" width="23" style="2" customWidth="1"/>
    <col min="2064" max="2304" width="9.1796875" style="2"/>
    <col min="2305" max="2305" width="22.54296875" style="2" customWidth="1"/>
    <col min="2306" max="2306" width="8.1796875" style="2" customWidth="1"/>
    <col min="2307" max="2311" width="7.7265625" style="2" customWidth="1"/>
    <col min="2312" max="2312" width="8.453125" style="2" bestFit="1" customWidth="1"/>
    <col min="2313" max="2314" width="7.7265625" style="2" customWidth="1"/>
    <col min="2315" max="2315" width="9" style="2" bestFit="1" customWidth="1"/>
    <col min="2316" max="2318" width="7.7265625" style="2" customWidth="1"/>
    <col min="2319" max="2319" width="23" style="2" customWidth="1"/>
    <col min="2320" max="2560" width="9.1796875" style="2"/>
    <col min="2561" max="2561" width="22.54296875" style="2" customWidth="1"/>
    <col min="2562" max="2562" width="8.1796875" style="2" customWidth="1"/>
    <col min="2563" max="2567" width="7.7265625" style="2" customWidth="1"/>
    <col min="2568" max="2568" width="8.453125" style="2" bestFit="1" customWidth="1"/>
    <col min="2569" max="2570" width="7.7265625" style="2" customWidth="1"/>
    <col min="2571" max="2571" width="9" style="2" bestFit="1" customWidth="1"/>
    <col min="2572" max="2574" width="7.7265625" style="2" customWidth="1"/>
    <col min="2575" max="2575" width="23" style="2" customWidth="1"/>
    <col min="2576" max="2816" width="9.1796875" style="2"/>
    <col min="2817" max="2817" width="22.54296875" style="2" customWidth="1"/>
    <col min="2818" max="2818" width="8.1796875" style="2" customWidth="1"/>
    <col min="2819" max="2823" width="7.7265625" style="2" customWidth="1"/>
    <col min="2824" max="2824" width="8.453125" style="2" bestFit="1" customWidth="1"/>
    <col min="2825" max="2826" width="7.7265625" style="2" customWidth="1"/>
    <col min="2827" max="2827" width="9" style="2" bestFit="1" customWidth="1"/>
    <col min="2828" max="2830" width="7.7265625" style="2" customWidth="1"/>
    <col min="2831" max="2831" width="23" style="2" customWidth="1"/>
    <col min="2832" max="3072" width="9.1796875" style="2"/>
    <col min="3073" max="3073" width="22.54296875" style="2" customWidth="1"/>
    <col min="3074" max="3074" width="8.1796875" style="2" customWidth="1"/>
    <col min="3075" max="3079" width="7.7265625" style="2" customWidth="1"/>
    <col min="3080" max="3080" width="8.453125" style="2" bestFit="1" customWidth="1"/>
    <col min="3081" max="3082" width="7.7265625" style="2" customWidth="1"/>
    <col min="3083" max="3083" width="9" style="2" bestFit="1" customWidth="1"/>
    <col min="3084" max="3086" width="7.7265625" style="2" customWidth="1"/>
    <col min="3087" max="3087" width="23" style="2" customWidth="1"/>
    <col min="3088" max="3328" width="9.1796875" style="2"/>
    <col min="3329" max="3329" width="22.54296875" style="2" customWidth="1"/>
    <col min="3330" max="3330" width="8.1796875" style="2" customWidth="1"/>
    <col min="3331" max="3335" width="7.7265625" style="2" customWidth="1"/>
    <col min="3336" max="3336" width="8.453125" style="2" bestFit="1" customWidth="1"/>
    <col min="3337" max="3338" width="7.7265625" style="2" customWidth="1"/>
    <col min="3339" max="3339" width="9" style="2" bestFit="1" customWidth="1"/>
    <col min="3340" max="3342" width="7.7265625" style="2" customWidth="1"/>
    <col min="3343" max="3343" width="23" style="2" customWidth="1"/>
    <col min="3344" max="3584" width="9.1796875" style="2"/>
    <col min="3585" max="3585" width="22.54296875" style="2" customWidth="1"/>
    <col min="3586" max="3586" width="8.1796875" style="2" customWidth="1"/>
    <col min="3587" max="3591" width="7.7265625" style="2" customWidth="1"/>
    <col min="3592" max="3592" width="8.453125" style="2" bestFit="1" customWidth="1"/>
    <col min="3593" max="3594" width="7.7265625" style="2" customWidth="1"/>
    <col min="3595" max="3595" width="9" style="2" bestFit="1" customWidth="1"/>
    <col min="3596" max="3598" width="7.7265625" style="2" customWidth="1"/>
    <col min="3599" max="3599" width="23" style="2" customWidth="1"/>
    <col min="3600" max="3840" width="9.1796875" style="2"/>
    <col min="3841" max="3841" width="22.54296875" style="2" customWidth="1"/>
    <col min="3842" max="3842" width="8.1796875" style="2" customWidth="1"/>
    <col min="3843" max="3847" width="7.7265625" style="2" customWidth="1"/>
    <col min="3848" max="3848" width="8.453125" style="2" bestFit="1" customWidth="1"/>
    <col min="3849" max="3850" width="7.7265625" style="2" customWidth="1"/>
    <col min="3851" max="3851" width="9" style="2" bestFit="1" customWidth="1"/>
    <col min="3852" max="3854" width="7.7265625" style="2" customWidth="1"/>
    <col min="3855" max="3855" width="23" style="2" customWidth="1"/>
    <col min="3856" max="4096" width="9.1796875" style="2"/>
    <col min="4097" max="4097" width="22.54296875" style="2" customWidth="1"/>
    <col min="4098" max="4098" width="8.1796875" style="2" customWidth="1"/>
    <col min="4099" max="4103" width="7.7265625" style="2" customWidth="1"/>
    <col min="4104" max="4104" width="8.453125" style="2" bestFit="1" customWidth="1"/>
    <col min="4105" max="4106" width="7.7265625" style="2" customWidth="1"/>
    <col min="4107" max="4107" width="9" style="2" bestFit="1" customWidth="1"/>
    <col min="4108" max="4110" width="7.7265625" style="2" customWidth="1"/>
    <col min="4111" max="4111" width="23" style="2" customWidth="1"/>
    <col min="4112" max="4352" width="9.1796875" style="2"/>
    <col min="4353" max="4353" width="22.54296875" style="2" customWidth="1"/>
    <col min="4354" max="4354" width="8.1796875" style="2" customWidth="1"/>
    <col min="4355" max="4359" width="7.7265625" style="2" customWidth="1"/>
    <col min="4360" max="4360" width="8.453125" style="2" bestFit="1" customWidth="1"/>
    <col min="4361" max="4362" width="7.7265625" style="2" customWidth="1"/>
    <col min="4363" max="4363" width="9" style="2" bestFit="1" customWidth="1"/>
    <col min="4364" max="4366" width="7.7265625" style="2" customWidth="1"/>
    <col min="4367" max="4367" width="23" style="2" customWidth="1"/>
    <col min="4368" max="4608" width="9.1796875" style="2"/>
    <col min="4609" max="4609" width="22.54296875" style="2" customWidth="1"/>
    <col min="4610" max="4610" width="8.1796875" style="2" customWidth="1"/>
    <col min="4611" max="4615" width="7.7265625" style="2" customWidth="1"/>
    <col min="4616" max="4616" width="8.453125" style="2" bestFit="1" customWidth="1"/>
    <col min="4617" max="4618" width="7.7265625" style="2" customWidth="1"/>
    <col min="4619" max="4619" width="9" style="2" bestFit="1" customWidth="1"/>
    <col min="4620" max="4622" width="7.7265625" style="2" customWidth="1"/>
    <col min="4623" max="4623" width="23" style="2" customWidth="1"/>
    <col min="4624" max="4864" width="9.1796875" style="2"/>
    <col min="4865" max="4865" width="22.54296875" style="2" customWidth="1"/>
    <col min="4866" max="4866" width="8.1796875" style="2" customWidth="1"/>
    <col min="4867" max="4871" width="7.7265625" style="2" customWidth="1"/>
    <col min="4872" max="4872" width="8.453125" style="2" bestFit="1" customWidth="1"/>
    <col min="4873" max="4874" width="7.7265625" style="2" customWidth="1"/>
    <col min="4875" max="4875" width="9" style="2" bestFit="1" customWidth="1"/>
    <col min="4876" max="4878" width="7.7265625" style="2" customWidth="1"/>
    <col min="4879" max="4879" width="23" style="2" customWidth="1"/>
    <col min="4880" max="5120" width="9.1796875" style="2"/>
    <col min="5121" max="5121" width="22.54296875" style="2" customWidth="1"/>
    <col min="5122" max="5122" width="8.1796875" style="2" customWidth="1"/>
    <col min="5123" max="5127" width="7.7265625" style="2" customWidth="1"/>
    <col min="5128" max="5128" width="8.453125" style="2" bestFit="1" customWidth="1"/>
    <col min="5129" max="5130" width="7.7265625" style="2" customWidth="1"/>
    <col min="5131" max="5131" width="9" style="2" bestFit="1" customWidth="1"/>
    <col min="5132" max="5134" width="7.7265625" style="2" customWidth="1"/>
    <col min="5135" max="5135" width="23" style="2" customWidth="1"/>
    <col min="5136" max="5376" width="9.1796875" style="2"/>
    <col min="5377" max="5377" width="22.54296875" style="2" customWidth="1"/>
    <col min="5378" max="5378" width="8.1796875" style="2" customWidth="1"/>
    <col min="5379" max="5383" width="7.7265625" style="2" customWidth="1"/>
    <col min="5384" max="5384" width="8.453125" style="2" bestFit="1" customWidth="1"/>
    <col min="5385" max="5386" width="7.7265625" style="2" customWidth="1"/>
    <col min="5387" max="5387" width="9" style="2" bestFit="1" customWidth="1"/>
    <col min="5388" max="5390" width="7.7265625" style="2" customWidth="1"/>
    <col min="5391" max="5391" width="23" style="2" customWidth="1"/>
    <col min="5392" max="5632" width="9.1796875" style="2"/>
    <col min="5633" max="5633" width="22.54296875" style="2" customWidth="1"/>
    <col min="5634" max="5634" width="8.1796875" style="2" customWidth="1"/>
    <col min="5635" max="5639" width="7.7265625" style="2" customWidth="1"/>
    <col min="5640" max="5640" width="8.453125" style="2" bestFit="1" customWidth="1"/>
    <col min="5641" max="5642" width="7.7265625" style="2" customWidth="1"/>
    <col min="5643" max="5643" width="9" style="2" bestFit="1" customWidth="1"/>
    <col min="5644" max="5646" width="7.7265625" style="2" customWidth="1"/>
    <col min="5647" max="5647" width="23" style="2" customWidth="1"/>
    <col min="5648" max="5888" width="9.1796875" style="2"/>
    <col min="5889" max="5889" width="22.54296875" style="2" customWidth="1"/>
    <col min="5890" max="5890" width="8.1796875" style="2" customWidth="1"/>
    <col min="5891" max="5895" width="7.7265625" style="2" customWidth="1"/>
    <col min="5896" max="5896" width="8.453125" style="2" bestFit="1" customWidth="1"/>
    <col min="5897" max="5898" width="7.7265625" style="2" customWidth="1"/>
    <col min="5899" max="5899" width="9" style="2" bestFit="1" customWidth="1"/>
    <col min="5900" max="5902" width="7.7265625" style="2" customWidth="1"/>
    <col min="5903" max="5903" width="23" style="2" customWidth="1"/>
    <col min="5904" max="6144" width="9.1796875" style="2"/>
    <col min="6145" max="6145" width="22.54296875" style="2" customWidth="1"/>
    <col min="6146" max="6146" width="8.1796875" style="2" customWidth="1"/>
    <col min="6147" max="6151" width="7.7265625" style="2" customWidth="1"/>
    <col min="6152" max="6152" width="8.453125" style="2" bestFit="1" customWidth="1"/>
    <col min="6153" max="6154" width="7.7265625" style="2" customWidth="1"/>
    <col min="6155" max="6155" width="9" style="2" bestFit="1" customWidth="1"/>
    <col min="6156" max="6158" width="7.7265625" style="2" customWidth="1"/>
    <col min="6159" max="6159" width="23" style="2" customWidth="1"/>
    <col min="6160" max="6400" width="9.1796875" style="2"/>
    <col min="6401" max="6401" width="22.54296875" style="2" customWidth="1"/>
    <col min="6402" max="6402" width="8.1796875" style="2" customWidth="1"/>
    <col min="6403" max="6407" width="7.7265625" style="2" customWidth="1"/>
    <col min="6408" max="6408" width="8.453125" style="2" bestFit="1" customWidth="1"/>
    <col min="6409" max="6410" width="7.7265625" style="2" customWidth="1"/>
    <col min="6411" max="6411" width="9" style="2" bestFit="1" customWidth="1"/>
    <col min="6412" max="6414" width="7.7265625" style="2" customWidth="1"/>
    <col min="6415" max="6415" width="23" style="2" customWidth="1"/>
    <col min="6416" max="6656" width="9.1796875" style="2"/>
    <col min="6657" max="6657" width="22.54296875" style="2" customWidth="1"/>
    <col min="6658" max="6658" width="8.1796875" style="2" customWidth="1"/>
    <col min="6659" max="6663" width="7.7265625" style="2" customWidth="1"/>
    <col min="6664" max="6664" width="8.453125" style="2" bestFit="1" customWidth="1"/>
    <col min="6665" max="6666" width="7.7265625" style="2" customWidth="1"/>
    <col min="6667" max="6667" width="9" style="2" bestFit="1" customWidth="1"/>
    <col min="6668" max="6670" width="7.7265625" style="2" customWidth="1"/>
    <col min="6671" max="6671" width="23" style="2" customWidth="1"/>
    <col min="6672" max="6912" width="9.1796875" style="2"/>
    <col min="6913" max="6913" width="22.54296875" style="2" customWidth="1"/>
    <col min="6914" max="6914" width="8.1796875" style="2" customWidth="1"/>
    <col min="6915" max="6919" width="7.7265625" style="2" customWidth="1"/>
    <col min="6920" max="6920" width="8.453125" style="2" bestFit="1" customWidth="1"/>
    <col min="6921" max="6922" width="7.7265625" style="2" customWidth="1"/>
    <col min="6923" max="6923" width="9" style="2" bestFit="1" customWidth="1"/>
    <col min="6924" max="6926" width="7.7265625" style="2" customWidth="1"/>
    <col min="6927" max="6927" width="23" style="2" customWidth="1"/>
    <col min="6928" max="7168" width="9.1796875" style="2"/>
    <col min="7169" max="7169" width="22.54296875" style="2" customWidth="1"/>
    <col min="7170" max="7170" width="8.1796875" style="2" customWidth="1"/>
    <col min="7171" max="7175" width="7.7265625" style="2" customWidth="1"/>
    <col min="7176" max="7176" width="8.453125" style="2" bestFit="1" customWidth="1"/>
    <col min="7177" max="7178" width="7.7265625" style="2" customWidth="1"/>
    <col min="7179" max="7179" width="9" style="2" bestFit="1" customWidth="1"/>
    <col min="7180" max="7182" width="7.7265625" style="2" customWidth="1"/>
    <col min="7183" max="7183" width="23" style="2" customWidth="1"/>
    <col min="7184" max="7424" width="9.1796875" style="2"/>
    <col min="7425" max="7425" width="22.54296875" style="2" customWidth="1"/>
    <col min="7426" max="7426" width="8.1796875" style="2" customWidth="1"/>
    <col min="7427" max="7431" width="7.7265625" style="2" customWidth="1"/>
    <col min="7432" max="7432" width="8.453125" style="2" bestFit="1" customWidth="1"/>
    <col min="7433" max="7434" width="7.7265625" style="2" customWidth="1"/>
    <col min="7435" max="7435" width="9" style="2" bestFit="1" customWidth="1"/>
    <col min="7436" max="7438" width="7.7265625" style="2" customWidth="1"/>
    <col min="7439" max="7439" width="23" style="2" customWidth="1"/>
    <col min="7440" max="7680" width="9.1796875" style="2"/>
    <col min="7681" max="7681" width="22.54296875" style="2" customWidth="1"/>
    <col min="7682" max="7682" width="8.1796875" style="2" customWidth="1"/>
    <col min="7683" max="7687" width="7.7265625" style="2" customWidth="1"/>
    <col min="7688" max="7688" width="8.453125" style="2" bestFit="1" customWidth="1"/>
    <col min="7689" max="7690" width="7.7265625" style="2" customWidth="1"/>
    <col min="7691" max="7691" width="9" style="2" bestFit="1" customWidth="1"/>
    <col min="7692" max="7694" width="7.7265625" style="2" customWidth="1"/>
    <col min="7695" max="7695" width="23" style="2" customWidth="1"/>
    <col min="7696" max="7936" width="9.1796875" style="2"/>
    <col min="7937" max="7937" width="22.54296875" style="2" customWidth="1"/>
    <col min="7938" max="7938" width="8.1796875" style="2" customWidth="1"/>
    <col min="7939" max="7943" width="7.7265625" style="2" customWidth="1"/>
    <col min="7944" max="7944" width="8.453125" style="2" bestFit="1" customWidth="1"/>
    <col min="7945" max="7946" width="7.7265625" style="2" customWidth="1"/>
    <col min="7947" max="7947" width="9" style="2" bestFit="1" customWidth="1"/>
    <col min="7948" max="7950" width="7.7265625" style="2" customWidth="1"/>
    <col min="7951" max="7951" width="23" style="2" customWidth="1"/>
    <col min="7952" max="8192" width="9.1796875" style="2"/>
    <col min="8193" max="8193" width="22.54296875" style="2" customWidth="1"/>
    <col min="8194" max="8194" width="8.1796875" style="2" customWidth="1"/>
    <col min="8195" max="8199" width="7.7265625" style="2" customWidth="1"/>
    <col min="8200" max="8200" width="8.453125" style="2" bestFit="1" customWidth="1"/>
    <col min="8201" max="8202" width="7.7265625" style="2" customWidth="1"/>
    <col min="8203" max="8203" width="9" style="2" bestFit="1" customWidth="1"/>
    <col min="8204" max="8206" width="7.7265625" style="2" customWidth="1"/>
    <col min="8207" max="8207" width="23" style="2" customWidth="1"/>
    <col min="8208" max="8448" width="9.1796875" style="2"/>
    <col min="8449" max="8449" width="22.54296875" style="2" customWidth="1"/>
    <col min="8450" max="8450" width="8.1796875" style="2" customWidth="1"/>
    <col min="8451" max="8455" width="7.7265625" style="2" customWidth="1"/>
    <col min="8456" max="8456" width="8.453125" style="2" bestFit="1" customWidth="1"/>
    <col min="8457" max="8458" width="7.7265625" style="2" customWidth="1"/>
    <col min="8459" max="8459" width="9" style="2" bestFit="1" customWidth="1"/>
    <col min="8460" max="8462" width="7.7265625" style="2" customWidth="1"/>
    <col min="8463" max="8463" width="23" style="2" customWidth="1"/>
    <col min="8464" max="8704" width="9.1796875" style="2"/>
    <col min="8705" max="8705" width="22.54296875" style="2" customWidth="1"/>
    <col min="8706" max="8706" width="8.1796875" style="2" customWidth="1"/>
    <col min="8707" max="8711" width="7.7265625" style="2" customWidth="1"/>
    <col min="8712" max="8712" width="8.453125" style="2" bestFit="1" customWidth="1"/>
    <col min="8713" max="8714" width="7.7265625" style="2" customWidth="1"/>
    <col min="8715" max="8715" width="9" style="2" bestFit="1" customWidth="1"/>
    <col min="8716" max="8718" width="7.7265625" style="2" customWidth="1"/>
    <col min="8719" max="8719" width="23" style="2" customWidth="1"/>
    <col min="8720" max="8960" width="9.1796875" style="2"/>
    <col min="8961" max="8961" width="22.54296875" style="2" customWidth="1"/>
    <col min="8962" max="8962" width="8.1796875" style="2" customWidth="1"/>
    <col min="8963" max="8967" width="7.7265625" style="2" customWidth="1"/>
    <col min="8968" max="8968" width="8.453125" style="2" bestFit="1" customWidth="1"/>
    <col min="8969" max="8970" width="7.7265625" style="2" customWidth="1"/>
    <col min="8971" max="8971" width="9" style="2" bestFit="1" customWidth="1"/>
    <col min="8972" max="8974" width="7.7265625" style="2" customWidth="1"/>
    <col min="8975" max="8975" width="23" style="2" customWidth="1"/>
    <col min="8976" max="9216" width="9.1796875" style="2"/>
    <col min="9217" max="9217" width="22.54296875" style="2" customWidth="1"/>
    <col min="9218" max="9218" width="8.1796875" style="2" customWidth="1"/>
    <col min="9219" max="9223" width="7.7265625" style="2" customWidth="1"/>
    <col min="9224" max="9224" width="8.453125" style="2" bestFit="1" customWidth="1"/>
    <col min="9225" max="9226" width="7.7265625" style="2" customWidth="1"/>
    <col min="9227" max="9227" width="9" style="2" bestFit="1" customWidth="1"/>
    <col min="9228" max="9230" width="7.7265625" style="2" customWidth="1"/>
    <col min="9231" max="9231" width="23" style="2" customWidth="1"/>
    <col min="9232" max="9472" width="9.1796875" style="2"/>
    <col min="9473" max="9473" width="22.54296875" style="2" customWidth="1"/>
    <col min="9474" max="9474" width="8.1796875" style="2" customWidth="1"/>
    <col min="9475" max="9479" width="7.7265625" style="2" customWidth="1"/>
    <col min="9480" max="9480" width="8.453125" style="2" bestFit="1" customWidth="1"/>
    <col min="9481" max="9482" width="7.7265625" style="2" customWidth="1"/>
    <col min="9483" max="9483" width="9" style="2" bestFit="1" customWidth="1"/>
    <col min="9484" max="9486" width="7.7265625" style="2" customWidth="1"/>
    <col min="9487" max="9487" width="23" style="2" customWidth="1"/>
    <col min="9488" max="9728" width="9.1796875" style="2"/>
    <col min="9729" max="9729" width="22.54296875" style="2" customWidth="1"/>
    <col min="9730" max="9730" width="8.1796875" style="2" customWidth="1"/>
    <col min="9731" max="9735" width="7.7265625" style="2" customWidth="1"/>
    <col min="9736" max="9736" width="8.453125" style="2" bestFit="1" customWidth="1"/>
    <col min="9737" max="9738" width="7.7265625" style="2" customWidth="1"/>
    <col min="9739" max="9739" width="9" style="2" bestFit="1" customWidth="1"/>
    <col min="9740" max="9742" width="7.7265625" style="2" customWidth="1"/>
    <col min="9743" max="9743" width="23" style="2" customWidth="1"/>
    <col min="9744" max="9984" width="9.1796875" style="2"/>
    <col min="9985" max="9985" width="22.54296875" style="2" customWidth="1"/>
    <col min="9986" max="9986" width="8.1796875" style="2" customWidth="1"/>
    <col min="9987" max="9991" width="7.7265625" style="2" customWidth="1"/>
    <col min="9992" max="9992" width="8.453125" style="2" bestFit="1" customWidth="1"/>
    <col min="9993" max="9994" width="7.7265625" style="2" customWidth="1"/>
    <col min="9995" max="9995" width="9" style="2" bestFit="1" customWidth="1"/>
    <col min="9996" max="9998" width="7.7265625" style="2" customWidth="1"/>
    <col min="9999" max="9999" width="23" style="2" customWidth="1"/>
    <col min="10000" max="10240" width="9.1796875" style="2"/>
    <col min="10241" max="10241" width="22.54296875" style="2" customWidth="1"/>
    <col min="10242" max="10242" width="8.1796875" style="2" customWidth="1"/>
    <col min="10243" max="10247" width="7.7265625" style="2" customWidth="1"/>
    <col min="10248" max="10248" width="8.453125" style="2" bestFit="1" customWidth="1"/>
    <col min="10249" max="10250" width="7.7265625" style="2" customWidth="1"/>
    <col min="10251" max="10251" width="9" style="2" bestFit="1" customWidth="1"/>
    <col min="10252" max="10254" width="7.7265625" style="2" customWidth="1"/>
    <col min="10255" max="10255" width="23" style="2" customWidth="1"/>
    <col min="10256" max="10496" width="9.1796875" style="2"/>
    <col min="10497" max="10497" width="22.54296875" style="2" customWidth="1"/>
    <col min="10498" max="10498" width="8.1796875" style="2" customWidth="1"/>
    <col min="10499" max="10503" width="7.7265625" style="2" customWidth="1"/>
    <col min="10504" max="10504" width="8.453125" style="2" bestFit="1" customWidth="1"/>
    <col min="10505" max="10506" width="7.7265625" style="2" customWidth="1"/>
    <col min="10507" max="10507" width="9" style="2" bestFit="1" customWidth="1"/>
    <col min="10508" max="10510" width="7.7265625" style="2" customWidth="1"/>
    <col min="10511" max="10511" width="23" style="2" customWidth="1"/>
    <col min="10512" max="10752" width="9.1796875" style="2"/>
    <col min="10753" max="10753" width="22.54296875" style="2" customWidth="1"/>
    <col min="10754" max="10754" width="8.1796875" style="2" customWidth="1"/>
    <col min="10755" max="10759" width="7.7265625" style="2" customWidth="1"/>
    <col min="10760" max="10760" width="8.453125" style="2" bestFit="1" customWidth="1"/>
    <col min="10761" max="10762" width="7.7265625" style="2" customWidth="1"/>
    <col min="10763" max="10763" width="9" style="2" bestFit="1" customWidth="1"/>
    <col min="10764" max="10766" width="7.7265625" style="2" customWidth="1"/>
    <col min="10767" max="10767" width="23" style="2" customWidth="1"/>
    <col min="10768" max="11008" width="9.1796875" style="2"/>
    <col min="11009" max="11009" width="22.54296875" style="2" customWidth="1"/>
    <col min="11010" max="11010" width="8.1796875" style="2" customWidth="1"/>
    <col min="11011" max="11015" width="7.7265625" style="2" customWidth="1"/>
    <col min="11016" max="11016" width="8.453125" style="2" bestFit="1" customWidth="1"/>
    <col min="11017" max="11018" width="7.7265625" style="2" customWidth="1"/>
    <col min="11019" max="11019" width="9" style="2" bestFit="1" customWidth="1"/>
    <col min="11020" max="11022" width="7.7265625" style="2" customWidth="1"/>
    <col min="11023" max="11023" width="23" style="2" customWidth="1"/>
    <col min="11024" max="11264" width="9.1796875" style="2"/>
    <col min="11265" max="11265" width="22.54296875" style="2" customWidth="1"/>
    <col min="11266" max="11266" width="8.1796875" style="2" customWidth="1"/>
    <col min="11267" max="11271" width="7.7265625" style="2" customWidth="1"/>
    <col min="11272" max="11272" width="8.453125" style="2" bestFit="1" customWidth="1"/>
    <col min="11273" max="11274" width="7.7265625" style="2" customWidth="1"/>
    <col min="11275" max="11275" width="9" style="2" bestFit="1" customWidth="1"/>
    <col min="11276" max="11278" width="7.7265625" style="2" customWidth="1"/>
    <col min="11279" max="11279" width="23" style="2" customWidth="1"/>
    <col min="11280" max="11520" width="9.1796875" style="2"/>
    <col min="11521" max="11521" width="22.54296875" style="2" customWidth="1"/>
    <col min="11522" max="11522" width="8.1796875" style="2" customWidth="1"/>
    <col min="11523" max="11527" width="7.7265625" style="2" customWidth="1"/>
    <col min="11528" max="11528" width="8.453125" style="2" bestFit="1" customWidth="1"/>
    <col min="11529" max="11530" width="7.7265625" style="2" customWidth="1"/>
    <col min="11531" max="11531" width="9" style="2" bestFit="1" customWidth="1"/>
    <col min="11532" max="11534" width="7.7265625" style="2" customWidth="1"/>
    <col min="11535" max="11535" width="23" style="2" customWidth="1"/>
    <col min="11536" max="11776" width="9.1796875" style="2"/>
    <col min="11777" max="11777" width="22.54296875" style="2" customWidth="1"/>
    <col min="11778" max="11778" width="8.1796875" style="2" customWidth="1"/>
    <col min="11779" max="11783" width="7.7265625" style="2" customWidth="1"/>
    <col min="11784" max="11784" width="8.453125" style="2" bestFit="1" customWidth="1"/>
    <col min="11785" max="11786" width="7.7265625" style="2" customWidth="1"/>
    <col min="11787" max="11787" width="9" style="2" bestFit="1" customWidth="1"/>
    <col min="11788" max="11790" width="7.7265625" style="2" customWidth="1"/>
    <col min="11791" max="11791" width="23" style="2" customWidth="1"/>
    <col min="11792" max="12032" width="9.1796875" style="2"/>
    <col min="12033" max="12033" width="22.54296875" style="2" customWidth="1"/>
    <col min="12034" max="12034" width="8.1796875" style="2" customWidth="1"/>
    <col min="12035" max="12039" width="7.7265625" style="2" customWidth="1"/>
    <col min="12040" max="12040" width="8.453125" style="2" bestFit="1" customWidth="1"/>
    <col min="12041" max="12042" width="7.7265625" style="2" customWidth="1"/>
    <col min="12043" max="12043" width="9" style="2" bestFit="1" customWidth="1"/>
    <col min="12044" max="12046" width="7.7265625" style="2" customWidth="1"/>
    <col min="12047" max="12047" width="23" style="2" customWidth="1"/>
    <col min="12048" max="12288" width="9.1796875" style="2"/>
    <col min="12289" max="12289" width="22.54296875" style="2" customWidth="1"/>
    <col min="12290" max="12290" width="8.1796875" style="2" customWidth="1"/>
    <col min="12291" max="12295" width="7.7265625" style="2" customWidth="1"/>
    <col min="12296" max="12296" width="8.453125" style="2" bestFit="1" customWidth="1"/>
    <col min="12297" max="12298" width="7.7265625" style="2" customWidth="1"/>
    <col min="12299" max="12299" width="9" style="2" bestFit="1" customWidth="1"/>
    <col min="12300" max="12302" width="7.7265625" style="2" customWidth="1"/>
    <col min="12303" max="12303" width="23" style="2" customWidth="1"/>
    <col min="12304" max="12544" width="9.1796875" style="2"/>
    <col min="12545" max="12545" width="22.54296875" style="2" customWidth="1"/>
    <col min="12546" max="12546" width="8.1796875" style="2" customWidth="1"/>
    <col min="12547" max="12551" width="7.7265625" style="2" customWidth="1"/>
    <col min="12552" max="12552" width="8.453125" style="2" bestFit="1" customWidth="1"/>
    <col min="12553" max="12554" width="7.7265625" style="2" customWidth="1"/>
    <col min="12555" max="12555" width="9" style="2" bestFit="1" customWidth="1"/>
    <col min="12556" max="12558" width="7.7265625" style="2" customWidth="1"/>
    <col min="12559" max="12559" width="23" style="2" customWidth="1"/>
    <col min="12560" max="12800" width="9.1796875" style="2"/>
    <col min="12801" max="12801" width="22.54296875" style="2" customWidth="1"/>
    <col min="12802" max="12802" width="8.1796875" style="2" customWidth="1"/>
    <col min="12803" max="12807" width="7.7265625" style="2" customWidth="1"/>
    <col min="12808" max="12808" width="8.453125" style="2" bestFit="1" customWidth="1"/>
    <col min="12809" max="12810" width="7.7265625" style="2" customWidth="1"/>
    <col min="12811" max="12811" width="9" style="2" bestFit="1" customWidth="1"/>
    <col min="12812" max="12814" width="7.7265625" style="2" customWidth="1"/>
    <col min="12815" max="12815" width="23" style="2" customWidth="1"/>
    <col min="12816" max="13056" width="9.1796875" style="2"/>
    <col min="13057" max="13057" width="22.54296875" style="2" customWidth="1"/>
    <col min="13058" max="13058" width="8.1796875" style="2" customWidth="1"/>
    <col min="13059" max="13063" width="7.7265625" style="2" customWidth="1"/>
    <col min="13064" max="13064" width="8.453125" style="2" bestFit="1" customWidth="1"/>
    <col min="13065" max="13066" width="7.7265625" style="2" customWidth="1"/>
    <col min="13067" max="13067" width="9" style="2" bestFit="1" customWidth="1"/>
    <col min="13068" max="13070" width="7.7265625" style="2" customWidth="1"/>
    <col min="13071" max="13071" width="23" style="2" customWidth="1"/>
    <col min="13072" max="13312" width="9.1796875" style="2"/>
    <col min="13313" max="13313" width="22.54296875" style="2" customWidth="1"/>
    <col min="13314" max="13314" width="8.1796875" style="2" customWidth="1"/>
    <col min="13315" max="13319" width="7.7265625" style="2" customWidth="1"/>
    <col min="13320" max="13320" width="8.453125" style="2" bestFit="1" customWidth="1"/>
    <col min="13321" max="13322" width="7.7265625" style="2" customWidth="1"/>
    <col min="13323" max="13323" width="9" style="2" bestFit="1" customWidth="1"/>
    <col min="13324" max="13326" width="7.7265625" style="2" customWidth="1"/>
    <col min="13327" max="13327" width="23" style="2" customWidth="1"/>
    <col min="13328" max="13568" width="9.1796875" style="2"/>
    <col min="13569" max="13569" width="22.54296875" style="2" customWidth="1"/>
    <col min="13570" max="13570" width="8.1796875" style="2" customWidth="1"/>
    <col min="13571" max="13575" width="7.7265625" style="2" customWidth="1"/>
    <col min="13576" max="13576" width="8.453125" style="2" bestFit="1" customWidth="1"/>
    <col min="13577" max="13578" width="7.7265625" style="2" customWidth="1"/>
    <col min="13579" max="13579" width="9" style="2" bestFit="1" customWidth="1"/>
    <col min="13580" max="13582" width="7.7265625" style="2" customWidth="1"/>
    <col min="13583" max="13583" width="23" style="2" customWidth="1"/>
    <col min="13584" max="13824" width="9.1796875" style="2"/>
    <col min="13825" max="13825" width="22.54296875" style="2" customWidth="1"/>
    <col min="13826" max="13826" width="8.1796875" style="2" customWidth="1"/>
    <col min="13827" max="13831" width="7.7265625" style="2" customWidth="1"/>
    <col min="13832" max="13832" width="8.453125" style="2" bestFit="1" customWidth="1"/>
    <col min="13833" max="13834" width="7.7265625" style="2" customWidth="1"/>
    <col min="13835" max="13835" width="9" style="2" bestFit="1" customWidth="1"/>
    <col min="13836" max="13838" width="7.7265625" style="2" customWidth="1"/>
    <col min="13839" max="13839" width="23" style="2" customWidth="1"/>
    <col min="13840" max="14080" width="9.1796875" style="2"/>
    <col min="14081" max="14081" width="22.54296875" style="2" customWidth="1"/>
    <col min="14082" max="14082" width="8.1796875" style="2" customWidth="1"/>
    <col min="14083" max="14087" width="7.7265625" style="2" customWidth="1"/>
    <col min="14088" max="14088" width="8.453125" style="2" bestFit="1" customWidth="1"/>
    <col min="14089" max="14090" width="7.7265625" style="2" customWidth="1"/>
    <col min="14091" max="14091" width="9" style="2" bestFit="1" customWidth="1"/>
    <col min="14092" max="14094" width="7.7265625" style="2" customWidth="1"/>
    <col min="14095" max="14095" width="23" style="2" customWidth="1"/>
    <col min="14096" max="14336" width="9.1796875" style="2"/>
    <col min="14337" max="14337" width="22.54296875" style="2" customWidth="1"/>
    <col min="14338" max="14338" width="8.1796875" style="2" customWidth="1"/>
    <col min="14339" max="14343" width="7.7265625" style="2" customWidth="1"/>
    <col min="14344" max="14344" width="8.453125" style="2" bestFit="1" customWidth="1"/>
    <col min="14345" max="14346" width="7.7265625" style="2" customWidth="1"/>
    <col min="14347" max="14347" width="9" style="2" bestFit="1" customWidth="1"/>
    <col min="14348" max="14350" width="7.7265625" style="2" customWidth="1"/>
    <col min="14351" max="14351" width="23" style="2" customWidth="1"/>
    <col min="14352" max="14592" width="9.1796875" style="2"/>
    <col min="14593" max="14593" width="22.54296875" style="2" customWidth="1"/>
    <col min="14594" max="14594" width="8.1796875" style="2" customWidth="1"/>
    <col min="14595" max="14599" width="7.7265625" style="2" customWidth="1"/>
    <col min="14600" max="14600" width="8.453125" style="2" bestFit="1" customWidth="1"/>
    <col min="14601" max="14602" width="7.7265625" style="2" customWidth="1"/>
    <col min="14603" max="14603" width="9" style="2" bestFit="1" customWidth="1"/>
    <col min="14604" max="14606" width="7.7265625" style="2" customWidth="1"/>
    <col min="14607" max="14607" width="23" style="2" customWidth="1"/>
    <col min="14608" max="14848" width="9.1796875" style="2"/>
    <col min="14849" max="14849" width="22.54296875" style="2" customWidth="1"/>
    <col min="14850" max="14850" width="8.1796875" style="2" customWidth="1"/>
    <col min="14851" max="14855" width="7.7265625" style="2" customWidth="1"/>
    <col min="14856" max="14856" width="8.453125" style="2" bestFit="1" customWidth="1"/>
    <col min="14857" max="14858" width="7.7265625" style="2" customWidth="1"/>
    <col min="14859" max="14859" width="9" style="2" bestFit="1" customWidth="1"/>
    <col min="14860" max="14862" width="7.7265625" style="2" customWidth="1"/>
    <col min="14863" max="14863" width="23" style="2" customWidth="1"/>
    <col min="14864" max="15104" width="9.1796875" style="2"/>
    <col min="15105" max="15105" width="22.54296875" style="2" customWidth="1"/>
    <col min="15106" max="15106" width="8.1796875" style="2" customWidth="1"/>
    <col min="15107" max="15111" width="7.7265625" style="2" customWidth="1"/>
    <col min="15112" max="15112" width="8.453125" style="2" bestFit="1" customWidth="1"/>
    <col min="15113" max="15114" width="7.7265625" style="2" customWidth="1"/>
    <col min="15115" max="15115" width="9" style="2" bestFit="1" customWidth="1"/>
    <col min="15116" max="15118" width="7.7265625" style="2" customWidth="1"/>
    <col min="15119" max="15119" width="23" style="2" customWidth="1"/>
    <col min="15120" max="15360" width="9.1796875" style="2"/>
    <col min="15361" max="15361" width="22.54296875" style="2" customWidth="1"/>
    <col min="15362" max="15362" width="8.1796875" style="2" customWidth="1"/>
    <col min="15363" max="15367" width="7.7265625" style="2" customWidth="1"/>
    <col min="15368" max="15368" width="8.453125" style="2" bestFit="1" customWidth="1"/>
    <col min="15369" max="15370" width="7.7265625" style="2" customWidth="1"/>
    <col min="15371" max="15371" width="9" style="2" bestFit="1" customWidth="1"/>
    <col min="15372" max="15374" width="7.7265625" style="2" customWidth="1"/>
    <col min="15375" max="15375" width="23" style="2" customWidth="1"/>
    <col min="15376" max="15616" width="9.1796875" style="2"/>
    <col min="15617" max="15617" width="22.54296875" style="2" customWidth="1"/>
    <col min="15618" max="15618" width="8.1796875" style="2" customWidth="1"/>
    <col min="15619" max="15623" width="7.7265625" style="2" customWidth="1"/>
    <col min="15624" max="15624" width="8.453125" style="2" bestFit="1" customWidth="1"/>
    <col min="15625" max="15626" width="7.7265625" style="2" customWidth="1"/>
    <col min="15627" max="15627" width="9" style="2" bestFit="1" customWidth="1"/>
    <col min="15628" max="15630" width="7.7265625" style="2" customWidth="1"/>
    <col min="15631" max="15631" width="23" style="2" customWidth="1"/>
    <col min="15632" max="15872" width="9.1796875" style="2"/>
    <col min="15873" max="15873" width="22.54296875" style="2" customWidth="1"/>
    <col min="15874" max="15874" width="8.1796875" style="2" customWidth="1"/>
    <col min="15875" max="15879" width="7.7265625" style="2" customWidth="1"/>
    <col min="15880" max="15880" width="8.453125" style="2" bestFit="1" customWidth="1"/>
    <col min="15881" max="15882" width="7.7265625" style="2" customWidth="1"/>
    <col min="15883" max="15883" width="9" style="2" bestFit="1" customWidth="1"/>
    <col min="15884" max="15886" width="7.7265625" style="2" customWidth="1"/>
    <col min="15887" max="15887" width="23" style="2" customWidth="1"/>
    <col min="15888" max="16128" width="9.1796875" style="2"/>
    <col min="16129" max="16129" width="22.54296875" style="2" customWidth="1"/>
    <col min="16130" max="16130" width="8.1796875" style="2" customWidth="1"/>
    <col min="16131" max="16135" width="7.7265625" style="2" customWidth="1"/>
    <col min="16136" max="16136" width="8.453125" style="2" bestFit="1" customWidth="1"/>
    <col min="16137" max="16138" width="7.7265625" style="2" customWidth="1"/>
    <col min="16139" max="16139" width="9" style="2" bestFit="1" customWidth="1"/>
    <col min="16140" max="16142" width="7.7265625" style="2" customWidth="1"/>
    <col min="16143" max="16143" width="23" style="2" customWidth="1"/>
    <col min="16144" max="16384" width="9.1796875" style="2"/>
  </cols>
  <sheetData>
    <row r="1" spans="1:15" ht="24.5" x14ac:dyDescent="0.25">
      <c r="A1" s="1174" t="s">
        <v>568</v>
      </c>
      <c r="B1" s="1174"/>
      <c r="C1" s="1174"/>
      <c r="D1" s="1174"/>
      <c r="E1" s="1174"/>
      <c r="F1" s="1174"/>
      <c r="G1" s="1174"/>
      <c r="H1" s="1174"/>
      <c r="I1" s="1174"/>
      <c r="J1" s="1174"/>
      <c r="K1" s="1174"/>
      <c r="L1" s="1174"/>
      <c r="M1" s="1174"/>
      <c r="N1" s="1174"/>
      <c r="O1" s="1174"/>
    </row>
    <row r="2" spans="1:15" ht="15.5" x14ac:dyDescent="0.25">
      <c r="A2" s="1175" t="s">
        <v>423</v>
      </c>
      <c r="B2" s="1175"/>
      <c r="C2" s="1175"/>
      <c r="D2" s="1175"/>
      <c r="E2" s="1175"/>
      <c r="F2" s="1175"/>
      <c r="G2" s="1175"/>
      <c r="H2" s="1175"/>
      <c r="I2" s="1175"/>
      <c r="J2" s="1175"/>
      <c r="K2" s="1175"/>
      <c r="L2" s="1175"/>
      <c r="M2" s="1175"/>
      <c r="N2" s="1175"/>
      <c r="O2" s="1175"/>
    </row>
    <row r="3" spans="1:15" ht="15.5" x14ac:dyDescent="0.25">
      <c r="A3" s="1175" t="s">
        <v>768</v>
      </c>
      <c r="B3" s="1175"/>
      <c r="C3" s="1175"/>
      <c r="D3" s="1175"/>
      <c r="E3" s="1175"/>
      <c r="F3" s="1175"/>
      <c r="G3" s="1175"/>
      <c r="H3" s="1175"/>
      <c r="I3" s="1175"/>
      <c r="J3" s="1175"/>
      <c r="K3" s="1175"/>
      <c r="L3" s="1175"/>
      <c r="M3" s="1175"/>
      <c r="N3" s="1175"/>
      <c r="O3" s="1175"/>
    </row>
    <row r="4" spans="1:15" ht="27.75" customHeight="1" x14ac:dyDescent="0.25">
      <c r="A4" s="318" t="s">
        <v>146</v>
      </c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7" t="s">
        <v>61</v>
      </c>
    </row>
    <row r="5" spans="1:15" s="49" customFormat="1" ht="33" customHeight="1" thickBot="1" x14ac:dyDescent="0.3">
      <c r="A5" s="1182" t="s">
        <v>1375</v>
      </c>
      <c r="B5" s="1178" t="s">
        <v>838</v>
      </c>
      <c r="C5" s="1179"/>
      <c r="D5" s="1179"/>
      <c r="E5" s="1179"/>
      <c r="F5" s="1180"/>
      <c r="G5" s="1177" t="s">
        <v>839</v>
      </c>
      <c r="H5" s="1177"/>
      <c r="I5" s="1177"/>
      <c r="J5" s="1177"/>
      <c r="K5" s="1177" t="s">
        <v>884</v>
      </c>
      <c r="L5" s="1177"/>
      <c r="M5" s="1177"/>
      <c r="N5" s="1177"/>
      <c r="O5" s="1172" t="s">
        <v>1289</v>
      </c>
    </row>
    <row r="6" spans="1:15" s="49" customFormat="1" ht="38.25" customHeight="1" x14ac:dyDescent="0.25">
      <c r="A6" s="1183"/>
      <c r="B6" s="494" t="s">
        <v>404</v>
      </c>
      <c r="C6" s="494" t="s">
        <v>811</v>
      </c>
      <c r="D6" s="494" t="s">
        <v>796</v>
      </c>
      <c r="E6" s="494" t="s">
        <v>810</v>
      </c>
      <c r="F6" s="494" t="s">
        <v>795</v>
      </c>
      <c r="G6" s="494" t="s">
        <v>39</v>
      </c>
      <c r="H6" s="99" t="s">
        <v>404</v>
      </c>
      <c r="I6" s="494" t="s">
        <v>796</v>
      </c>
      <c r="J6" s="494" t="s">
        <v>795</v>
      </c>
      <c r="K6" s="494" t="s">
        <v>39</v>
      </c>
      <c r="L6" s="99" t="s">
        <v>404</v>
      </c>
      <c r="M6" s="494" t="s">
        <v>796</v>
      </c>
      <c r="N6" s="494" t="s">
        <v>795</v>
      </c>
      <c r="O6" s="1173"/>
    </row>
    <row r="7" spans="1:15" ht="25" customHeight="1" thickBot="1" x14ac:dyDescent="0.3">
      <c r="A7" s="950">
        <v>2008</v>
      </c>
      <c r="B7" s="951">
        <f t="shared" ref="B7:B12" si="0">SUM(L7+H7)</f>
        <v>17210</v>
      </c>
      <c r="C7" s="952">
        <f>SUM(D7/B7*100)</f>
        <v>49.430563625798953</v>
      </c>
      <c r="D7" s="951">
        <f>SUM(M7+I7)</f>
        <v>8507</v>
      </c>
      <c r="E7" s="952">
        <f>SUM(F7/B7*100)</f>
        <v>50.569436374201047</v>
      </c>
      <c r="F7" s="951">
        <f>SUM(N7+J7)</f>
        <v>8703</v>
      </c>
      <c r="G7" s="953">
        <f>SUM(H7/B7*100)</f>
        <v>57.263219058686808</v>
      </c>
      <c r="H7" s="951">
        <f t="shared" ref="H7:H16" si="1">SUM(I7:J7)</f>
        <v>9855</v>
      </c>
      <c r="I7" s="954">
        <v>4857</v>
      </c>
      <c r="J7" s="954">
        <v>4998</v>
      </c>
      <c r="K7" s="953">
        <f t="shared" ref="K7:K13" si="2">SUM(L7/B7*100)</f>
        <v>42.736780941313192</v>
      </c>
      <c r="L7" s="951">
        <f t="shared" ref="L7:L13" si="3">SUM(M7:N7)</f>
        <v>7355</v>
      </c>
      <c r="M7" s="954">
        <v>3650</v>
      </c>
      <c r="N7" s="954">
        <v>3705</v>
      </c>
      <c r="O7" s="955">
        <v>2008</v>
      </c>
    </row>
    <row r="8" spans="1:15" ht="25" customHeight="1" thickBot="1" x14ac:dyDescent="0.3">
      <c r="A8" s="45">
        <v>2009</v>
      </c>
      <c r="B8" s="773">
        <f t="shared" si="0"/>
        <v>18351</v>
      </c>
      <c r="C8" s="774">
        <f t="shared" ref="C8:C14" si="4">SUM(D8/B8*100)</f>
        <v>48.771184131654948</v>
      </c>
      <c r="D8" s="773">
        <f t="shared" ref="D8:D14" si="5">SUM(M8+I8)</f>
        <v>8950</v>
      </c>
      <c r="E8" s="774">
        <f t="shared" ref="E8:E14" si="6">SUM(F8/B8*100)</f>
        <v>51.228815868345045</v>
      </c>
      <c r="F8" s="773">
        <f t="shared" ref="F8:F14" si="7">SUM(N8+J8)</f>
        <v>9401</v>
      </c>
      <c r="G8" s="775">
        <f t="shared" ref="G8:G16" si="8">SUM(H8/B8*100)</f>
        <v>59.871396654133292</v>
      </c>
      <c r="H8" s="773">
        <f t="shared" si="1"/>
        <v>10987</v>
      </c>
      <c r="I8" s="776">
        <v>5342</v>
      </c>
      <c r="J8" s="776">
        <v>5645</v>
      </c>
      <c r="K8" s="775">
        <f t="shared" si="2"/>
        <v>40.128603345866708</v>
      </c>
      <c r="L8" s="773">
        <f t="shared" si="3"/>
        <v>7364</v>
      </c>
      <c r="M8" s="776">
        <v>3608</v>
      </c>
      <c r="N8" s="776">
        <v>3756</v>
      </c>
      <c r="O8" s="175">
        <v>2009</v>
      </c>
    </row>
    <row r="9" spans="1:15" ht="25" customHeight="1" thickBot="1" x14ac:dyDescent="0.3">
      <c r="A9" s="524">
        <v>2010</v>
      </c>
      <c r="B9" s="769">
        <f t="shared" si="0"/>
        <v>19504</v>
      </c>
      <c r="C9" s="770">
        <f t="shared" si="4"/>
        <v>49.107875307629207</v>
      </c>
      <c r="D9" s="769">
        <f>SUM(M9+I9)</f>
        <v>9578</v>
      </c>
      <c r="E9" s="770">
        <f t="shared" si="6"/>
        <v>50.8921246923708</v>
      </c>
      <c r="F9" s="769">
        <f t="shared" si="7"/>
        <v>9926</v>
      </c>
      <c r="G9" s="771">
        <f t="shared" si="8"/>
        <v>60.351722723543887</v>
      </c>
      <c r="H9" s="769">
        <f t="shared" si="1"/>
        <v>11771</v>
      </c>
      <c r="I9" s="772">
        <v>5681</v>
      </c>
      <c r="J9" s="772">
        <v>6090</v>
      </c>
      <c r="K9" s="771">
        <f t="shared" si="2"/>
        <v>39.648277276456113</v>
      </c>
      <c r="L9" s="769">
        <f t="shared" si="3"/>
        <v>7733</v>
      </c>
      <c r="M9" s="772">
        <v>3897</v>
      </c>
      <c r="N9" s="772">
        <v>3836</v>
      </c>
      <c r="O9" s="527">
        <v>2010</v>
      </c>
    </row>
    <row r="10" spans="1:15" ht="25" customHeight="1" thickBot="1" x14ac:dyDescent="0.3">
      <c r="A10" s="45">
        <v>2011</v>
      </c>
      <c r="B10" s="773">
        <f t="shared" si="0"/>
        <v>20623</v>
      </c>
      <c r="C10" s="774">
        <f t="shared" si="4"/>
        <v>49.149008388692238</v>
      </c>
      <c r="D10" s="773">
        <f>SUM(M10+I10)</f>
        <v>10136</v>
      </c>
      <c r="E10" s="774">
        <f t="shared" si="6"/>
        <v>50.850991611307762</v>
      </c>
      <c r="F10" s="773">
        <f>SUM(N10+J10)</f>
        <v>10487</v>
      </c>
      <c r="G10" s="775">
        <f>SUM(H10/B10*100)</f>
        <v>63.186733258982684</v>
      </c>
      <c r="H10" s="773">
        <f t="shared" si="1"/>
        <v>13031</v>
      </c>
      <c r="I10" s="776">
        <v>6366</v>
      </c>
      <c r="J10" s="776">
        <v>6665</v>
      </c>
      <c r="K10" s="775">
        <f t="shared" si="2"/>
        <v>36.813266741017308</v>
      </c>
      <c r="L10" s="773">
        <f t="shared" si="3"/>
        <v>7592</v>
      </c>
      <c r="M10" s="776">
        <v>3770</v>
      </c>
      <c r="N10" s="776">
        <v>3822</v>
      </c>
      <c r="O10" s="175">
        <v>2011</v>
      </c>
    </row>
    <row r="11" spans="1:15" ht="25" customHeight="1" thickBot="1" x14ac:dyDescent="0.3">
      <c r="A11" s="524">
        <v>2012</v>
      </c>
      <c r="B11" s="769">
        <f t="shared" si="0"/>
        <v>21423</v>
      </c>
      <c r="C11" s="770">
        <f t="shared" si="4"/>
        <v>49.166783363674554</v>
      </c>
      <c r="D11" s="769">
        <f t="shared" si="5"/>
        <v>10533</v>
      </c>
      <c r="E11" s="770">
        <f t="shared" si="6"/>
        <v>50.833216636325439</v>
      </c>
      <c r="F11" s="769">
        <f t="shared" si="7"/>
        <v>10890</v>
      </c>
      <c r="G11" s="771">
        <f t="shared" si="8"/>
        <v>67.544228165989821</v>
      </c>
      <c r="H11" s="769">
        <f t="shared" si="1"/>
        <v>14470</v>
      </c>
      <c r="I11" s="772">
        <v>7117</v>
      </c>
      <c r="J11" s="772">
        <v>7353</v>
      </c>
      <c r="K11" s="771">
        <f t="shared" si="2"/>
        <v>32.455771834010179</v>
      </c>
      <c r="L11" s="769">
        <f t="shared" si="3"/>
        <v>6953</v>
      </c>
      <c r="M11" s="772">
        <v>3416</v>
      </c>
      <c r="N11" s="772">
        <v>3537</v>
      </c>
      <c r="O11" s="527">
        <v>2012</v>
      </c>
    </row>
    <row r="12" spans="1:15" ht="25" customHeight="1" thickBot="1" x14ac:dyDescent="0.3">
      <c r="A12" s="45">
        <v>2013</v>
      </c>
      <c r="B12" s="773">
        <f t="shared" si="0"/>
        <v>23708</v>
      </c>
      <c r="C12" s="774">
        <f t="shared" si="4"/>
        <v>48.882233845115572</v>
      </c>
      <c r="D12" s="773">
        <f t="shared" si="5"/>
        <v>11589</v>
      </c>
      <c r="E12" s="774">
        <f t="shared" si="6"/>
        <v>51.117766154884428</v>
      </c>
      <c r="F12" s="773">
        <f>SUM(N12+J12)</f>
        <v>12119</v>
      </c>
      <c r="G12" s="775">
        <f t="shared" si="8"/>
        <v>67.070187278555764</v>
      </c>
      <c r="H12" s="773">
        <f t="shared" si="1"/>
        <v>15901</v>
      </c>
      <c r="I12" s="776">
        <v>7788</v>
      </c>
      <c r="J12" s="776">
        <v>8113</v>
      </c>
      <c r="K12" s="775">
        <f t="shared" si="2"/>
        <v>32.929812721444243</v>
      </c>
      <c r="L12" s="773">
        <f t="shared" si="3"/>
        <v>7807</v>
      </c>
      <c r="M12" s="776">
        <v>3801</v>
      </c>
      <c r="N12" s="776">
        <v>4006</v>
      </c>
      <c r="O12" s="175">
        <v>2013</v>
      </c>
    </row>
    <row r="13" spans="1:15" ht="25" customHeight="1" thickBot="1" x14ac:dyDescent="0.3">
      <c r="A13" s="524">
        <v>2014</v>
      </c>
      <c r="B13" s="769">
        <f>SUM(L13+H13)</f>
        <v>25443</v>
      </c>
      <c r="C13" s="770">
        <f t="shared" si="4"/>
        <v>49.003655229336161</v>
      </c>
      <c r="D13" s="769">
        <f t="shared" si="5"/>
        <v>12468</v>
      </c>
      <c r="E13" s="770">
        <f t="shared" si="6"/>
        <v>50.996344770663839</v>
      </c>
      <c r="F13" s="769">
        <f>SUM(N13+J13)</f>
        <v>12975</v>
      </c>
      <c r="G13" s="771">
        <f t="shared" si="8"/>
        <v>68.737963290492473</v>
      </c>
      <c r="H13" s="769">
        <f t="shared" si="1"/>
        <v>17489</v>
      </c>
      <c r="I13" s="772">
        <v>8609</v>
      </c>
      <c r="J13" s="772">
        <v>8880</v>
      </c>
      <c r="K13" s="771">
        <f t="shared" si="2"/>
        <v>31.26203670950753</v>
      </c>
      <c r="L13" s="769">
        <f t="shared" si="3"/>
        <v>7954</v>
      </c>
      <c r="M13" s="772">
        <v>3859</v>
      </c>
      <c r="N13" s="772">
        <v>4095</v>
      </c>
      <c r="O13" s="527">
        <v>2014</v>
      </c>
    </row>
    <row r="14" spans="1:15" ht="25" customHeight="1" thickBot="1" x14ac:dyDescent="0.3">
      <c r="A14" s="45">
        <v>2015</v>
      </c>
      <c r="B14" s="773">
        <f>SUM(L14+H14)</f>
        <v>26622</v>
      </c>
      <c r="C14" s="774">
        <f t="shared" si="4"/>
        <v>48.876868755164907</v>
      </c>
      <c r="D14" s="773">
        <f t="shared" si="5"/>
        <v>13012</v>
      </c>
      <c r="E14" s="774">
        <f t="shared" si="6"/>
        <v>51.123131244835093</v>
      </c>
      <c r="F14" s="773">
        <f t="shared" si="7"/>
        <v>13610</v>
      </c>
      <c r="G14" s="775">
        <f t="shared" si="8"/>
        <v>69.033130493576749</v>
      </c>
      <c r="H14" s="773">
        <f t="shared" si="1"/>
        <v>18378</v>
      </c>
      <c r="I14" s="776">
        <v>8984</v>
      </c>
      <c r="J14" s="776">
        <v>9394</v>
      </c>
      <c r="K14" s="775">
        <f>SUM(L14/B14*100)</f>
        <v>30.966869506423262</v>
      </c>
      <c r="L14" s="773">
        <f>SUM(M14:N14)</f>
        <v>8244</v>
      </c>
      <c r="M14" s="776">
        <v>4028</v>
      </c>
      <c r="N14" s="776">
        <v>4216</v>
      </c>
      <c r="O14" s="175">
        <v>2015</v>
      </c>
    </row>
    <row r="15" spans="1:15" ht="25" customHeight="1" thickBot="1" x14ac:dyDescent="0.3">
      <c r="A15" s="524">
        <v>2016</v>
      </c>
      <c r="B15" s="769">
        <f>SUM(L15+H15)</f>
        <v>26816</v>
      </c>
      <c r="C15" s="770">
        <f t="shared" ref="C15:C16" si="9">SUM(D15/B15*100)</f>
        <v>49.317571599045344</v>
      </c>
      <c r="D15" s="769">
        <f t="shared" ref="D15:D16" si="10">SUM(M15+I15)</f>
        <v>13225</v>
      </c>
      <c r="E15" s="770">
        <f t="shared" ref="E15:E16" si="11">SUM(F15/B15*100)</f>
        <v>50.682428400954649</v>
      </c>
      <c r="F15" s="769">
        <f t="shared" ref="F15:F16" si="12">SUM(N15+J15)</f>
        <v>13591</v>
      </c>
      <c r="G15" s="771">
        <f t="shared" si="8"/>
        <v>70.398269689737475</v>
      </c>
      <c r="H15" s="769">
        <f t="shared" si="1"/>
        <v>18878</v>
      </c>
      <c r="I15" s="772">
        <v>9303</v>
      </c>
      <c r="J15" s="772">
        <v>9575</v>
      </c>
      <c r="K15" s="771">
        <f>SUM(L15/B15*100)</f>
        <v>29.601730310262532</v>
      </c>
      <c r="L15" s="769">
        <f>SUM(M15:N15)</f>
        <v>7938</v>
      </c>
      <c r="M15" s="772">
        <v>3922</v>
      </c>
      <c r="N15" s="772">
        <v>4016</v>
      </c>
      <c r="O15" s="527">
        <v>2016</v>
      </c>
    </row>
    <row r="16" spans="1:15" ht="25" customHeight="1" x14ac:dyDescent="0.25">
      <c r="A16" s="47">
        <v>2017</v>
      </c>
      <c r="B16" s="956">
        <f>SUM(L16+H16)</f>
        <v>27906</v>
      </c>
      <c r="C16" s="957">
        <f t="shared" si="9"/>
        <v>48.79595785852505</v>
      </c>
      <c r="D16" s="956">
        <f t="shared" si="10"/>
        <v>13617</v>
      </c>
      <c r="E16" s="957">
        <f t="shared" si="11"/>
        <v>51.20404214147495</v>
      </c>
      <c r="F16" s="956">
        <f t="shared" si="12"/>
        <v>14289</v>
      </c>
      <c r="G16" s="958">
        <f t="shared" si="8"/>
        <v>71.533003655127928</v>
      </c>
      <c r="H16" s="956">
        <f t="shared" si="1"/>
        <v>19962</v>
      </c>
      <c r="I16" s="959">
        <v>9759</v>
      </c>
      <c r="J16" s="959">
        <v>10203</v>
      </c>
      <c r="K16" s="958">
        <f>SUM(L16/B16*100)</f>
        <v>28.466996344872069</v>
      </c>
      <c r="L16" s="956">
        <f>SUM(M16:N16)</f>
        <v>7944</v>
      </c>
      <c r="M16" s="959">
        <v>3858</v>
      </c>
      <c r="N16" s="959">
        <v>4086</v>
      </c>
      <c r="O16" s="176">
        <v>2017</v>
      </c>
    </row>
  </sheetData>
  <mergeCells count="8">
    <mergeCell ref="O5:O6"/>
    <mergeCell ref="B5:F5"/>
    <mergeCell ref="A1:O1"/>
    <mergeCell ref="A2:O2"/>
    <mergeCell ref="A3:O3"/>
    <mergeCell ref="A5:A6"/>
    <mergeCell ref="G5:J5"/>
    <mergeCell ref="K5:N5"/>
  </mergeCells>
  <printOptions horizontalCentered="1" verticalCentered="1"/>
  <pageMargins left="0" right="0" top="0" bottom="0" header="0" footer="0"/>
  <pageSetup paperSize="9" scale="87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K25"/>
  <sheetViews>
    <sheetView view="pageBreakPreview" zoomScaleNormal="100" zoomScaleSheetLayoutView="100" workbookViewId="0">
      <selection activeCell="J14" sqref="J14"/>
    </sheetView>
  </sheetViews>
  <sheetFormatPr defaultRowHeight="14" x14ac:dyDescent="0.25"/>
  <cols>
    <col min="1" max="1" width="25.7265625" style="50" customWidth="1"/>
    <col min="2" max="2" width="8.453125" style="50" customWidth="1"/>
    <col min="3" max="3" width="8.1796875" style="50" customWidth="1"/>
    <col min="4" max="5" width="8" style="50" customWidth="1"/>
    <col min="6" max="6" width="7.7265625" style="50" customWidth="1"/>
    <col min="7" max="7" width="8" style="50" customWidth="1"/>
    <col min="8" max="8" width="8.26953125" style="50" customWidth="1"/>
    <col min="9" max="10" width="7.7265625" style="50" customWidth="1"/>
    <col min="11" max="11" width="25.7265625" style="50" customWidth="1"/>
    <col min="12" max="256" width="9.1796875" style="49"/>
    <col min="257" max="257" width="25.7265625" style="49" customWidth="1"/>
    <col min="258" max="266" width="7.7265625" style="49" customWidth="1"/>
    <col min="267" max="267" width="25.7265625" style="49" customWidth="1"/>
    <col min="268" max="512" width="9.1796875" style="49"/>
    <col min="513" max="513" width="25.7265625" style="49" customWidth="1"/>
    <col min="514" max="522" width="7.7265625" style="49" customWidth="1"/>
    <col min="523" max="523" width="25.7265625" style="49" customWidth="1"/>
    <col min="524" max="768" width="9.1796875" style="49"/>
    <col min="769" max="769" width="25.7265625" style="49" customWidth="1"/>
    <col min="770" max="778" width="7.7265625" style="49" customWidth="1"/>
    <col min="779" max="779" width="25.7265625" style="49" customWidth="1"/>
    <col min="780" max="1024" width="9.1796875" style="49"/>
    <col min="1025" max="1025" width="25.7265625" style="49" customWidth="1"/>
    <col min="1026" max="1034" width="7.7265625" style="49" customWidth="1"/>
    <col min="1035" max="1035" width="25.7265625" style="49" customWidth="1"/>
    <col min="1036" max="1280" width="9.1796875" style="49"/>
    <col min="1281" max="1281" width="25.7265625" style="49" customWidth="1"/>
    <col min="1282" max="1290" width="7.7265625" style="49" customWidth="1"/>
    <col min="1291" max="1291" width="25.7265625" style="49" customWidth="1"/>
    <col min="1292" max="1536" width="9.1796875" style="49"/>
    <col min="1537" max="1537" width="25.7265625" style="49" customWidth="1"/>
    <col min="1538" max="1546" width="7.7265625" style="49" customWidth="1"/>
    <col min="1547" max="1547" width="25.7265625" style="49" customWidth="1"/>
    <col min="1548" max="1792" width="9.1796875" style="49"/>
    <col min="1793" max="1793" width="25.7265625" style="49" customWidth="1"/>
    <col min="1794" max="1802" width="7.7265625" style="49" customWidth="1"/>
    <col min="1803" max="1803" width="25.7265625" style="49" customWidth="1"/>
    <col min="1804" max="2048" width="9.1796875" style="49"/>
    <col min="2049" max="2049" width="25.7265625" style="49" customWidth="1"/>
    <col min="2050" max="2058" width="7.7265625" style="49" customWidth="1"/>
    <col min="2059" max="2059" width="25.7265625" style="49" customWidth="1"/>
    <col min="2060" max="2304" width="9.1796875" style="49"/>
    <col min="2305" max="2305" width="25.7265625" style="49" customWidth="1"/>
    <col min="2306" max="2314" width="7.7265625" style="49" customWidth="1"/>
    <col min="2315" max="2315" width="25.7265625" style="49" customWidth="1"/>
    <col min="2316" max="2560" width="9.1796875" style="49"/>
    <col min="2561" max="2561" width="25.7265625" style="49" customWidth="1"/>
    <col min="2562" max="2570" width="7.7265625" style="49" customWidth="1"/>
    <col min="2571" max="2571" width="25.7265625" style="49" customWidth="1"/>
    <col min="2572" max="2816" width="9.1796875" style="49"/>
    <col min="2817" max="2817" width="25.7265625" style="49" customWidth="1"/>
    <col min="2818" max="2826" width="7.7265625" style="49" customWidth="1"/>
    <col min="2827" max="2827" width="25.7265625" style="49" customWidth="1"/>
    <col min="2828" max="3072" width="9.1796875" style="49"/>
    <col min="3073" max="3073" width="25.7265625" style="49" customWidth="1"/>
    <col min="3074" max="3082" width="7.7265625" style="49" customWidth="1"/>
    <col min="3083" max="3083" width="25.7265625" style="49" customWidth="1"/>
    <col min="3084" max="3328" width="9.1796875" style="49"/>
    <col min="3329" max="3329" width="25.7265625" style="49" customWidth="1"/>
    <col min="3330" max="3338" width="7.7265625" style="49" customWidth="1"/>
    <col min="3339" max="3339" width="25.7265625" style="49" customWidth="1"/>
    <col min="3340" max="3584" width="9.1796875" style="49"/>
    <col min="3585" max="3585" width="25.7265625" style="49" customWidth="1"/>
    <col min="3586" max="3594" width="7.7265625" style="49" customWidth="1"/>
    <col min="3595" max="3595" width="25.7265625" style="49" customWidth="1"/>
    <col min="3596" max="3840" width="9.1796875" style="49"/>
    <col min="3841" max="3841" width="25.7265625" style="49" customWidth="1"/>
    <col min="3842" max="3850" width="7.7265625" style="49" customWidth="1"/>
    <col min="3851" max="3851" width="25.7265625" style="49" customWidth="1"/>
    <col min="3852" max="4096" width="9.1796875" style="49"/>
    <col min="4097" max="4097" width="25.7265625" style="49" customWidth="1"/>
    <col min="4098" max="4106" width="7.7265625" style="49" customWidth="1"/>
    <col min="4107" max="4107" width="25.7265625" style="49" customWidth="1"/>
    <col min="4108" max="4352" width="9.1796875" style="49"/>
    <col min="4353" max="4353" width="25.7265625" style="49" customWidth="1"/>
    <col min="4354" max="4362" width="7.7265625" style="49" customWidth="1"/>
    <col min="4363" max="4363" width="25.7265625" style="49" customWidth="1"/>
    <col min="4364" max="4608" width="9.1796875" style="49"/>
    <col min="4609" max="4609" width="25.7265625" style="49" customWidth="1"/>
    <col min="4610" max="4618" width="7.7265625" style="49" customWidth="1"/>
    <col min="4619" max="4619" width="25.7265625" style="49" customWidth="1"/>
    <col min="4620" max="4864" width="9.1796875" style="49"/>
    <col min="4865" max="4865" width="25.7265625" style="49" customWidth="1"/>
    <col min="4866" max="4874" width="7.7265625" style="49" customWidth="1"/>
    <col min="4875" max="4875" width="25.7265625" style="49" customWidth="1"/>
    <col min="4876" max="5120" width="9.1796875" style="49"/>
    <col min="5121" max="5121" width="25.7265625" style="49" customWidth="1"/>
    <col min="5122" max="5130" width="7.7265625" style="49" customWidth="1"/>
    <col min="5131" max="5131" width="25.7265625" style="49" customWidth="1"/>
    <col min="5132" max="5376" width="9.1796875" style="49"/>
    <col min="5377" max="5377" width="25.7265625" style="49" customWidth="1"/>
    <col min="5378" max="5386" width="7.7265625" style="49" customWidth="1"/>
    <col min="5387" max="5387" width="25.7265625" style="49" customWidth="1"/>
    <col min="5388" max="5632" width="9.1796875" style="49"/>
    <col min="5633" max="5633" width="25.7265625" style="49" customWidth="1"/>
    <col min="5634" max="5642" width="7.7265625" style="49" customWidth="1"/>
    <col min="5643" max="5643" width="25.7265625" style="49" customWidth="1"/>
    <col min="5644" max="5888" width="9.1796875" style="49"/>
    <col min="5889" max="5889" width="25.7265625" style="49" customWidth="1"/>
    <col min="5890" max="5898" width="7.7265625" style="49" customWidth="1"/>
    <col min="5899" max="5899" width="25.7265625" style="49" customWidth="1"/>
    <col min="5900" max="6144" width="9.1796875" style="49"/>
    <col min="6145" max="6145" width="25.7265625" style="49" customWidth="1"/>
    <col min="6146" max="6154" width="7.7265625" style="49" customWidth="1"/>
    <col min="6155" max="6155" width="25.7265625" style="49" customWidth="1"/>
    <col min="6156" max="6400" width="9.1796875" style="49"/>
    <col min="6401" max="6401" width="25.7265625" style="49" customWidth="1"/>
    <col min="6402" max="6410" width="7.7265625" style="49" customWidth="1"/>
    <col min="6411" max="6411" width="25.7265625" style="49" customWidth="1"/>
    <col min="6412" max="6656" width="9.1796875" style="49"/>
    <col min="6657" max="6657" width="25.7265625" style="49" customWidth="1"/>
    <col min="6658" max="6666" width="7.7265625" style="49" customWidth="1"/>
    <col min="6667" max="6667" width="25.7265625" style="49" customWidth="1"/>
    <col min="6668" max="6912" width="9.1796875" style="49"/>
    <col min="6913" max="6913" width="25.7265625" style="49" customWidth="1"/>
    <col min="6914" max="6922" width="7.7265625" style="49" customWidth="1"/>
    <col min="6923" max="6923" width="25.7265625" style="49" customWidth="1"/>
    <col min="6924" max="7168" width="9.1796875" style="49"/>
    <col min="7169" max="7169" width="25.7265625" style="49" customWidth="1"/>
    <col min="7170" max="7178" width="7.7265625" style="49" customWidth="1"/>
    <col min="7179" max="7179" width="25.7265625" style="49" customWidth="1"/>
    <col min="7180" max="7424" width="9.1796875" style="49"/>
    <col min="7425" max="7425" width="25.7265625" style="49" customWidth="1"/>
    <col min="7426" max="7434" width="7.7265625" style="49" customWidth="1"/>
    <col min="7435" max="7435" width="25.7265625" style="49" customWidth="1"/>
    <col min="7436" max="7680" width="9.1796875" style="49"/>
    <col min="7681" max="7681" width="25.7265625" style="49" customWidth="1"/>
    <col min="7682" max="7690" width="7.7265625" style="49" customWidth="1"/>
    <col min="7691" max="7691" width="25.7265625" style="49" customWidth="1"/>
    <col min="7692" max="7936" width="9.1796875" style="49"/>
    <col min="7937" max="7937" width="25.7265625" style="49" customWidth="1"/>
    <col min="7938" max="7946" width="7.7265625" style="49" customWidth="1"/>
    <col min="7947" max="7947" width="25.7265625" style="49" customWidth="1"/>
    <col min="7948" max="8192" width="9.1796875" style="49"/>
    <col min="8193" max="8193" width="25.7265625" style="49" customWidth="1"/>
    <col min="8194" max="8202" width="7.7265625" style="49" customWidth="1"/>
    <col min="8203" max="8203" width="25.7265625" style="49" customWidth="1"/>
    <col min="8204" max="8448" width="9.1796875" style="49"/>
    <col min="8449" max="8449" width="25.7265625" style="49" customWidth="1"/>
    <col min="8450" max="8458" width="7.7265625" style="49" customWidth="1"/>
    <col min="8459" max="8459" width="25.7265625" style="49" customWidth="1"/>
    <col min="8460" max="8704" width="9.1796875" style="49"/>
    <col min="8705" max="8705" width="25.7265625" style="49" customWidth="1"/>
    <col min="8706" max="8714" width="7.7265625" style="49" customWidth="1"/>
    <col min="8715" max="8715" width="25.7265625" style="49" customWidth="1"/>
    <col min="8716" max="8960" width="9.1796875" style="49"/>
    <col min="8961" max="8961" width="25.7265625" style="49" customWidth="1"/>
    <col min="8962" max="8970" width="7.7265625" style="49" customWidth="1"/>
    <col min="8971" max="8971" width="25.7265625" style="49" customWidth="1"/>
    <col min="8972" max="9216" width="9.1796875" style="49"/>
    <col min="9217" max="9217" width="25.7265625" style="49" customWidth="1"/>
    <col min="9218" max="9226" width="7.7265625" style="49" customWidth="1"/>
    <col min="9227" max="9227" width="25.7265625" style="49" customWidth="1"/>
    <col min="9228" max="9472" width="9.1796875" style="49"/>
    <col min="9473" max="9473" width="25.7265625" style="49" customWidth="1"/>
    <col min="9474" max="9482" width="7.7265625" style="49" customWidth="1"/>
    <col min="9483" max="9483" width="25.7265625" style="49" customWidth="1"/>
    <col min="9484" max="9728" width="9.1796875" style="49"/>
    <col min="9729" max="9729" width="25.7265625" style="49" customWidth="1"/>
    <col min="9730" max="9738" width="7.7265625" style="49" customWidth="1"/>
    <col min="9739" max="9739" width="25.7265625" style="49" customWidth="1"/>
    <col min="9740" max="9984" width="9.1796875" style="49"/>
    <col min="9985" max="9985" width="25.7265625" style="49" customWidth="1"/>
    <col min="9986" max="9994" width="7.7265625" style="49" customWidth="1"/>
    <col min="9995" max="9995" width="25.7265625" style="49" customWidth="1"/>
    <col min="9996" max="10240" width="9.1796875" style="49"/>
    <col min="10241" max="10241" width="25.7265625" style="49" customWidth="1"/>
    <col min="10242" max="10250" width="7.7265625" style="49" customWidth="1"/>
    <col min="10251" max="10251" width="25.7265625" style="49" customWidth="1"/>
    <col min="10252" max="10496" width="9.1796875" style="49"/>
    <col min="10497" max="10497" width="25.7265625" style="49" customWidth="1"/>
    <col min="10498" max="10506" width="7.7265625" style="49" customWidth="1"/>
    <col min="10507" max="10507" width="25.7265625" style="49" customWidth="1"/>
    <col min="10508" max="10752" width="9.1796875" style="49"/>
    <col min="10753" max="10753" width="25.7265625" style="49" customWidth="1"/>
    <col min="10754" max="10762" width="7.7265625" style="49" customWidth="1"/>
    <col min="10763" max="10763" width="25.7265625" style="49" customWidth="1"/>
    <col min="10764" max="11008" width="9.1796875" style="49"/>
    <col min="11009" max="11009" width="25.7265625" style="49" customWidth="1"/>
    <col min="11010" max="11018" width="7.7265625" style="49" customWidth="1"/>
    <col min="11019" max="11019" width="25.7265625" style="49" customWidth="1"/>
    <col min="11020" max="11264" width="9.1796875" style="49"/>
    <col min="11265" max="11265" width="25.7265625" style="49" customWidth="1"/>
    <col min="11266" max="11274" width="7.7265625" style="49" customWidth="1"/>
    <col min="11275" max="11275" width="25.7265625" style="49" customWidth="1"/>
    <col min="11276" max="11520" width="9.1796875" style="49"/>
    <col min="11521" max="11521" width="25.7265625" style="49" customWidth="1"/>
    <col min="11522" max="11530" width="7.7265625" style="49" customWidth="1"/>
    <col min="11531" max="11531" width="25.7265625" style="49" customWidth="1"/>
    <col min="11532" max="11776" width="9.1796875" style="49"/>
    <col min="11777" max="11777" width="25.7265625" style="49" customWidth="1"/>
    <col min="11778" max="11786" width="7.7265625" style="49" customWidth="1"/>
    <col min="11787" max="11787" width="25.7265625" style="49" customWidth="1"/>
    <col min="11788" max="12032" width="9.1796875" style="49"/>
    <col min="12033" max="12033" width="25.7265625" style="49" customWidth="1"/>
    <col min="12034" max="12042" width="7.7265625" style="49" customWidth="1"/>
    <col min="12043" max="12043" width="25.7265625" style="49" customWidth="1"/>
    <col min="12044" max="12288" width="9.1796875" style="49"/>
    <col min="12289" max="12289" width="25.7265625" style="49" customWidth="1"/>
    <col min="12290" max="12298" width="7.7265625" style="49" customWidth="1"/>
    <col min="12299" max="12299" width="25.7265625" style="49" customWidth="1"/>
    <col min="12300" max="12544" width="9.1796875" style="49"/>
    <col min="12545" max="12545" width="25.7265625" style="49" customWidth="1"/>
    <col min="12546" max="12554" width="7.7265625" style="49" customWidth="1"/>
    <col min="12555" max="12555" width="25.7265625" style="49" customWidth="1"/>
    <col min="12556" max="12800" width="9.1796875" style="49"/>
    <col min="12801" max="12801" width="25.7265625" style="49" customWidth="1"/>
    <col min="12802" max="12810" width="7.7265625" style="49" customWidth="1"/>
    <col min="12811" max="12811" width="25.7265625" style="49" customWidth="1"/>
    <col min="12812" max="13056" width="9.1796875" style="49"/>
    <col min="13057" max="13057" width="25.7265625" style="49" customWidth="1"/>
    <col min="13058" max="13066" width="7.7265625" style="49" customWidth="1"/>
    <col min="13067" max="13067" width="25.7265625" style="49" customWidth="1"/>
    <col min="13068" max="13312" width="9.1796875" style="49"/>
    <col min="13313" max="13313" width="25.7265625" style="49" customWidth="1"/>
    <col min="13314" max="13322" width="7.7265625" style="49" customWidth="1"/>
    <col min="13323" max="13323" width="25.7265625" style="49" customWidth="1"/>
    <col min="13324" max="13568" width="9.1796875" style="49"/>
    <col min="13569" max="13569" width="25.7265625" style="49" customWidth="1"/>
    <col min="13570" max="13578" width="7.7265625" style="49" customWidth="1"/>
    <col min="13579" max="13579" width="25.7265625" style="49" customWidth="1"/>
    <col min="13580" max="13824" width="9.1796875" style="49"/>
    <col min="13825" max="13825" width="25.7265625" style="49" customWidth="1"/>
    <col min="13826" max="13834" width="7.7265625" style="49" customWidth="1"/>
    <col min="13835" max="13835" width="25.7265625" style="49" customWidth="1"/>
    <col min="13836" max="14080" width="9.1796875" style="49"/>
    <col min="14081" max="14081" width="25.7265625" style="49" customWidth="1"/>
    <col min="14082" max="14090" width="7.7265625" style="49" customWidth="1"/>
    <col min="14091" max="14091" width="25.7265625" style="49" customWidth="1"/>
    <col min="14092" max="14336" width="9.1796875" style="49"/>
    <col min="14337" max="14337" width="25.7265625" style="49" customWidth="1"/>
    <col min="14338" max="14346" width="7.7265625" style="49" customWidth="1"/>
    <col min="14347" max="14347" width="25.7265625" style="49" customWidth="1"/>
    <col min="14348" max="14592" width="9.1796875" style="49"/>
    <col min="14593" max="14593" width="25.7265625" style="49" customWidth="1"/>
    <col min="14594" max="14602" width="7.7265625" style="49" customWidth="1"/>
    <col min="14603" max="14603" width="25.7265625" style="49" customWidth="1"/>
    <col min="14604" max="14848" width="9.1796875" style="49"/>
    <col min="14849" max="14849" width="25.7265625" style="49" customWidth="1"/>
    <col min="14850" max="14858" width="7.7265625" style="49" customWidth="1"/>
    <col min="14859" max="14859" width="25.7265625" style="49" customWidth="1"/>
    <col min="14860" max="15104" width="9.1796875" style="49"/>
    <col min="15105" max="15105" width="25.7265625" style="49" customWidth="1"/>
    <col min="15106" max="15114" width="7.7265625" style="49" customWidth="1"/>
    <col min="15115" max="15115" width="25.7265625" style="49" customWidth="1"/>
    <col min="15116" max="15360" width="9.1796875" style="49"/>
    <col min="15361" max="15361" width="25.7265625" style="49" customWidth="1"/>
    <col min="15362" max="15370" width="7.7265625" style="49" customWidth="1"/>
    <col min="15371" max="15371" width="25.7265625" style="49" customWidth="1"/>
    <col min="15372" max="15616" width="9.1796875" style="49"/>
    <col min="15617" max="15617" width="25.7265625" style="49" customWidth="1"/>
    <col min="15618" max="15626" width="7.7265625" style="49" customWidth="1"/>
    <col min="15627" max="15627" width="25.7265625" style="49" customWidth="1"/>
    <col min="15628" max="15872" width="9.1796875" style="49"/>
    <col min="15873" max="15873" width="25.7265625" style="49" customWidth="1"/>
    <col min="15874" max="15882" width="7.7265625" style="49" customWidth="1"/>
    <col min="15883" max="15883" width="25.7265625" style="49" customWidth="1"/>
    <col min="15884" max="16128" width="9.1796875" style="49"/>
    <col min="16129" max="16129" width="25.7265625" style="49" customWidth="1"/>
    <col min="16130" max="16138" width="7.7265625" style="49" customWidth="1"/>
    <col min="16139" max="16139" width="25.7265625" style="49" customWidth="1"/>
    <col min="16140" max="16384" width="9.1796875" style="49"/>
  </cols>
  <sheetData>
    <row r="1" spans="1:11" ht="24.5" x14ac:dyDescent="0.25">
      <c r="A1" s="1127" t="s">
        <v>1007</v>
      </c>
      <c r="B1" s="1127"/>
      <c r="C1" s="1127"/>
      <c r="D1" s="1127"/>
      <c r="E1" s="1127"/>
      <c r="F1" s="1127"/>
      <c r="G1" s="1127"/>
      <c r="H1" s="1127"/>
      <c r="I1" s="1127"/>
      <c r="J1" s="1127"/>
      <c r="K1" s="1127"/>
    </row>
    <row r="2" spans="1:11" ht="15.5" x14ac:dyDescent="0.25">
      <c r="A2" s="1129" t="s">
        <v>1158</v>
      </c>
      <c r="B2" s="1129"/>
      <c r="C2" s="1129"/>
      <c r="D2" s="1129"/>
      <c r="E2" s="1129"/>
      <c r="F2" s="1129"/>
      <c r="G2" s="1129"/>
      <c r="H2" s="1129"/>
      <c r="I2" s="1129"/>
      <c r="J2" s="1129"/>
      <c r="K2" s="1129"/>
    </row>
    <row r="3" spans="1:11" ht="15.5" x14ac:dyDescent="0.25">
      <c r="A3" s="1129">
        <v>2017</v>
      </c>
      <c r="B3" s="1129"/>
      <c r="C3" s="1129"/>
      <c r="D3" s="1129"/>
      <c r="E3" s="1129"/>
      <c r="F3" s="1129"/>
      <c r="G3" s="1129"/>
      <c r="H3" s="1129"/>
      <c r="I3" s="1129"/>
      <c r="J3" s="1129"/>
      <c r="K3" s="1129"/>
    </row>
    <row r="4" spans="1:11" s="110" customFormat="1" ht="27.75" customHeight="1" x14ac:dyDescent="0.35">
      <c r="A4" s="961" t="s">
        <v>147</v>
      </c>
      <c r="B4" s="962"/>
      <c r="C4" s="962"/>
      <c r="D4" s="962"/>
      <c r="E4" s="962"/>
      <c r="F4" s="962"/>
      <c r="G4" s="962"/>
      <c r="H4" s="962"/>
      <c r="I4" s="962"/>
      <c r="J4" s="962"/>
      <c r="K4" s="963" t="s">
        <v>76</v>
      </c>
    </row>
    <row r="5" spans="1:11" ht="21.75" customHeight="1" thickBot="1" x14ac:dyDescent="0.3">
      <c r="A5" s="1182" t="s">
        <v>1376</v>
      </c>
      <c r="B5" s="1184" t="s">
        <v>838</v>
      </c>
      <c r="C5" s="1184"/>
      <c r="D5" s="1184"/>
      <c r="E5" s="1177" t="s">
        <v>839</v>
      </c>
      <c r="F5" s="1177"/>
      <c r="G5" s="1177"/>
      <c r="H5" s="1177" t="s">
        <v>884</v>
      </c>
      <c r="I5" s="1177"/>
      <c r="J5" s="1177"/>
      <c r="K5" s="1172" t="s">
        <v>971</v>
      </c>
    </row>
    <row r="6" spans="1:11" ht="30" customHeight="1" x14ac:dyDescent="0.25">
      <c r="A6" s="1183"/>
      <c r="B6" s="99" t="s">
        <v>404</v>
      </c>
      <c r="C6" s="494" t="s">
        <v>796</v>
      </c>
      <c r="D6" s="494" t="s">
        <v>795</v>
      </c>
      <c r="E6" s="99" t="s">
        <v>404</v>
      </c>
      <c r="F6" s="494" t="s">
        <v>796</v>
      </c>
      <c r="G6" s="494" t="s">
        <v>795</v>
      </c>
      <c r="H6" s="99" t="s">
        <v>404</v>
      </c>
      <c r="I6" s="494" t="s">
        <v>796</v>
      </c>
      <c r="J6" s="494" t="s">
        <v>795</v>
      </c>
      <c r="K6" s="1173"/>
    </row>
    <row r="7" spans="1:11" ht="25" customHeight="1" thickBot="1" x14ac:dyDescent="0.3">
      <c r="A7" s="783" t="s">
        <v>812</v>
      </c>
      <c r="B7" s="180">
        <f>D7+C7</f>
        <v>10972</v>
      </c>
      <c r="C7" s="180">
        <f>I7+F7</f>
        <v>5372</v>
      </c>
      <c r="D7" s="180">
        <f>J7+G7</f>
        <v>5600</v>
      </c>
      <c r="E7" s="180">
        <f>G7+F7</f>
        <v>9388</v>
      </c>
      <c r="F7" s="181">
        <v>4610</v>
      </c>
      <c r="G7" s="181">
        <v>4778</v>
      </c>
      <c r="H7" s="180">
        <f>J7+I7</f>
        <v>1584</v>
      </c>
      <c r="I7" s="181">
        <v>762</v>
      </c>
      <c r="J7" s="181">
        <v>822</v>
      </c>
      <c r="K7" s="777" t="s">
        <v>40</v>
      </c>
    </row>
    <row r="8" spans="1:11" ht="25" customHeight="1" thickTop="1" thickBot="1" x14ac:dyDescent="0.3">
      <c r="A8" s="784" t="s">
        <v>813</v>
      </c>
      <c r="B8" s="733">
        <f t="shared" ref="B8:B15" si="0">D8+C8</f>
        <v>10361</v>
      </c>
      <c r="C8" s="733">
        <f>I8+F8</f>
        <v>5019</v>
      </c>
      <c r="D8" s="733">
        <f t="shared" ref="D8:D15" si="1">J8+G8</f>
        <v>5342</v>
      </c>
      <c r="E8" s="733">
        <f t="shared" ref="E8:E15" si="2">G8+F8</f>
        <v>6556</v>
      </c>
      <c r="F8" s="183">
        <v>3197</v>
      </c>
      <c r="G8" s="183">
        <v>3359</v>
      </c>
      <c r="H8" s="733">
        <f t="shared" ref="H8:H15" si="3">J8+I8</f>
        <v>3805</v>
      </c>
      <c r="I8" s="183">
        <v>1822</v>
      </c>
      <c r="J8" s="183">
        <v>1983</v>
      </c>
      <c r="K8" s="778" t="s">
        <v>41</v>
      </c>
    </row>
    <row r="9" spans="1:11" ht="25" customHeight="1" thickTop="1" thickBot="1" x14ac:dyDescent="0.3">
      <c r="A9" s="783" t="s">
        <v>814</v>
      </c>
      <c r="B9" s="180">
        <f t="shared" si="0"/>
        <v>1501</v>
      </c>
      <c r="C9" s="180">
        <f t="shared" ref="C9:C15" si="4">I9+F9</f>
        <v>740</v>
      </c>
      <c r="D9" s="180">
        <f t="shared" si="1"/>
        <v>761</v>
      </c>
      <c r="E9" s="180">
        <f t="shared" si="2"/>
        <v>1163</v>
      </c>
      <c r="F9" s="184">
        <v>575</v>
      </c>
      <c r="G9" s="184">
        <v>588</v>
      </c>
      <c r="H9" s="180">
        <f t="shared" si="3"/>
        <v>338</v>
      </c>
      <c r="I9" s="184">
        <v>165</v>
      </c>
      <c r="J9" s="184">
        <v>173</v>
      </c>
      <c r="K9" s="779" t="s">
        <v>42</v>
      </c>
    </row>
    <row r="10" spans="1:11" ht="25" customHeight="1" thickTop="1" thickBot="1" x14ac:dyDescent="0.3">
      <c r="A10" s="784" t="s">
        <v>815</v>
      </c>
      <c r="B10" s="733">
        <f t="shared" si="0"/>
        <v>1486</v>
      </c>
      <c r="C10" s="733">
        <f t="shared" si="4"/>
        <v>741</v>
      </c>
      <c r="D10" s="733">
        <f t="shared" si="1"/>
        <v>745</v>
      </c>
      <c r="E10" s="733">
        <f t="shared" si="2"/>
        <v>835</v>
      </c>
      <c r="F10" s="183">
        <v>411</v>
      </c>
      <c r="G10" s="183">
        <v>424</v>
      </c>
      <c r="H10" s="733">
        <f t="shared" si="3"/>
        <v>651</v>
      </c>
      <c r="I10" s="183">
        <v>330</v>
      </c>
      <c r="J10" s="183">
        <v>321</v>
      </c>
      <c r="K10" s="778" t="s">
        <v>43</v>
      </c>
    </row>
    <row r="11" spans="1:11" ht="25" customHeight="1" thickTop="1" thickBot="1" x14ac:dyDescent="0.3">
      <c r="A11" s="783" t="s">
        <v>816</v>
      </c>
      <c r="B11" s="180">
        <f t="shared" si="0"/>
        <v>1022</v>
      </c>
      <c r="C11" s="180">
        <f t="shared" si="4"/>
        <v>487</v>
      </c>
      <c r="D11" s="180">
        <f t="shared" si="1"/>
        <v>535</v>
      </c>
      <c r="E11" s="180">
        <f t="shared" si="2"/>
        <v>761</v>
      </c>
      <c r="F11" s="184">
        <v>360</v>
      </c>
      <c r="G11" s="184">
        <v>401</v>
      </c>
      <c r="H11" s="180">
        <f t="shared" si="3"/>
        <v>261</v>
      </c>
      <c r="I11" s="184">
        <v>127</v>
      </c>
      <c r="J11" s="184">
        <v>134</v>
      </c>
      <c r="K11" s="779" t="s">
        <v>44</v>
      </c>
    </row>
    <row r="12" spans="1:11" ht="25" customHeight="1" thickTop="1" thickBot="1" x14ac:dyDescent="0.3">
      <c r="A12" s="784" t="s">
        <v>817</v>
      </c>
      <c r="B12" s="733">
        <f t="shared" si="0"/>
        <v>160</v>
      </c>
      <c r="C12" s="733">
        <f t="shared" si="4"/>
        <v>73</v>
      </c>
      <c r="D12" s="733">
        <f t="shared" si="1"/>
        <v>87</v>
      </c>
      <c r="E12" s="733">
        <f t="shared" si="2"/>
        <v>100</v>
      </c>
      <c r="F12" s="183">
        <v>43</v>
      </c>
      <c r="G12" s="183">
        <v>57</v>
      </c>
      <c r="H12" s="733">
        <f t="shared" si="3"/>
        <v>60</v>
      </c>
      <c r="I12" s="183">
        <v>30</v>
      </c>
      <c r="J12" s="183">
        <v>30</v>
      </c>
      <c r="K12" s="778" t="s">
        <v>45</v>
      </c>
    </row>
    <row r="13" spans="1:11" ht="25" customHeight="1" thickTop="1" thickBot="1" x14ac:dyDescent="0.3">
      <c r="A13" s="783" t="s">
        <v>818</v>
      </c>
      <c r="B13" s="180">
        <f t="shared" si="0"/>
        <v>468</v>
      </c>
      <c r="C13" s="180">
        <f t="shared" si="4"/>
        <v>213</v>
      </c>
      <c r="D13" s="180">
        <f t="shared" si="1"/>
        <v>255</v>
      </c>
      <c r="E13" s="180">
        <f t="shared" si="2"/>
        <v>173</v>
      </c>
      <c r="F13" s="188">
        <v>70</v>
      </c>
      <c r="G13" s="188">
        <v>103</v>
      </c>
      <c r="H13" s="180">
        <f t="shared" si="3"/>
        <v>295</v>
      </c>
      <c r="I13" s="188">
        <v>143</v>
      </c>
      <c r="J13" s="188">
        <v>152</v>
      </c>
      <c r="K13" s="780" t="s">
        <v>46</v>
      </c>
    </row>
    <row r="14" spans="1:11" ht="25" customHeight="1" thickTop="1" thickBot="1" x14ac:dyDescent="0.3">
      <c r="A14" s="784" t="s">
        <v>819</v>
      </c>
      <c r="B14" s="182">
        <f t="shared" si="0"/>
        <v>1706</v>
      </c>
      <c r="C14" s="182">
        <f t="shared" si="4"/>
        <v>847</v>
      </c>
      <c r="D14" s="182">
        <f t="shared" si="1"/>
        <v>859</v>
      </c>
      <c r="E14" s="182">
        <f t="shared" si="2"/>
        <v>986</v>
      </c>
      <c r="F14" s="183">
        <v>493</v>
      </c>
      <c r="G14" s="183">
        <v>493</v>
      </c>
      <c r="H14" s="182">
        <f t="shared" si="3"/>
        <v>720</v>
      </c>
      <c r="I14" s="183">
        <v>354</v>
      </c>
      <c r="J14" s="183">
        <v>366</v>
      </c>
      <c r="K14" s="778" t="s">
        <v>669</v>
      </c>
    </row>
    <row r="15" spans="1:11" ht="25" customHeight="1" thickTop="1" x14ac:dyDescent="0.25">
      <c r="A15" s="785" t="s">
        <v>826</v>
      </c>
      <c r="B15" s="525">
        <f t="shared" si="0"/>
        <v>230</v>
      </c>
      <c r="C15" s="525">
        <f t="shared" si="4"/>
        <v>125</v>
      </c>
      <c r="D15" s="525">
        <f t="shared" si="1"/>
        <v>105</v>
      </c>
      <c r="E15" s="525">
        <f t="shared" si="2"/>
        <v>0</v>
      </c>
      <c r="F15" s="399">
        <v>0</v>
      </c>
      <c r="G15" s="399">
        <v>0</v>
      </c>
      <c r="H15" s="525">
        <f t="shared" si="3"/>
        <v>230</v>
      </c>
      <c r="I15" s="399">
        <v>125</v>
      </c>
      <c r="J15" s="399">
        <v>105</v>
      </c>
      <c r="K15" s="781" t="s">
        <v>181</v>
      </c>
    </row>
    <row r="16" spans="1:11" ht="25" customHeight="1" x14ac:dyDescent="0.25">
      <c r="A16" s="786" t="s">
        <v>47</v>
      </c>
      <c r="B16" s="400">
        <f t="shared" ref="B16:I16" si="5">SUM(B7:B15)</f>
        <v>27906</v>
      </c>
      <c r="C16" s="400">
        <f t="shared" si="5"/>
        <v>13617</v>
      </c>
      <c r="D16" s="400">
        <f t="shared" si="5"/>
        <v>14289</v>
      </c>
      <c r="E16" s="400">
        <f t="shared" si="5"/>
        <v>19962</v>
      </c>
      <c r="F16" s="400">
        <f t="shared" si="5"/>
        <v>9759</v>
      </c>
      <c r="G16" s="400">
        <f>SUM(G7:G15)</f>
        <v>10203</v>
      </c>
      <c r="H16" s="400">
        <f t="shared" si="5"/>
        <v>7944</v>
      </c>
      <c r="I16" s="400">
        <f t="shared" si="5"/>
        <v>3858</v>
      </c>
      <c r="J16" s="400">
        <f>SUM(J7:J15)</f>
        <v>4086</v>
      </c>
      <c r="K16" s="782" t="s">
        <v>48</v>
      </c>
    </row>
    <row r="17" spans="1:1" ht="21" customHeight="1" x14ac:dyDescent="0.25"/>
    <row r="18" spans="1:1" ht="21" customHeight="1" x14ac:dyDescent="0.25"/>
    <row r="19" spans="1:1" x14ac:dyDescent="0.25">
      <c r="A19" s="49"/>
    </row>
    <row r="20" spans="1:1" x14ac:dyDescent="0.25">
      <c r="A20" s="49"/>
    </row>
    <row r="21" spans="1:1" x14ac:dyDescent="0.25">
      <c r="A21" s="49"/>
    </row>
    <row r="22" spans="1:1" x14ac:dyDescent="0.25">
      <c r="A22" s="49"/>
    </row>
    <row r="23" spans="1:1" x14ac:dyDescent="0.25">
      <c r="A23" s="49"/>
    </row>
    <row r="24" spans="1:1" x14ac:dyDescent="0.25">
      <c r="A24" s="49"/>
    </row>
    <row r="25" spans="1:1" x14ac:dyDescent="0.25">
      <c r="A25" s="49"/>
    </row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Q218"/>
  <sheetViews>
    <sheetView view="pageBreakPreview" topLeftCell="A19" zoomScaleNormal="100" zoomScaleSheetLayoutView="100" workbookViewId="0">
      <selection activeCell="J14" sqref="J14"/>
    </sheetView>
  </sheetViews>
  <sheetFormatPr defaultRowHeight="14" x14ac:dyDescent="0.3"/>
  <cols>
    <col min="1" max="1" width="15.81640625" style="51" customWidth="1"/>
    <col min="2" max="2" width="7.81640625" style="53" customWidth="1"/>
    <col min="3" max="3" width="8.7265625" style="51" customWidth="1"/>
    <col min="4" max="15" width="7.453125" style="51" customWidth="1"/>
    <col min="16" max="16" width="6.7265625" style="53" customWidth="1"/>
    <col min="17" max="17" width="12.54296875" style="51" customWidth="1"/>
    <col min="18" max="256" width="9.1796875" style="33"/>
    <col min="257" max="257" width="18.7265625" style="33" customWidth="1"/>
    <col min="258" max="258" width="5.54296875" style="33" bestFit="1" customWidth="1"/>
    <col min="259" max="259" width="8.7265625" style="33" customWidth="1"/>
    <col min="260" max="271" width="6.7265625" style="33" customWidth="1"/>
    <col min="272" max="272" width="7" style="33" bestFit="1" customWidth="1"/>
    <col min="273" max="273" width="18.7265625" style="33" customWidth="1"/>
    <col min="274" max="512" width="9.1796875" style="33"/>
    <col min="513" max="513" width="18.7265625" style="33" customWidth="1"/>
    <col min="514" max="514" width="5.54296875" style="33" bestFit="1" customWidth="1"/>
    <col min="515" max="515" width="8.7265625" style="33" customWidth="1"/>
    <col min="516" max="527" width="6.7265625" style="33" customWidth="1"/>
    <col min="528" max="528" width="7" style="33" bestFit="1" customWidth="1"/>
    <col min="529" max="529" width="18.7265625" style="33" customWidth="1"/>
    <col min="530" max="768" width="9.1796875" style="33"/>
    <col min="769" max="769" width="18.7265625" style="33" customWidth="1"/>
    <col min="770" max="770" width="5.54296875" style="33" bestFit="1" customWidth="1"/>
    <col min="771" max="771" width="8.7265625" style="33" customWidth="1"/>
    <col min="772" max="783" width="6.7265625" style="33" customWidth="1"/>
    <col min="784" max="784" width="7" style="33" bestFit="1" customWidth="1"/>
    <col min="785" max="785" width="18.7265625" style="33" customWidth="1"/>
    <col min="786" max="1024" width="9.1796875" style="33"/>
    <col min="1025" max="1025" width="18.7265625" style="33" customWidth="1"/>
    <col min="1026" max="1026" width="5.54296875" style="33" bestFit="1" customWidth="1"/>
    <col min="1027" max="1027" width="8.7265625" style="33" customWidth="1"/>
    <col min="1028" max="1039" width="6.7265625" style="33" customWidth="1"/>
    <col min="1040" max="1040" width="7" style="33" bestFit="1" customWidth="1"/>
    <col min="1041" max="1041" width="18.7265625" style="33" customWidth="1"/>
    <col min="1042" max="1280" width="9.1796875" style="33"/>
    <col min="1281" max="1281" width="18.7265625" style="33" customWidth="1"/>
    <col min="1282" max="1282" width="5.54296875" style="33" bestFit="1" customWidth="1"/>
    <col min="1283" max="1283" width="8.7265625" style="33" customWidth="1"/>
    <col min="1284" max="1295" width="6.7265625" style="33" customWidth="1"/>
    <col min="1296" max="1296" width="7" style="33" bestFit="1" customWidth="1"/>
    <col min="1297" max="1297" width="18.7265625" style="33" customWidth="1"/>
    <col min="1298" max="1536" width="9.1796875" style="33"/>
    <col min="1537" max="1537" width="18.7265625" style="33" customWidth="1"/>
    <col min="1538" max="1538" width="5.54296875" style="33" bestFit="1" customWidth="1"/>
    <col min="1539" max="1539" width="8.7265625" style="33" customWidth="1"/>
    <col min="1540" max="1551" width="6.7265625" style="33" customWidth="1"/>
    <col min="1552" max="1552" width="7" style="33" bestFit="1" customWidth="1"/>
    <col min="1553" max="1553" width="18.7265625" style="33" customWidth="1"/>
    <col min="1554" max="1792" width="9.1796875" style="33"/>
    <col min="1793" max="1793" width="18.7265625" style="33" customWidth="1"/>
    <col min="1794" max="1794" width="5.54296875" style="33" bestFit="1" customWidth="1"/>
    <col min="1795" max="1795" width="8.7265625" style="33" customWidth="1"/>
    <col min="1796" max="1807" width="6.7265625" style="33" customWidth="1"/>
    <col min="1808" max="1808" width="7" style="33" bestFit="1" customWidth="1"/>
    <col min="1809" max="1809" width="18.7265625" style="33" customWidth="1"/>
    <col min="1810" max="2048" width="9.1796875" style="33"/>
    <col min="2049" max="2049" width="18.7265625" style="33" customWidth="1"/>
    <col min="2050" max="2050" width="5.54296875" style="33" bestFit="1" customWidth="1"/>
    <col min="2051" max="2051" width="8.7265625" style="33" customWidth="1"/>
    <col min="2052" max="2063" width="6.7265625" style="33" customWidth="1"/>
    <col min="2064" max="2064" width="7" style="33" bestFit="1" customWidth="1"/>
    <col min="2065" max="2065" width="18.7265625" style="33" customWidth="1"/>
    <col min="2066" max="2304" width="9.1796875" style="33"/>
    <col min="2305" max="2305" width="18.7265625" style="33" customWidth="1"/>
    <col min="2306" max="2306" width="5.54296875" style="33" bestFit="1" customWidth="1"/>
    <col min="2307" max="2307" width="8.7265625" style="33" customWidth="1"/>
    <col min="2308" max="2319" width="6.7265625" style="33" customWidth="1"/>
    <col min="2320" max="2320" width="7" style="33" bestFit="1" customWidth="1"/>
    <col min="2321" max="2321" width="18.7265625" style="33" customWidth="1"/>
    <col min="2322" max="2560" width="9.1796875" style="33"/>
    <col min="2561" max="2561" width="18.7265625" style="33" customWidth="1"/>
    <col min="2562" max="2562" width="5.54296875" style="33" bestFit="1" customWidth="1"/>
    <col min="2563" max="2563" width="8.7265625" style="33" customWidth="1"/>
    <col min="2564" max="2575" width="6.7265625" style="33" customWidth="1"/>
    <col min="2576" max="2576" width="7" style="33" bestFit="1" customWidth="1"/>
    <col min="2577" max="2577" width="18.7265625" style="33" customWidth="1"/>
    <col min="2578" max="2816" width="9.1796875" style="33"/>
    <col min="2817" max="2817" width="18.7265625" style="33" customWidth="1"/>
    <col min="2818" max="2818" width="5.54296875" style="33" bestFit="1" customWidth="1"/>
    <col min="2819" max="2819" width="8.7265625" style="33" customWidth="1"/>
    <col min="2820" max="2831" width="6.7265625" style="33" customWidth="1"/>
    <col min="2832" max="2832" width="7" style="33" bestFit="1" customWidth="1"/>
    <col min="2833" max="2833" width="18.7265625" style="33" customWidth="1"/>
    <col min="2834" max="3072" width="9.1796875" style="33"/>
    <col min="3073" max="3073" width="18.7265625" style="33" customWidth="1"/>
    <col min="3074" max="3074" width="5.54296875" style="33" bestFit="1" customWidth="1"/>
    <col min="3075" max="3075" width="8.7265625" style="33" customWidth="1"/>
    <col min="3076" max="3087" width="6.7265625" style="33" customWidth="1"/>
    <col min="3088" max="3088" width="7" style="33" bestFit="1" customWidth="1"/>
    <col min="3089" max="3089" width="18.7265625" style="33" customWidth="1"/>
    <col min="3090" max="3328" width="9.1796875" style="33"/>
    <col min="3329" max="3329" width="18.7265625" style="33" customWidth="1"/>
    <col min="3330" max="3330" width="5.54296875" style="33" bestFit="1" customWidth="1"/>
    <col min="3331" max="3331" width="8.7265625" style="33" customWidth="1"/>
    <col min="3332" max="3343" width="6.7265625" style="33" customWidth="1"/>
    <col min="3344" max="3344" width="7" style="33" bestFit="1" customWidth="1"/>
    <col min="3345" max="3345" width="18.7265625" style="33" customWidth="1"/>
    <col min="3346" max="3584" width="9.1796875" style="33"/>
    <col min="3585" max="3585" width="18.7265625" style="33" customWidth="1"/>
    <col min="3586" max="3586" width="5.54296875" style="33" bestFit="1" customWidth="1"/>
    <col min="3587" max="3587" width="8.7265625" style="33" customWidth="1"/>
    <col min="3588" max="3599" width="6.7265625" style="33" customWidth="1"/>
    <col min="3600" max="3600" width="7" style="33" bestFit="1" customWidth="1"/>
    <col min="3601" max="3601" width="18.7265625" style="33" customWidth="1"/>
    <col min="3602" max="3840" width="9.1796875" style="33"/>
    <col min="3841" max="3841" width="18.7265625" style="33" customWidth="1"/>
    <col min="3842" max="3842" width="5.54296875" style="33" bestFit="1" customWidth="1"/>
    <col min="3843" max="3843" width="8.7265625" style="33" customWidth="1"/>
    <col min="3844" max="3855" width="6.7265625" style="33" customWidth="1"/>
    <col min="3856" max="3856" width="7" style="33" bestFit="1" customWidth="1"/>
    <col min="3857" max="3857" width="18.7265625" style="33" customWidth="1"/>
    <col min="3858" max="4096" width="9.1796875" style="33"/>
    <col min="4097" max="4097" width="18.7265625" style="33" customWidth="1"/>
    <col min="4098" max="4098" width="5.54296875" style="33" bestFit="1" customWidth="1"/>
    <col min="4099" max="4099" width="8.7265625" style="33" customWidth="1"/>
    <col min="4100" max="4111" width="6.7265625" style="33" customWidth="1"/>
    <col min="4112" max="4112" width="7" style="33" bestFit="1" customWidth="1"/>
    <col min="4113" max="4113" width="18.7265625" style="33" customWidth="1"/>
    <col min="4114" max="4352" width="9.1796875" style="33"/>
    <col min="4353" max="4353" width="18.7265625" style="33" customWidth="1"/>
    <col min="4354" max="4354" width="5.54296875" style="33" bestFit="1" customWidth="1"/>
    <col min="4355" max="4355" width="8.7265625" style="33" customWidth="1"/>
    <col min="4356" max="4367" width="6.7265625" style="33" customWidth="1"/>
    <col min="4368" max="4368" width="7" style="33" bestFit="1" customWidth="1"/>
    <col min="4369" max="4369" width="18.7265625" style="33" customWidth="1"/>
    <col min="4370" max="4608" width="9.1796875" style="33"/>
    <col min="4609" max="4609" width="18.7265625" style="33" customWidth="1"/>
    <col min="4610" max="4610" width="5.54296875" style="33" bestFit="1" customWidth="1"/>
    <col min="4611" max="4611" width="8.7265625" style="33" customWidth="1"/>
    <col min="4612" max="4623" width="6.7265625" style="33" customWidth="1"/>
    <col min="4624" max="4624" width="7" style="33" bestFit="1" customWidth="1"/>
    <col min="4625" max="4625" width="18.7265625" style="33" customWidth="1"/>
    <col min="4626" max="4864" width="9.1796875" style="33"/>
    <col min="4865" max="4865" width="18.7265625" style="33" customWidth="1"/>
    <col min="4866" max="4866" width="5.54296875" style="33" bestFit="1" customWidth="1"/>
    <col min="4867" max="4867" width="8.7265625" style="33" customWidth="1"/>
    <col min="4868" max="4879" width="6.7265625" style="33" customWidth="1"/>
    <col min="4880" max="4880" width="7" style="33" bestFit="1" customWidth="1"/>
    <col min="4881" max="4881" width="18.7265625" style="33" customWidth="1"/>
    <col min="4882" max="5120" width="9.1796875" style="33"/>
    <col min="5121" max="5121" width="18.7265625" style="33" customWidth="1"/>
    <col min="5122" max="5122" width="5.54296875" style="33" bestFit="1" customWidth="1"/>
    <col min="5123" max="5123" width="8.7265625" style="33" customWidth="1"/>
    <col min="5124" max="5135" width="6.7265625" style="33" customWidth="1"/>
    <col min="5136" max="5136" width="7" style="33" bestFit="1" customWidth="1"/>
    <col min="5137" max="5137" width="18.7265625" style="33" customWidth="1"/>
    <col min="5138" max="5376" width="9.1796875" style="33"/>
    <col min="5377" max="5377" width="18.7265625" style="33" customWidth="1"/>
    <col min="5378" max="5378" width="5.54296875" style="33" bestFit="1" customWidth="1"/>
    <col min="5379" max="5379" width="8.7265625" style="33" customWidth="1"/>
    <col min="5380" max="5391" width="6.7265625" style="33" customWidth="1"/>
    <col min="5392" max="5392" width="7" style="33" bestFit="1" customWidth="1"/>
    <col min="5393" max="5393" width="18.7265625" style="33" customWidth="1"/>
    <col min="5394" max="5632" width="9.1796875" style="33"/>
    <col min="5633" max="5633" width="18.7265625" style="33" customWidth="1"/>
    <col min="5634" max="5634" width="5.54296875" style="33" bestFit="1" customWidth="1"/>
    <col min="5635" max="5635" width="8.7265625" style="33" customWidth="1"/>
    <col min="5636" max="5647" width="6.7265625" style="33" customWidth="1"/>
    <col min="5648" max="5648" width="7" style="33" bestFit="1" customWidth="1"/>
    <col min="5649" max="5649" width="18.7265625" style="33" customWidth="1"/>
    <col min="5650" max="5888" width="9.1796875" style="33"/>
    <col min="5889" max="5889" width="18.7265625" style="33" customWidth="1"/>
    <col min="5890" max="5890" width="5.54296875" style="33" bestFit="1" customWidth="1"/>
    <col min="5891" max="5891" width="8.7265625" style="33" customWidth="1"/>
    <col min="5892" max="5903" width="6.7265625" style="33" customWidth="1"/>
    <col min="5904" max="5904" width="7" style="33" bestFit="1" customWidth="1"/>
    <col min="5905" max="5905" width="18.7265625" style="33" customWidth="1"/>
    <col min="5906" max="6144" width="9.1796875" style="33"/>
    <col min="6145" max="6145" width="18.7265625" style="33" customWidth="1"/>
    <col min="6146" max="6146" width="5.54296875" style="33" bestFit="1" customWidth="1"/>
    <col min="6147" max="6147" width="8.7265625" style="33" customWidth="1"/>
    <col min="6148" max="6159" width="6.7265625" style="33" customWidth="1"/>
    <col min="6160" max="6160" width="7" style="33" bestFit="1" customWidth="1"/>
    <col min="6161" max="6161" width="18.7265625" style="33" customWidth="1"/>
    <col min="6162" max="6400" width="9.1796875" style="33"/>
    <col min="6401" max="6401" width="18.7265625" style="33" customWidth="1"/>
    <col min="6402" max="6402" width="5.54296875" style="33" bestFit="1" customWidth="1"/>
    <col min="6403" max="6403" width="8.7265625" style="33" customWidth="1"/>
    <col min="6404" max="6415" width="6.7265625" style="33" customWidth="1"/>
    <col min="6416" max="6416" width="7" style="33" bestFit="1" customWidth="1"/>
    <col min="6417" max="6417" width="18.7265625" style="33" customWidth="1"/>
    <col min="6418" max="6656" width="9.1796875" style="33"/>
    <col min="6657" max="6657" width="18.7265625" style="33" customWidth="1"/>
    <col min="6658" max="6658" width="5.54296875" style="33" bestFit="1" customWidth="1"/>
    <col min="6659" max="6659" width="8.7265625" style="33" customWidth="1"/>
    <col min="6660" max="6671" width="6.7265625" style="33" customWidth="1"/>
    <col min="6672" max="6672" width="7" style="33" bestFit="1" customWidth="1"/>
    <col min="6673" max="6673" width="18.7265625" style="33" customWidth="1"/>
    <col min="6674" max="6912" width="9.1796875" style="33"/>
    <col min="6913" max="6913" width="18.7265625" style="33" customWidth="1"/>
    <col min="6914" max="6914" width="5.54296875" style="33" bestFit="1" customWidth="1"/>
    <col min="6915" max="6915" width="8.7265625" style="33" customWidth="1"/>
    <col min="6916" max="6927" width="6.7265625" style="33" customWidth="1"/>
    <col min="6928" max="6928" width="7" style="33" bestFit="1" customWidth="1"/>
    <col min="6929" max="6929" width="18.7265625" style="33" customWidth="1"/>
    <col min="6930" max="7168" width="9.1796875" style="33"/>
    <col min="7169" max="7169" width="18.7265625" style="33" customWidth="1"/>
    <col min="7170" max="7170" width="5.54296875" style="33" bestFit="1" customWidth="1"/>
    <col min="7171" max="7171" width="8.7265625" style="33" customWidth="1"/>
    <col min="7172" max="7183" width="6.7265625" style="33" customWidth="1"/>
    <col min="7184" max="7184" width="7" style="33" bestFit="1" customWidth="1"/>
    <col min="7185" max="7185" width="18.7265625" style="33" customWidth="1"/>
    <col min="7186" max="7424" width="9.1796875" style="33"/>
    <col min="7425" max="7425" width="18.7265625" style="33" customWidth="1"/>
    <col min="7426" max="7426" width="5.54296875" style="33" bestFit="1" customWidth="1"/>
    <col min="7427" max="7427" width="8.7265625" style="33" customWidth="1"/>
    <col min="7428" max="7439" width="6.7265625" style="33" customWidth="1"/>
    <col min="7440" max="7440" width="7" style="33" bestFit="1" customWidth="1"/>
    <col min="7441" max="7441" width="18.7265625" style="33" customWidth="1"/>
    <col min="7442" max="7680" width="9.1796875" style="33"/>
    <col min="7681" max="7681" width="18.7265625" style="33" customWidth="1"/>
    <col min="7682" max="7682" width="5.54296875" style="33" bestFit="1" customWidth="1"/>
    <col min="7683" max="7683" width="8.7265625" style="33" customWidth="1"/>
    <col min="7684" max="7695" width="6.7265625" style="33" customWidth="1"/>
    <col min="7696" max="7696" width="7" style="33" bestFit="1" customWidth="1"/>
    <col min="7697" max="7697" width="18.7265625" style="33" customWidth="1"/>
    <col min="7698" max="7936" width="9.1796875" style="33"/>
    <col min="7937" max="7937" width="18.7265625" style="33" customWidth="1"/>
    <col min="7938" max="7938" width="5.54296875" style="33" bestFit="1" customWidth="1"/>
    <col min="7939" max="7939" width="8.7265625" style="33" customWidth="1"/>
    <col min="7940" max="7951" width="6.7265625" style="33" customWidth="1"/>
    <col min="7952" max="7952" width="7" style="33" bestFit="1" customWidth="1"/>
    <col min="7953" max="7953" width="18.7265625" style="33" customWidth="1"/>
    <col min="7954" max="8192" width="9.1796875" style="33"/>
    <col min="8193" max="8193" width="18.7265625" style="33" customWidth="1"/>
    <col min="8194" max="8194" width="5.54296875" style="33" bestFit="1" customWidth="1"/>
    <col min="8195" max="8195" width="8.7265625" style="33" customWidth="1"/>
    <col min="8196" max="8207" width="6.7265625" style="33" customWidth="1"/>
    <col min="8208" max="8208" width="7" style="33" bestFit="1" customWidth="1"/>
    <col min="8209" max="8209" width="18.7265625" style="33" customWidth="1"/>
    <col min="8210" max="8448" width="9.1796875" style="33"/>
    <col min="8449" max="8449" width="18.7265625" style="33" customWidth="1"/>
    <col min="8450" max="8450" width="5.54296875" style="33" bestFit="1" customWidth="1"/>
    <col min="8451" max="8451" width="8.7265625" style="33" customWidth="1"/>
    <col min="8452" max="8463" width="6.7265625" style="33" customWidth="1"/>
    <col min="8464" max="8464" width="7" style="33" bestFit="1" customWidth="1"/>
    <col min="8465" max="8465" width="18.7265625" style="33" customWidth="1"/>
    <col min="8466" max="8704" width="9.1796875" style="33"/>
    <col min="8705" max="8705" width="18.7265625" style="33" customWidth="1"/>
    <col min="8706" max="8706" width="5.54296875" style="33" bestFit="1" customWidth="1"/>
    <col min="8707" max="8707" width="8.7265625" style="33" customWidth="1"/>
    <col min="8708" max="8719" width="6.7265625" style="33" customWidth="1"/>
    <col min="8720" max="8720" width="7" style="33" bestFit="1" customWidth="1"/>
    <col min="8721" max="8721" width="18.7265625" style="33" customWidth="1"/>
    <col min="8722" max="8960" width="9.1796875" style="33"/>
    <col min="8961" max="8961" width="18.7265625" style="33" customWidth="1"/>
    <col min="8962" max="8962" width="5.54296875" style="33" bestFit="1" customWidth="1"/>
    <col min="8963" max="8963" width="8.7265625" style="33" customWidth="1"/>
    <col min="8964" max="8975" width="6.7265625" style="33" customWidth="1"/>
    <col min="8976" max="8976" width="7" style="33" bestFit="1" customWidth="1"/>
    <col min="8977" max="8977" width="18.7265625" style="33" customWidth="1"/>
    <col min="8978" max="9216" width="9.1796875" style="33"/>
    <col min="9217" max="9217" width="18.7265625" style="33" customWidth="1"/>
    <col min="9218" max="9218" width="5.54296875" style="33" bestFit="1" customWidth="1"/>
    <col min="9219" max="9219" width="8.7265625" style="33" customWidth="1"/>
    <col min="9220" max="9231" width="6.7265625" style="33" customWidth="1"/>
    <col min="9232" max="9232" width="7" style="33" bestFit="1" customWidth="1"/>
    <col min="9233" max="9233" width="18.7265625" style="33" customWidth="1"/>
    <col min="9234" max="9472" width="9.1796875" style="33"/>
    <col min="9473" max="9473" width="18.7265625" style="33" customWidth="1"/>
    <col min="9474" max="9474" width="5.54296875" style="33" bestFit="1" customWidth="1"/>
    <col min="9475" max="9475" width="8.7265625" style="33" customWidth="1"/>
    <col min="9476" max="9487" width="6.7265625" style="33" customWidth="1"/>
    <col min="9488" max="9488" width="7" style="33" bestFit="1" customWidth="1"/>
    <col min="9489" max="9489" width="18.7265625" style="33" customWidth="1"/>
    <col min="9490" max="9728" width="9.1796875" style="33"/>
    <col min="9729" max="9729" width="18.7265625" style="33" customWidth="1"/>
    <col min="9730" max="9730" width="5.54296875" style="33" bestFit="1" customWidth="1"/>
    <col min="9731" max="9731" width="8.7265625" style="33" customWidth="1"/>
    <col min="9732" max="9743" width="6.7265625" style="33" customWidth="1"/>
    <col min="9744" max="9744" width="7" style="33" bestFit="1" customWidth="1"/>
    <col min="9745" max="9745" width="18.7265625" style="33" customWidth="1"/>
    <col min="9746" max="9984" width="9.1796875" style="33"/>
    <col min="9985" max="9985" width="18.7265625" style="33" customWidth="1"/>
    <col min="9986" max="9986" width="5.54296875" style="33" bestFit="1" customWidth="1"/>
    <col min="9987" max="9987" width="8.7265625" style="33" customWidth="1"/>
    <col min="9988" max="9999" width="6.7265625" style="33" customWidth="1"/>
    <col min="10000" max="10000" width="7" style="33" bestFit="1" customWidth="1"/>
    <col min="10001" max="10001" width="18.7265625" style="33" customWidth="1"/>
    <col min="10002" max="10240" width="9.1796875" style="33"/>
    <col min="10241" max="10241" width="18.7265625" style="33" customWidth="1"/>
    <col min="10242" max="10242" width="5.54296875" style="33" bestFit="1" customWidth="1"/>
    <col min="10243" max="10243" width="8.7265625" style="33" customWidth="1"/>
    <col min="10244" max="10255" width="6.7265625" style="33" customWidth="1"/>
    <col min="10256" max="10256" width="7" style="33" bestFit="1" customWidth="1"/>
    <col min="10257" max="10257" width="18.7265625" style="33" customWidth="1"/>
    <col min="10258" max="10496" width="9.1796875" style="33"/>
    <col min="10497" max="10497" width="18.7265625" style="33" customWidth="1"/>
    <col min="10498" max="10498" width="5.54296875" style="33" bestFit="1" customWidth="1"/>
    <col min="10499" max="10499" width="8.7265625" style="33" customWidth="1"/>
    <col min="10500" max="10511" width="6.7265625" style="33" customWidth="1"/>
    <col min="10512" max="10512" width="7" style="33" bestFit="1" customWidth="1"/>
    <col min="10513" max="10513" width="18.7265625" style="33" customWidth="1"/>
    <col min="10514" max="10752" width="9.1796875" style="33"/>
    <col min="10753" max="10753" width="18.7265625" style="33" customWidth="1"/>
    <col min="10754" max="10754" width="5.54296875" style="33" bestFit="1" customWidth="1"/>
    <col min="10755" max="10755" width="8.7265625" style="33" customWidth="1"/>
    <col min="10756" max="10767" width="6.7265625" style="33" customWidth="1"/>
    <col min="10768" max="10768" width="7" style="33" bestFit="1" customWidth="1"/>
    <col min="10769" max="10769" width="18.7265625" style="33" customWidth="1"/>
    <col min="10770" max="11008" width="9.1796875" style="33"/>
    <col min="11009" max="11009" width="18.7265625" style="33" customWidth="1"/>
    <col min="11010" max="11010" width="5.54296875" style="33" bestFit="1" customWidth="1"/>
    <col min="11011" max="11011" width="8.7265625" style="33" customWidth="1"/>
    <col min="11012" max="11023" width="6.7265625" style="33" customWidth="1"/>
    <col min="11024" max="11024" width="7" style="33" bestFit="1" customWidth="1"/>
    <col min="11025" max="11025" width="18.7265625" style="33" customWidth="1"/>
    <col min="11026" max="11264" width="9.1796875" style="33"/>
    <col min="11265" max="11265" width="18.7265625" style="33" customWidth="1"/>
    <col min="11266" max="11266" width="5.54296875" style="33" bestFit="1" customWidth="1"/>
    <col min="11267" max="11267" width="8.7265625" style="33" customWidth="1"/>
    <col min="11268" max="11279" width="6.7265625" style="33" customWidth="1"/>
    <col min="11280" max="11280" width="7" style="33" bestFit="1" customWidth="1"/>
    <col min="11281" max="11281" width="18.7265625" style="33" customWidth="1"/>
    <col min="11282" max="11520" width="9.1796875" style="33"/>
    <col min="11521" max="11521" width="18.7265625" style="33" customWidth="1"/>
    <col min="11522" max="11522" width="5.54296875" style="33" bestFit="1" customWidth="1"/>
    <col min="11523" max="11523" width="8.7265625" style="33" customWidth="1"/>
    <col min="11524" max="11535" width="6.7265625" style="33" customWidth="1"/>
    <col min="11536" max="11536" width="7" style="33" bestFit="1" customWidth="1"/>
    <col min="11537" max="11537" width="18.7265625" style="33" customWidth="1"/>
    <col min="11538" max="11776" width="9.1796875" style="33"/>
    <col min="11777" max="11777" width="18.7265625" style="33" customWidth="1"/>
    <col min="11778" max="11778" width="5.54296875" style="33" bestFit="1" customWidth="1"/>
    <col min="11779" max="11779" width="8.7265625" style="33" customWidth="1"/>
    <col min="11780" max="11791" width="6.7265625" style="33" customWidth="1"/>
    <col min="11792" max="11792" width="7" style="33" bestFit="1" customWidth="1"/>
    <col min="11793" max="11793" width="18.7265625" style="33" customWidth="1"/>
    <col min="11794" max="12032" width="9.1796875" style="33"/>
    <col min="12033" max="12033" width="18.7265625" style="33" customWidth="1"/>
    <col min="12034" max="12034" width="5.54296875" style="33" bestFit="1" customWidth="1"/>
    <col min="12035" max="12035" width="8.7265625" style="33" customWidth="1"/>
    <col min="12036" max="12047" width="6.7265625" style="33" customWidth="1"/>
    <col min="12048" max="12048" width="7" style="33" bestFit="1" customWidth="1"/>
    <col min="12049" max="12049" width="18.7265625" style="33" customWidth="1"/>
    <col min="12050" max="12288" width="9.1796875" style="33"/>
    <col min="12289" max="12289" width="18.7265625" style="33" customWidth="1"/>
    <col min="12290" max="12290" width="5.54296875" style="33" bestFit="1" customWidth="1"/>
    <col min="12291" max="12291" width="8.7265625" style="33" customWidth="1"/>
    <col min="12292" max="12303" width="6.7265625" style="33" customWidth="1"/>
    <col min="12304" max="12304" width="7" style="33" bestFit="1" customWidth="1"/>
    <col min="12305" max="12305" width="18.7265625" style="33" customWidth="1"/>
    <col min="12306" max="12544" width="9.1796875" style="33"/>
    <col min="12545" max="12545" width="18.7265625" style="33" customWidth="1"/>
    <col min="12546" max="12546" width="5.54296875" style="33" bestFit="1" customWidth="1"/>
    <col min="12547" max="12547" width="8.7265625" style="33" customWidth="1"/>
    <col min="12548" max="12559" width="6.7265625" style="33" customWidth="1"/>
    <col min="12560" max="12560" width="7" style="33" bestFit="1" customWidth="1"/>
    <col min="12561" max="12561" width="18.7265625" style="33" customWidth="1"/>
    <col min="12562" max="12800" width="9.1796875" style="33"/>
    <col min="12801" max="12801" width="18.7265625" style="33" customWidth="1"/>
    <col min="12802" max="12802" width="5.54296875" style="33" bestFit="1" customWidth="1"/>
    <col min="12803" max="12803" width="8.7265625" style="33" customWidth="1"/>
    <col min="12804" max="12815" width="6.7265625" style="33" customWidth="1"/>
    <col min="12816" max="12816" width="7" style="33" bestFit="1" customWidth="1"/>
    <col min="12817" max="12817" width="18.7265625" style="33" customWidth="1"/>
    <col min="12818" max="13056" width="9.1796875" style="33"/>
    <col min="13057" max="13057" width="18.7265625" style="33" customWidth="1"/>
    <col min="13058" max="13058" width="5.54296875" style="33" bestFit="1" customWidth="1"/>
    <col min="13059" max="13059" width="8.7265625" style="33" customWidth="1"/>
    <col min="13060" max="13071" width="6.7265625" style="33" customWidth="1"/>
    <col min="13072" max="13072" width="7" style="33" bestFit="1" customWidth="1"/>
    <col min="13073" max="13073" width="18.7265625" style="33" customWidth="1"/>
    <col min="13074" max="13312" width="9.1796875" style="33"/>
    <col min="13313" max="13313" width="18.7265625" style="33" customWidth="1"/>
    <col min="13314" max="13314" width="5.54296875" style="33" bestFit="1" customWidth="1"/>
    <col min="13315" max="13315" width="8.7265625" style="33" customWidth="1"/>
    <col min="13316" max="13327" width="6.7265625" style="33" customWidth="1"/>
    <col min="13328" max="13328" width="7" style="33" bestFit="1" customWidth="1"/>
    <col min="13329" max="13329" width="18.7265625" style="33" customWidth="1"/>
    <col min="13330" max="13568" width="9.1796875" style="33"/>
    <col min="13569" max="13569" width="18.7265625" style="33" customWidth="1"/>
    <col min="13570" max="13570" width="5.54296875" style="33" bestFit="1" customWidth="1"/>
    <col min="13571" max="13571" width="8.7265625" style="33" customWidth="1"/>
    <col min="13572" max="13583" width="6.7265625" style="33" customWidth="1"/>
    <col min="13584" max="13584" width="7" style="33" bestFit="1" customWidth="1"/>
    <col min="13585" max="13585" width="18.7265625" style="33" customWidth="1"/>
    <col min="13586" max="13824" width="9.1796875" style="33"/>
    <col min="13825" max="13825" width="18.7265625" style="33" customWidth="1"/>
    <col min="13826" max="13826" width="5.54296875" style="33" bestFit="1" customWidth="1"/>
    <col min="13827" max="13827" width="8.7265625" style="33" customWidth="1"/>
    <col min="13828" max="13839" width="6.7265625" style="33" customWidth="1"/>
    <col min="13840" max="13840" width="7" style="33" bestFit="1" customWidth="1"/>
    <col min="13841" max="13841" width="18.7265625" style="33" customWidth="1"/>
    <col min="13842" max="14080" width="9.1796875" style="33"/>
    <col min="14081" max="14081" width="18.7265625" style="33" customWidth="1"/>
    <col min="14082" max="14082" width="5.54296875" style="33" bestFit="1" customWidth="1"/>
    <col min="14083" max="14083" width="8.7265625" style="33" customWidth="1"/>
    <col min="14084" max="14095" width="6.7265625" style="33" customWidth="1"/>
    <col min="14096" max="14096" width="7" style="33" bestFit="1" customWidth="1"/>
    <col min="14097" max="14097" width="18.7265625" style="33" customWidth="1"/>
    <col min="14098" max="14336" width="9.1796875" style="33"/>
    <col min="14337" max="14337" width="18.7265625" style="33" customWidth="1"/>
    <col min="14338" max="14338" width="5.54296875" style="33" bestFit="1" customWidth="1"/>
    <col min="14339" max="14339" width="8.7265625" style="33" customWidth="1"/>
    <col min="14340" max="14351" width="6.7265625" style="33" customWidth="1"/>
    <col min="14352" max="14352" width="7" style="33" bestFit="1" customWidth="1"/>
    <col min="14353" max="14353" width="18.7265625" style="33" customWidth="1"/>
    <col min="14354" max="14592" width="9.1796875" style="33"/>
    <col min="14593" max="14593" width="18.7265625" style="33" customWidth="1"/>
    <col min="14594" max="14594" width="5.54296875" style="33" bestFit="1" customWidth="1"/>
    <col min="14595" max="14595" width="8.7265625" style="33" customWidth="1"/>
    <col min="14596" max="14607" width="6.7265625" style="33" customWidth="1"/>
    <col min="14608" max="14608" width="7" style="33" bestFit="1" customWidth="1"/>
    <col min="14609" max="14609" width="18.7265625" style="33" customWidth="1"/>
    <col min="14610" max="14848" width="9.1796875" style="33"/>
    <col min="14849" max="14849" width="18.7265625" style="33" customWidth="1"/>
    <col min="14850" max="14850" width="5.54296875" style="33" bestFit="1" customWidth="1"/>
    <col min="14851" max="14851" width="8.7265625" style="33" customWidth="1"/>
    <col min="14852" max="14863" width="6.7265625" style="33" customWidth="1"/>
    <col min="14864" max="14864" width="7" style="33" bestFit="1" customWidth="1"/>
    <col min="14865" max="14865" width="18.7265625" style="33" customWidth="1"/>
    <col min="14866" max="15104" width="9.1796875" style="33"/>
    <col min="15105" max="15105" width="18.7265625" style="33" customWidth="1"/>
    <col min="15106" max="15106" width="5.54296875" style="33" bestFit="1" customWidth="1"/>
    <col min="15107" max="15107" width="8.7265625" style="33" customWidth="1"/>
    <col min="15108" max="15119" width="6.7265625" style="33" customWidth="1"/>
    <col min="15120" max="15120" width="7" style="33" bestFit="1" customWidth="1"/>
    <col min="15121" max="15121" width="18.7265625" style="33" customWidth="1"/>
    <col min="15122" max="15360" width="9.1796875" style="33"/>
    <col min="15361" max="15361" width="18.7265625" style="33" customWidth="1"/>
    <col min="15362" max="15362" width="5.54296875" style="33" bestFit="1" customWidth="1"/>
    <col min="15363" max="15363" width="8.7265625" style="33" customWidth="1"/>
    <col min="15364" max="15375" width="6.7265625" style="33" customWidth="1"/>
    <col min="15376" max="15376" width="7" style="33" bestFit="1" customWidth="1"/>
    <col min="15377" max="15377" width="18.7265625" style="33" customWidth="1"/>
    <col min="15378" max="15616" width="9.1796875" style="33"/>
    <col min="15617" max="15617" width="18.7265625" style="33" customWidth="1"/>
    <col min="15618" max="15618" width="5.54296875" style="33" bestFit="1" customWidth="1"/>
    <col min="15619" max="15619" width="8.7265625" style="33" customWidth="1"/>
    <col min="15620" max="15631" width="6.7265625" style="33" customWidth="1"/>
    <col min="15632" max="15632" width="7" style="33" bestFit="1" customWidth="1"/>
    <col min="15633" max="15633" width="18.7265625" style="33" customWidth="1"/>
    <col min="15634" max="15872" width="9.1796875" style="33"/>
    <col min="15873" max="15873" width="18.7265625" style="33" customWidth="1"/>
    <col min="15874" max="15874" width="5.54296875" style="33" bestFit="1" customWidth="1"/>
    <col min="15875" max="15875" width="8.7265625" style="33" customWidth="1"/>
    <col min="15876" max="15887" width="6.7265625" style="33" customWidth="1"/>
    <col min="15888" max="15888" width="7" style="33" bestFit="1" customWidth="1"/>
    <col min="15889" max="15889" width="18.7265625" style="33" customWidth="1"/>
    <col min="15890" max="16128" width="9.1796875" style="33"/>
    <col min="16129" max="16129" width="18.7265625" style="33" customWidth="1"/>
    <col min="16130" max="16130" width="5.54296875" style="33" bestFit="1" customWidth="1"/>
    <col min="16131" max="16131" width="8.7265625" style="33" customWidth="1"/>
    <col min="16132" max="16143" width="6.7265625" style="33" customWidth="1"/>
    <col min="16144" max="16144" width="7" style="33" bestFit="1" customWidth="1"/>
    <col min="16145" max="16145" width="18.7265625" style="33" customWidth="1"/>
    <col min="16146" max="16384" width="9.1796875" style="33"/>
  </cols>
  <sheetData>
    <row r="1" spans="1:17" s="103" customFormat="1" ht="24.5" x14ac:dyDescent="0.85">
      <c r="A1" s="1185" t="s">
        <v>973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</row>
    <row r="2" spans="1:17" s="102" customFormat="1" ht="15.5" x14ac:dyDescent="0.35">
      <c r="A2" s="1186" t="s">
        <v>1159</v>
      </c>
      <c r="B2" s="1186"/>
      <c r="C2" s="1186"/>
      <c r="D2" s="1186"/>
      <c r="E2" s="1186"/>
      <c r="F2" s="1186"/>
      <c r="G2" s="1186"/>
      <c r="H2" s="1186"/>
      <c r="I2" s="1186"/>
      <c r="J2" s="1186"/>
      <c r="K2" s="1186"/>
      <c r="L2" s="1186"/>
      <c r="M2" s="1186"/>
      <c r="N2" s="1186"/>
      <c r="O2" s="1186"/>
      <c r="P2" s="1186"/>
      <c r="Q2" s="1186"/>
    </row>
    <row r="3" spans="1:17" s="102" customFormat="1" ht="15.5" x14ac:dyDescent="0.35">
      <c r="A3" s="1186">
        <v>2017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  <c r="M3" s="1186"/>
      <c r="N3" s="1186"/>
      <c r="O3" s="1186"/>
      <c r="P3" s="1186"/>
      <c r="Q3" s="1186"/>
    </row>
    <row r="4" spans="1:17" s="102" customFormat="1" ht="15.5" x14ac:dyDescent="0.35">
      <c r="A4" s="1186" t="s">
        <v>349</v>
      </c>
      <c r="B4" s="1186"/>
      <c r="C4" s="1186"/>
      <c r="D4" s="1186"/>
      <c r="E4" s="1186"/>
      <c r="F4" s="1186"/>
      <c r="G4" s="1186"/>
      <c r="H4" s="1186"/>
      <c r="I4" s="1186"/>
      <c r="J4" s="1186"/>
      <c r="K4" s="1186"/>
      <c r="L4" s="1186"/>
      <c r="M4" s="1186"/>
      <c r="N4" s="1186"/>
      <c r="O4" s="1186"/>
      <c r="P4" s="1186"/>
      <c r="Q4" s="1186"/>
    </row>
    <row r="5" spans="1:17" ht="15" x14ac:dyDescent="0.4">
      <c r="A5" s="318" t="s">
        <v>972</v>
      </c>
      <c r="B5" s="328"/>
      <c r="C5" s="320"/>
      <c r="D5" s="320"/>
      <c r="E5" s="320"/>
      <c r="F5" s="320"/>
      <c r="G5" s="320"/>
      <c r="H5" s="170"/>
      <c r="I5" s="320"/>
      <c r="J5" s="320"/>
      <c r="K5" s="320"/>
      <c r="L5" s="320"/>
      <c r="M5" s="320"/>
      <c r="N5" s="320"/>
      <c r="O5" s="320"/>
      <c r="P5" s="328"/>
      <c r="Q5" s="329" t="s">
        <v>182</v>
      </c>
    </row>
    <row r="6" spans="1:17" ht="45" customHeight="1" x14ac:dyDescent="0.25">
      <c r="A6" s="499" t="s">
        <v>94</v>
      </c>
      <c r="B6" s="499" t="s">
        <v>425</v>
      </c>
      <c r="C6" s="100" t="s">
        <v>405</v>
      </c>
      <c r="D6" s="48" t="s">
        <v>348</v>
      </c>
      <c r="E6" s="48" t="s">
        <v>347</v>
      </c>
      <c r="F6" s="48" t="s">
        <v>346</v>
      </c>
      <c r="G6" s="48" t="s">
        <v>345</v>
      </c>
      <c r="H6" s="48" t="s">
        <v>344</v>
      </c>
      <c r="I6" s="48" t="s">
        <v>343</v>
      </c>
      <c r="J6" s="48" t="s">
        <v>342</v>
      </c>
      <c r="K6" s="48" t="s">
        <v>341</v>
      </c>
      <c r="L6" s="48" t="s">
        <v>340</v>
      </c>
      <c r="M6" s="48" t="s">
        <v>339</v>
      </c>
      <c r="N6" s="48" t="s">
        <v>338</v>
      </c>
      <c r="O6" s="48" t="s">
        <v>337</v>
      </c>
      <c r="P6" s="531" t="s">
        <v>424</v>
      </c>
      <c r="Q6" s="531" t="s">
        <v>183</v>
      </c>
    </row>
    <row r="7" spans="1:17" ht="13.5" customHeight="1" thickBot="1" x14ac:dyDescent="0.3">
      <c r="A7" s="1187" t="s">
        <v>812</v>
      </c>
      <c r="B7" s="144" t="s">
        <v>820</v>
      </c>
      <c r="C7" s="916">
        <f>SUM(D7:O7)</f>
        <v>822</v>
      </c>
      <c r="D7" s="190">
        <v>69</v>
      </c>
      <c r="E7" s="190">
        <v>71</v>
      </c>
      <c r="F7" s="190">
        <v>62</v>
      </c>
      <c r="G7" s="190">
        <v>70</v>
      </c>
      <c r="H7" s="190">
        <v>79</v>
      </c>
      <c r="I7" s="190">
        <v>64</v>
      </c>
      <c r="J7" s="190">
        <v>72</v>
      </c>
      <c r="K7" s="190">
        <v>70</v>
      </c>
      <c r="L7" s="190">
        <v>73</v>
      </c>
      <c r="M7" s="190">
        <v>75</v>
      </c>
      <c r="N7" s="190">
        <v>65</v>
      </c>
      <c r="O7" s="190">
        <v>52</v>
      </c>
      <c r="P7" s="54" t="s">
        <v>184</v>
      </c>
      <c r="Q7" s="1189" t="s">
        <v>40</v>
      </c>
    </row>
    <row r="8" spans="1:17" ht="13.5" customHeight="1" thickTop="1" thickBot="1" x14ac:dyDescent="0.3">
      <c r="A8" s="1188"/>
      <c r="B8" s="159" t="s">
        <v>821</v>
      </c>
      <c r="C8" s="960">
        <f t="shared" ref="C8:C36" si="0">SUM(D8:O8)</f>
        <v>762</v>
      </c>
      <c r="D8" s="192">
        <v>66</v>
      </c>
      <c r="E8" s="192">
        <v>80</v>
      </c>
      <c r="F8" s="192">
        <v>63</v>
      </c>
      <c r="G8" s="192">
        <v>49</v>
      </c>
      <c r="H8" s="192">
        <v>61</v>
      </c>
      <c r="I8" s="192">
        <v>61</v>
      </c>
      <c r="J8" s="192">
        <v>83</v>
      </c>
      <c r="K8" s="192">
        <v>73</v>
      </c>
      <c r="L8" s="192">
        <v>49</v>
      </c>
      <c r="M8" s="192">
        <v>59</v>
      </c>
      <c r="N8" s="192">
        <v>59</v>
      </c>
      <c r="O8" s="192">
        <v>59</v>
      </c>
      <c r="P8" s="537" t="s">
        <v>446</v>
      </c>
      <c r="Q8" s="1190"/>
    </row>
    <row r="9" spans="1:17" s="30" customFormat="1" ht="13.5" customHeight="1" thickTop="1" thickBot="1" x14ac:dyDescent="0.35">
      <c r="A9" s="1188"/>
      <c r="B9" s="159" t="s">
        <v>47</v>
      </c>
      <c r="C9" s="191">
        <f>SUM(D9:O9)</f>
        <v>1584</v>
      </c>
      <c r="D9" s="191">
        <f>D7+D8</f>
        <v>135</v>
      </c>
      <c r="E9" s="191">
        <f t="shared" ref="E9:N9" si="1">E7+E8</f>
        <v>151</v>
      </c>
      <c r="F9" s="191">
        <f t="shared" si="1"/>
        <v>125</v>
      </c>
      <c r="G9" s="191">
        <f t="shared" si="1"/>
        <v>119</v>
      </c>
      <c r="H9" s="191">
        <f t="shared" si="1"/>
        <v>140</v>
      </c>
      <c r="I9" s="191">
        <f t="shared" si="1"/>
        <v>125</v>
      </c>
      <c r="J9" s="191">
        <f t="shared" si="1"/>
        <v>155</v>
      </c>
      <c r="K9" s="191">
        <f t="shared" si="1"/>
        <v>143</v>
      </c>
      <c r="L9" s="191">
        <f t="shared" si="1"/>
        <v>122</v>
      </c>
      <c r="M9" s="191">
        <f t="shared" si="1"/>
        <v>134</v>
      </c>
      <c r="N9" s="191">
        <f t="shared" si="1"/>
        <v>124</v>
      </c>
      <c r="O9" s="191">
        <f>O7+O8</f>
        <v>111</v>
      </c>
      <c r="P9" s="537" t="s">
        <v>48</v>
      </c>
      <c r="Q9" s="1190"/>
    </row>
    <row r="10" spans="1:17" ht="13.5" customHeight="1" thickTop="1" thickBot="1" x14ac:dyDescent="0.3">
      <c r="A10" s="1191" t="s">
        <v>813</v>
      </c>
      <c r="B10" s="160" t="s">
        <v>820</v>
      </c>
      <c r="C10" s="254">
        <f t="shared" si="0"/>
        <v>1983</v>
      </c>
      <c r="D10" s="194">
        <v>163</v>
      </c>
      <c r="E10" s="194">
        <v>155</v>
      </c>
      <c r="F10" s="194">
        <v>168</v>
      </c>
      <c r="G10" s="194">
        <v>188</v>
      </c>
      <c r="H10" s="194">
        <v>189</v>
      </c>
      <c r="I10" s="194">
        <v>176</v>
      </c>
      <c r="J10" s="194">
        <v>136</v>
      </c>
      <c r="K10" s="194">
        <v>170</v>
      </c>
      <c r="L10" s="194">
        <v>158</v>
      </c>
      <c r="M10" s="194">
        <v>145</v>
      </c>
      <c r="N10" s="194">
        <v>143</v>
      </c>
      <c r="O10" s="194">
        <v>192</v>
      </c>
      <c r="P10" s="538" t="s">
        <v>184</v>
      </c>
      <c r="Q10" s="1192" t="s">
        <v>41</v>
      </c>
    </row>
    <row r="11" spans="1:17" ht="13.5" customHeight="1" thickTop="1" thickBot="1" x14ac:dyDescent="0.3">
      <c r="A11" s="1191"/>
      <c r="B11" s="160" t="s">
        <v>821</v>
      </c>
      <c r="C11" s="254">
        <f t="shared" si="0"/>
        <v>1822</v>
      </c>
      <c r="D11" s="194">
        <v>153</v>
      </c>
      <c r="E11" s="194">
        <v>155</v>
      </c>
      <c r="F11" s="194">
        <v>192</v>
      </c>
      <c r="G11" s="194">
        <v>158</v>
      </c>
      <c r="H11" s="194">
        <v>161</v>
      </c>
      <c r="I11" s="194">
        <v>181</v>
      </c>
      <c r="J11" s="194">
        <v>134</v>
      </c>
      <c r="K11" s="194">
        <v>153</v>
      </c>
      <c r="L11" s="194">
        <v>134</v>
      </c>
      <c r="M11" s="194">
        <v>136</v>
      </c>
      <c r="N11" s="194">
        <v>124</v>
      </c>
      <c r="O11" s="194">
        <v>141</v>
      </c>
      <c r="P11" s="538" t="s">
        <v>446</v>
      </c>
      <c r="Q11" s="1192"/>
    </row>
    <row r="12" spans="1:17" s="30" customFormat="1" ht="13.5" customHeight="1" thickTop="1" thickBot="1" x14ac:dyDescent="0.35">
      <c r="A12" s="1191"/>
      <c r="B12" s="160" t="s">
        <v>47</v>
      </c>
      <c r="C12" s="193">
        <f t="shared" si="0"/>
        <v>3805</v>
      </c>
      <c r="D12" s="193">
        <f>D10+D11</f>
        <v>316</v>
      </c>
      <c r="E12" s="193">
        <f t="shared" ref="E12" si="2">E10+E11</f>
        <v>310</v>
      </c>
      <c r="F12" s="193">
        <f t="shared" ref="F12" si="3">F10+F11</f>
        <v>360</v>
      </c>
      <c r="G12" s="193">
        <f t="shared" ref="G12" si="4">G10+G11</f>
        <v>346</v>
      </c>
      <c r="H12" s="193">
        <f t="shared" ref="H12" si="5">H10+H11</f>
        <v>350</v>
      </c>
      <c r="I12" s="193">
        <f t="shared" ref="I12" si="6">I10+I11</f>
        <v>357</v>
      </c>
      <c r="J12" s="193">
        <f t="shared" ref="J12" si="7">J10+J11</f>
        <v>270</v>
      </c>
      <c r="K12" s="193">
        <f t="shared" ref="K12" si="8">K10+K11</f>
        <v>323</v>
      </c>
      <c r="L12" s="193">
        <f t="shared" ref="L12" si="9">L10+L11</f>
        <v>292</v>
      </c>
      <c r="M12" s="193">
        <f t="shared" ref="M12" si="10">M10+M11</f>
        <v>281</v>
      </c>
      <c r="N12" s="193">
        <f t="shared" ref="N12" si="11">N10+N11</f>
        <v>267</v>
      </c>
      <c r="O12" s="193">
        <f t="shared" ref="O12" si="12">O10+O11</f>
        <v>333</v>
      </c>
      <c r="P12" s="538" t="s">
        <v>48</v>
      </c>
      <c r="Q12" s="1192"/>
    </row>
    <row r="13" spans="1:17" ht="13.5" customHeight="1" thickTop="1" thickBot="1" x14ac:dyDescent="0.3">
      <c r="A13" s="1188" t="s">
        <v>814</v>
      </c>
      <c r="B13" s="159" t="s">
        <v>820</v>
      </c>
      <c r="C13" s="960">
        <f t="shared" si="0"/>
        <v>173</v>
      </c>
      <c r="D13" s="192">
        <v>16</v>
      </c>
      <c r="E13" s="192">
        <v>12</v>
      </c>
      <c r="F13" s="192">
        <v>13</v>
      </c>
      <c r="G13" s="192">
        <v>18</v>
      </c>
      <c r="H13" s="192">
        <v>17</v>
      </c>
      <c r="I13" s="192">
        <v>22</v>
      </c>
      <c r="J13" s="192">
        <v>12</v>
      </c>
      <c r="K13" s="192">
        <v>17</v>
      </c>
      <c r="L13" s="192">
        <v>13</v>
      </c>
      <c r="M13" s="192">
        <v>14</v>
      </c>
      <c r="N13" s="192">
        <v>12</v>
      </c>
      <c r="O13" s="192">
        <v>7</v>
      </c>
      <c r="P13" s="537" t="s">
        <v>184</v>
      </c>
      <c r="Q13" s="1190" t="s">
        <v>42</v>
      </c>
    </row>
    <row r="14" spans="1:17" ht="13.5" customHeight="1" thickTop="1" thickBot="1" x14ac:dyDescent="0.3">
      <c r="A14" s="1188"/>
      <c r="B14" s="159" t="s">
        <v>821</v>
      </c>
      <c r="C14" s="960">
        <f t="shared" si="0"/>
        <v>165</v>
      </c>
      <c r="D14" s="192">
        <v>10</v>
      </c>
      <c r="E14" s="192">
        <v>14</v>
      </c>
      <c r="F14" s="192">
        <v>15</v>
      </c>
      <c r="G14" s="192">
        <v>17</v>
      </c>
      <c r="H14" s="192">
        <v>12</v>
      </c>
      <c r="I14" s="192">
        <v>20</v>
      </c>
      <c r="J14" s="192">
        <v>15</v>
      </c>
      <c r="K14" s="192">
        <v>13</v>
      </c>
      <c r="L14" s="192">
        <v>13</v>
      </c>
      <c r="M14" s="192">
        <v>10</v>
      </c>
      <c r="N14" s="192">
        <v>11</v>
      </c>
      <c r="O14" s="192">
        <v>15</v>
      </c>
      <c r="P14" s="537" t="s">
        <v>446</v>
      </c>
      <c r="Q14" s="1190"/>
    </row>
    <row r="15" spans="1:17" s="30" customFormat="1" ht="13.5" customHeight="1" thickTop="1" thickBot="1" x14ac:dyDescent="0.35">
      <c r="A15" s="1188"/>
      <c r="B15" s="159" t="s">
        <v>47</v>
      </c>
      <c r="C15" s="191">
        <f t="shared" si="0"/>
        <v>338</v>
      </c>
      <c r="D15" s="191">
        <f>D13+D14</f>
        <v>26</v>
      </c>
      <c r="E15" s="191">
        <f t="shared" ref="E15" si="13">E13+E14</f>
        <v>26</v>
      </c>
      <c r="F15" s="191">
        <f t="shared" ref="F15" si="14">F13+F14</f>
        <v>28</v>
      </c>
      <c r="G15" s="191">
        <f t="shared" ref="G15" si="15">G13+G14</f>
        <v>35</v>
      </c>
      <c r="H15" s="191">
        <f t="shared" ref="H15" si="16">H13+H14</f>
        <v>29</v>
      </c>
      <c r="I15" s="191">
        <f t="shared" ref="I15" si="17">I13+I14</f>
        <v>42</v>
      </c>
      <c r="J15" s="191">
        <f t="shared" ref="J15" si="18">J13+J14</f>
        <v>27</v>
      </c>
      <c r="K15" s="191">
        <f t="shared" ref="K15" si="19">K13+K14</f>
        <v>30</v>
      </c>
      <c r="L15" s="191">
        <f t="shared" ref="L15" si="20">L13+L14</f>
        <v>26</v>
      </c>
      <c r="M15" s="191">
        <f t="shared" ref="M15" si="21">M13+M14</f>
        <v>24</v>
      </c>
      <c r="N15" s="191">
        <f t="shared" ref="N15" si="22">N13+N14</f>
        <v>23</v>
      </c>
      <c r="O15" s="191">
        <f t="shared" ref="O15" si="23">O13+O14</f>
        <v>22</v>
      </c>
      <c r="P15" s="537" t="s">
        <v>48</v>
      </c>
      <c r="Q15" s="1190"/>
    </row>
    <row r="16" spans="1:17" ht="13.5" customHeight="1" thickTop="1" thickBot="1" x14ac:dyDescent="0.3">
      <c r="A16" s="1191" t="s">
        <v>815</v>
      </c>
      <c r="B16" s="160" t="s">
        <v>820</v>
      </c>
      <c r="C16" s="254">
        <f t="shared" si="0"/>
        <v>321</v>
      </c>
      <c r="D16" s="194">
        <v>28</v>
      </c>
      <c r="E16" s="194">
        <v>31</v>
      </c>
      <c r="F16" s="194">
        <v>28</v>
      </c>
      <c r="G16" s="194">
        <v>29</v>
      </c>
      <c r="H16" s="194">
        <v>21</v>
      </c>
      <c r="I16" s="194">
        <v>29</v>
      </c>
      <c r="J16" s="194">
        <v>23</v>
      </c>
      <c r="K16" s="194">
        <v>25</v>
      </c>
      <c r="L16" s="194">
        <v>27</v>
      </c>
      <c r="M16" s="194">
        <v>21</v>
      </c>
      <c r="N16" s="194">
        <v>32</v>
      </c>
      <c r="O16" s="194">
        <v>27</v>
      </c>
      <c r="P16" s="538" t="s">
        <v>184</v>
      </c>
      <c r="Q16" s="1192" t="s">
        <v>43</v>
      </c>
    </row>
    <row r="17" spans="1:17" ht="13.5" customHeight="1" thickTop="1" thickBot="1" x14ac:dyDescent="0.3">
      <c r="A17" s="1191"/>
      <c r="B17" s="160" t="s">
        <v>821</v>
      </c>
      <c r="C17" s="254">
        <f t="shared" si="0"/>
        <v>330</v>
      </c>
      <c r="D17" s="194">
        <v>39</v>
      </c>
      <c r="E17" s="194">
        <v>33</v>
      </c>
      <c r="F17" s="194">
        <v>25</v>
      </c>
      <c r="G17" s="194">
        <v>28</v>
      </c>
      <c r="H17" s="194">
        <v>29</v>
      </c>
      <c r="I17" s="194">
        <v>28</v>
      </c>
      <c r="J17" s="194">
        <v>21</v>
      </c>
      <c r="K17" s="194">
        <v>35</v>
      </c>
      <c r="L17" s="194">
        <v>17</v>
      </c>
      <c r="M17" s="194">
        <v>22</v>
      </c>
      <c r="N17" s="194">
        <v>23</v>
      </c>
      <c r="O17" s="194">
        <v>30</v>
      </c>
      <c r="P17" s="538" t="s">
        <v>446</v>
      </c>
      <c r="Q17" s="1192"/>
    </row>
    <row r="18" spans="1:17" s="30" customFormat="1" ht="13.5" customHeight="1" thickTop="1" thickBot="1" x14ac:dyDescent="0.35">
      <c r="A18" s="1191"/>
      <c r="B18" s="160" t="s">
        <v>47</v>
      </c>
      <c r="C18" s="193">
        <f t="shared" si="0"/>
        <v>651</v>
      </c>
      <c r="D18" s="193">
        <f>D16+D17</f>
        <v>67</v>
      </c>
      <c r="E18" s="193">
        <f t="shared" ref="E18" si="24">E16+E17</f>
        <v>64</v>
      </c>
      <c r="F18" s="193">
        <f t="shared" ref="F18" si="25">F16+F17</f>
        <v>53</v>
      </c>
      <c r="G18" s="193">
        <f t="shared" ref="G18" si="26">G16+G17</f>
        <v>57</v>
      </c>
      <c r="H18" s="193">
        <f t="shared" ref="H18" si="27">H16+H17</f>
        <v>50</v>
      </c>
      <c r="I18" s="193">
        <f t="shared" ref="I18" si="28">I16+I17</f>
        <v>57</v>
      </c>
      <c r="J18" s="193">
        <f t="shared" ref="J18" si="29">J16+J17</f>
        <v>44</v>
      </c>
      <c r="K18" s="193">
        <f t="shared" ref="K18" si="30">K16+K17</f>
        <v>60</v>
      </c>
      <c r="L18" s="193">
        <f t="shared" ref="L18" si="31">L16+L17</f>
        <v>44</v>
      </c>
      <c r="M18" s="193">
        <f t="shared" ref="M18" si="32">M16+M17</f>
        <v>43</v>
      </c>
      <c r="N18" s="193">
        <f t="shared" ref="N18" si="33">N16+N17</f>
        <v>55</v>
      </c>
      <c r="O18" s="193">
        <f t="shared" ref="O18" si="34">O16+O17</f>
        <v>57</v>
      </c>
      <c r="P18" s="538" t="s">
        <v>48</v>
      </c>
      <c r="Q18" s="1192"/>
    </row>
    <row r="19" spans="1:17" ht="13.5" customHeight="1" thickTop="1" thickBot="1" x14ac:dyDescent="0.3">
      <c r="A19" s="1188" t="s">
        <v>816</v>
      </c>
      <c r="B19" s="159" t="s">
        <v>820</v>
      </c>
      <c r="C19" s="960">
        <f t="shared" si="0"/>
        <v>134</v>
      </c>
      <c r="D19" s="192">
        <v>10</v>
      </c>
      <c r="E19" s="192">
        <v>15</v>
      </c>
      <c r="F19" s="192">
        <v>14</v>
      </c>
      <c r="G19" s="192">
        <v>11</v>
      </c>
      <c r="H19" s="192">
        <v>9</v>
      </c>
      <c r="I19" s="192">
        <v>11</v>
      </c>
      <c r="J19" s="192">
        <v>15</v>
      </c>
      <c r="K19" s="192">
        <v>9</v>
      </c>
      <c r="L19" s="192">
        <v>5</v>
      </c>
      <c r="M19" s="192">
        <v>10</v>
      </c>
      <c r="N19" s="192">
        <v>12</v>
      </c>
      <c r="O19" s="192">
        <v>13</v>
      </c>
      <c r="P19" s="537" t="s">
        <v>184</v>
      </c>
      <c r="Q19" s="1190" t="s">
        <v>44</v>
      </c>
    </row>
    <row r="20" spans="1:17" ht="13.5" customHeight="1" thickTop="1" thickBot="1" x14ac:dyDescent="0.3">
      <c r="A20" s="1188"/>
      <c r="B20" s="159" t="s">
        <v>821</v>
      </c>
      <c r="C20" s="960">
        <f t="shared" si="0"/>
        <v>127</v>
      </c>
      <c r="D20" s="192">
        <v>10</v>
      </c>
      <c r="E20" s="192">
        <v>7</v>
      </c>
      <c r="F20" s="192">
        <v>20</v>
      </c>
      <c r="G20" s="192">
        <v>14</v>
      </c>
      <c r="H20" s="192">
        <v>3</v>
      </c>
      <c r="I20" s="192">
        <v>10</v>
      </c>
      <c r="J20" s="192">
        <v>5</v>
      </c>
      <c r="K20" s="192">
        <v>14</v>
      </c>
      <c r="L20" s="192">
        <v>9</v>
      </c>
      <c r="M20" s="192">
        <v>8</v>
      </c>
      <c r="N20" s="192">
        <v>14</v>
      </c>
      <c r="O20" s="192">
        <v>13</v>
      </c>
      <c r="P20" s="537" t="s">
        <v>446</v>
      </c>
      <c r="Q20" s="1190"/>
    </row>
    <row r="21" spans="1:17" s="30" customFormat="1" ht="13.5" customHeight="1" thickTop="1" thickBot="1" x14ac:dyDescent="0.35">
      <c r="A21" s="1188"/>
      <c r="B21" s="159" t="s">
        <v>47</v>
      </c>
      <c r="C21" s="191">
        <f t="shared" si="0"/>
        <v>261</v>
      </c>
      <c r="D21" s="191">
        <f>D19+D20</f>
        <v>20</v>
      </c>
      <c r="E21" s="191">
        <f t="shared" ref="E21" si="35">E19+E20</f>
        <v>22</v>
      </c>
      <c r="F21" s="191">
        <f t="shared" ref="F21" si="36">F19+F20</f>
        <v>34</v>
      </c>
      <c r="G21" s="191">
        <f t="shared" ref="G21" si="37">G19+G20</f>
        <v>25</v>
      </c>
      <c r="H21" s="191">
        <f t="shared" ref="H21" si="38">H19+H20</f>
        <v>12</v>
      </c>
      <c r="I21" s="191">
        <f t="shared" ref="I21" si="39">I19+I20</f>
        <v>21</v>
      </c>
      <c r="J21" s="191">
        <f t="shared" ref="J21" si="40">J19+J20</f>
        <v>20</v>
      </c>
      <c r="K21" s="191">
        <f t="shared" ref="K21" si="41">K19+K20</f>
        <v>23</v>
      </c>
      <c r="L21" s="191">
        <f t="shared" ref="L21" si="42">L19+L20</f>
        <v>14</v>
      </c>
      <c r="M21" s="191">
        <f t="shared" ref="M21" si="43">M19+M20</f>
        <v>18</v>
      </c>
      <c r="N21" s="191">
        <f t="shared" ref="N21" si="44">N19+N20</f>
        <v>26</v>
      </c>
      <c r="O21" s="191">
        <f t="shared" ref="O21" si="45">O19+O20</f>
        <v>26</v>
      </c>
      <c r="P21" s="537" t="s">
        <v>48</v>
      </c>
      <c r="Q21" s="1190"/>
    </row>
    <row r="22" spans="1:17" s="30" customFormat="1" ht="13.5" customHeight="1" thickTop="1" thickBot="1" x14ac:dyDescent="0.35">
      <c r="A22" s="1191" t="s">
        <v>817</v>
      </c>
      <c r="B22" s="160" t="s">
        <v>820</v>
      </c>
      <c r="C22" s="254">
        <f t="shared" si="0"/>
        <v>30</v>
      </c>
      <c r="D22" s="194">
        <v>2</v>
      </c>
      <c r="E22" s="194">
        <v>2</v>
      </c>
      <c r="F22" s="194">
        <v>2</v>
      </c>
      <c r="G22" s="194">
        <v>7</v>
      </c>
      <c r="H22" s="194">
        <v>4</v>
      </c>
      <c r="I22" s="194">
        <v>1</v>
      </c>
      <c r="J22" s="194">
        <v>0</v>
      </c>
      <c r="K22" s="194">
        <v>3</v>
      </c>
      <c r="L22" s="194">
        <v>1</v>
      </c>
      <c r="M22" s="194">
        <v>2</v>
      </c>
      <c r="N22" s="194">
        <v>3</v>
      </c>
      <c r="O22" s="194">
        <v>3</v>
      </c>
      <c r="P22" s="538" t="s">
        <v>184</v>
      </c>
      <c r="Q22" s="1192" t="s">
        <v>45</v>
      </c>
    </row>
    <row r="23" spans="1:17" s="30" customFormat="1" ht="13.5" customHeight="1" thickTop="1" thickBot="1" x14ac:dyDescent="0.35">
      <c r="A23" s="1191"/>
      <c r="B23" s="160" t="s">
        <v>821</v>
      </c>
      <c r="C23" s="254">
        <f t="shared" si="0"/>
        <v>30</v>
      </c>
      <c r="D23" s="194">
        <v>3</v>
      </c>
      <c r="E23" s="194">
        <v>4</v>
      </c>
      <c r="F23" s="194">
        <v>2</v>
      </c>
      <c r="G23" s="194">
        <v>4</v>
      </c>
      <c r="H23" s="194">
        <v>4</v>
      </c>
      <c r="I23" s="194">
        <v>3</v>
      </c>
      <c r="J23" s="194">
        <v>2</v>
      </c>
      <c r="K23" s="194">
        <v>1</v>
      </c>
      <c r="L23" s="194">
        <v>2</v>
      </c>
      <c r="M23" s="194">
        <v>2</v>
      </c>
      <c r="N23" s="194">
        <v>1</v>
      </c>
      <c r="O23" s="194">
        <v>2</v>
      </c>
      <c r="P23" s="538" t="s">
        <v>446</v>
      </c>
      <c r="Q23" s="1192"/>
    </row>
    <row r="24" spans="1:17" s="30" customFormat="1" ht="13.5" customHeight="1" thickTop="1" thickBot="1" x14ac:dyDescent="0.35">
      <c r="A24" s="1191"/>
      <c r="B24" s="160" t="s">
        <v>47</v>
      </c>
      <c r="C24" s="193">
        <f t="shared" si="0"/>
        <v>60</v>
      </c>
      <c r="D24" s="193">
        <f>D22+D23</f>
        <v>5</v>
      </c>
      <c r="E24" s="193">
        <f t="shared" ref="E24" si="46">E22+E23</f>
        <v>6</v>
      </c>
      <c r="F24" s="193">
        <f t="shared" ref="F24" si="47">F22+F23</f>
        <v>4</v>
      </c>
      <c r="G24" s="193">
        <f t="shared" ref="G24" si="48">G22+G23</f>
        <v>11</v>
      </c>
      <c r="H24" s="193">
        <f t="shared" ref="H24" si="49">H22+H23</f>
        <v>8</v>
      </c>
      <c r="I24" s="193">
        <f t="shared" ref="I24" si="50">I22+I23</f>
        <v>4</v>
      </c>
      <c r="J24" s="193">
        <f t="shared" ref="J24" si="51">J22+J23</f>
        <v>2</v>
      </c>
      <c r="K24" s="193">
        <f t="shared" ref="K24" si="52">K22+K23</f>
        <v>4</v>
      </c>
      <c r="L24" s="193">
        <f t="shared" ref="L24" si="53">L22+L23</f>
        <v>3</v>
      </c>
      <c r="M24" s="193">
        <f t="shared" ref="M24" si="54">M22+M23</f>
        <v>4</v>
      </c>
      <c r="N24" s="193">
        <f t="shared" ref="N24" si="55">N22+N23</f>
        <v>4</v>
      </c>
      <c r="O24" s="193">
        <f t="shared" ref="O24" si="56">O22+O23</f>
        <v>5</v>
      </c>
      <c r="P24" s="538" t="s">
        <v>48</v>
      </c>
      <c r="Q24" s="1192"/>
    </row>
    <row r="25" spans="1:17" ht="13.5" customHeight="1" thickTop="1" thickBot="1" x14ac:dyDescent="0.3">
      <c r="A25" s="1188" t="s">
        <v>818</v>
      </c>
      <c r="B25" s="159" t="s">
        <v>820</v>
      </c>
      <c r="C25" s="960">
        <f t="shared" si="0"/>
        <v>152</v>
      </c>
      <c r="D25" s="192">
        <v>16</v>
      </c>
      <c r="E25" s="192">
        <v>10</v>
      </c>
      <c r="F25" s="192">
        <v>13</v>
      </c>
      <c r="G25" s="192">
        <v>16</v>
      </c>
      <c r="H25" s="192">
        <v>13</v>
      </c>
      <c r="I25" s="192">
        <v>8</v>
      </c>
      <c r="J25" s="192">
        <v>14</v>
      </c>
      <c r="K25" s="192">
        <v>17</v>
      </c>
      <c r="L25" s="192">
        <v>15</v>
      </c>
      <c r="M25" s="192">
        <v>11</v>
      </c>
      <c r="N25" s="192">
        <v>5</v>
      </c>
      <c r="O25" s="192">
        <v>14</v>
      </c>
      <c r="P25" s="537" t="s">
        <v>184</v>
      </c>
      <c r="Q25" s="1190" t="s">
        <v>46</v>
      </c>
    </row>
    <row r="26" spans="1:17" ht="13.5" customHeight="1" thickTop="1" thickBot="1" x14ac:dyDescent="0.3">
      <c r="A26" s="1188"/>
      <c r="B26" s="159" t="s">
        <v>821</v>
      </c>
      <c r="C26" s="960">
        <f t="shared" si="0"/>
        <v>143</v>
      </c>
      <c r="D26" s="192">
        <v>15</v>
      </c>
      <c r="E26" s="192">
        <v>12</v>
      </c>
      <c r="F26" s="192">
        <v>17</v>
      </c>
      <c r="G26" s="192">
        <v>11</v>
      </c>
      <c r="H26" s="192">
        <v>14</v>
      </c>
      <c r="I26" s="192">
        <v>12</v>
      </c>
      <c r="J26" s="192">
        <v>10</v>
      </c>
      <c r="K26" s="192">
        <v>13</v>
      </c>
      <c r="L26" s="192">
        <v>9</v>
      </c>
      <c r="M26" s="192">
        <v>13</v>
      </c>
      <c r="N26" s="192">
        <v>6</v>
      </c>
      <c r="O26" s="192">
        <v>11</v>
      </c>
      <c r="P26" s="537" t="s">
        <v>446</v>
      </c>
      <c r="Q26" s="1190"/>
    </row>
    <row r="27" spans="1:17" s="30" customFormat="1" ht="13.5" customHeight="1" thickTop="1" thickBot="1" x14ac:dyDescent="0.35">
      <c r="A27" s="1188"/>
      <c r="B27" s="159" t="s">
        <v>47</v>
      </c>
      <c r="C27" s="191">
        <f t="shared" si="0"/>
        <v>295</v>
      </c>
      <c r="D27" s="191">
        <f>D25+D26</f>
        <v>31</v>
      </c>
      <c r="E27" s="191">
        <f t="shared" ref="E27" si="57">E25+E26</f>
        <v>22</v>
      </c>
      <c r="F27" s="191">
        <f t="shared" ref="F27" si="58">F25+F26</f>
        <v>30</v>
      </c>
      <c r="G27" s="191">
        <f t="shared" ref="G27" si="59">G25+G26</f>
        <v>27</v>
      </c>
      <c r="H27" s="191">
        <f t="shared" ref="H27" si="60">H25+H26</f>
        <v>27</v>
      </c>
      <c r="I27" s="191">
        <f t="shared" ref="I27" si="61">I25+I26</f>
        <v>20</v>
      </c>
      <c r="J27" s="191">
        <f t="shared" ref="J27" si="62">J25+J26</f>
        <v>24</v>
      </c>
      <c r="K27" s="191">
        <f t="shared" ref="K27" si="63">K25+K26</f>
        <v>30</v>
      </c>
      <c r="L27" s="191">
        <f t="shared" ref="L27" si="64">L25+L26</f>
        <v>24</v>
      </c>
      <c r="M27" s="191">
        <f t="shared" ref="M27" si="65">M25+M26</f>
        <v>24</v>
      </c>
      <c r="N27" s="191">
        <f t="shared" ref="N27" si="66">N25+N26</f>
        <v>11</v>
      </c>
      <c r="O27" s="191">
        <f t="shared" ref="O27" si="67">O25+O26</f>
        <v>25</v>
      </c>
      <c r="P27" s="537" t="s">
        <v>48</v>
      </c>
      <c r="Q27" s="1193"/>
    </row>
    <row r="28" spans="1:17" s="30" customFormat="1" ht="13.5" customHeight="1" thickTop="1" thickBot="1" x14ac:dyDescent="0.35">
      <c r="A28" s="1191" t="s">
        <v>819</v>
      </c>
      <c r="B28" s="160" t="s">
        <v>820</v>
      </c>
      <c r="C28" s="254">
        <f t="shared" si="0"/>
        <v>366</v>
      </c>
      <c r="D28" s="194">
        <v>34</v>
      </c>
      <c r="E28" s="194">
        <v>33</v>
      </c>
      <c r="F28" s="194">
        <v>35</v>
      </c>
      <c r="G28" s="194">
        <v>25</v>
      </c>
      <c r="H28" s="194">
        <v>34</v>
      </c>
      <c r="I28" s="194">
        <v>31</v>
      </c>
      <c r="J28" s="194">
        <v>34</v>
      </c>
      <c r="K28" s="194">
        <v>18</v>
      </c>
      <c r="L28" s="194">
        <v>37</v>
      </c>
      <c r="M28" s="194">
        <v>26</v>
      </c>
      <c r="N28" s="194">
        <v>29</v>
      </c>
      <c r="O28" s="194">
        <v>30</v>
      </c>
      <c r="P28" s="538" t="s">
        <v>184</v>
      </c>
      <c r="Q28" s="1192" t="s">
        <v>669</v>
      </c>
    </row>
    <row r="29" spans="1:17" s="30" customFormat="1" ht="13.5" customHeight="1" thickTop="1" thickBot="1" x14ac:dyDescent="0.35">
      <c r="A29" s="1191"/>
      <c r="B29" s="160" t="s">
        <v>821</v>
      </c>
      <c r="C29" s="254">
        <f t="shared" si="0"/>
        <v>354</v>
      </c>
      <c r="D29" s="194">
        <v>37</v>
      </c>
      <c r="E29" s="194">
        <v>27</v>
      </c>
      <c r="F29" s="194">
        <v>24</v>
      </c>
      <c r="G29" s="194">
        <v>25</v>
      </c>
      <c r="H29" s="194">
        <v>32</v>
      </c>
      <c r="I29" s="194">
        <v>31</v>
      </c>
      <c r="J29" s="194">
        <v>24</v>
      </c>
      <c r="K29" s="194">
        <v>34</v>
      </c>
      <c r="L29" s="194">
        <v>23</v>
      </c>
      <c r="M29" s="194">
        <v>24</v>
      </c>
      <c r="N29" s="194">
        <v>28</v>
      </c>
      <c r="O29" s="194">
        <v>45</v>
      </c>
      <c r="P29" s="538" t="s">
        <v>446</v>
      </c>
      <c r="Q29" s="1192"/>
    </row>
    <row r="30" spans="1:17" s="30" customFormat="1" ht="13.5" customHeight="1" thickTop="1" thickBot="1" x14ac:dyDescent="0.35">
      <c r="A30" s="1191"/>
      <c r="B30" s="160" t="s">
        <v>47</v>
      </c>
      <c r="C30" s="193">
        <f t="shared" si="0"/>
        <v>720</v>
      </c>
      <c r="D30" s="193">
        <f>D28+D29</f>
        <v>71</v>
      </c>
      <c r="E30" s="193">
        <f t="shared" ref="E30" si="68">E28+E29</f>
        <v>60</v>
      </c>
      <c r="F30" s="193">
        <f t="shared" ref="F30" si="69">F28+F29</f>
        <v>59</v>
      </c>
      <c r="G30" s="193">
        <f t="shared" ref="G30" si="70">G28+G29</f>
        <v>50</v>
      </c>
      <c r="H30" s="193">
        <f t="shared" ref="H30" si="71">H28+H29</f>
        <v>66</v>
      </c>
      <c r="I30" s="193">
        <f t="shared" ref="I30" si="72">I28+I29</f>
        <v>62</v>
      </c>
      <c r="J30" s="193">
        <f t="shared" ref="J30" si="73">J28+J29</f>
        <v>58</v>
      </c>
      <c r="K30" s="193">
        <f t="shared" ref="K30" si="74">K28+K29</f>
        <v>52</v>
      </c>
      <c r="L30" s="193">
        <f t="shared" ref="L30" si="75">L28+L29</f>
        <v>60</v>
      </c>
      <c r="M30" s="193">
        <f t="shared" ref="M30" si="76">M28+M29</f>
        <v>50</v>
      </c>
      <c r="N30" s="193">
        <f t="shared" ref="N30" si="77">N28+N29</f>
        <v>57</v>
      </c>
      <c r="O30" s="193">
        <f t="shared" ref="O30" si="78">O28+O29</f>
        <v>75</v>
      </c>
      <c r="P30" s="538" t="s">
        <v>48</v>
      </c>
      <c r="Q30" s="1192"/>
    </row>
    <row r="31" spans="1:17" s="30" customFormat="1" ht="13.5" customHeight="1" thickTop="1" thickBot="1" x14ac:dyDescent="0.35">
      <c r="A31" s="1188" t="s">
        <v>826</v>
      </c>
      <c r="B31" s="159" t="s">
        <v>820</v>
      </c>
      <c r="C31" s="960">
        <f t="shared" si="0"/>
        <v>105</v>
      </c>
      <c r="D31" s="192">
        <v>8</v>
      </c>
      <c r="E31" s="192">
        <v>8</v>
      </c>
      <c r="F31" s="192">
        <v>8</v>
      </c>
      <c r="G31" s="192">
        <v>5</v>
      </c>
      <c r="H31" s="192">
        <v>10</v>
      </c>
      <c r="I31" s="192">
        <v>12</v>
      </c>
      <c r="J31" s="192">
        <v>8</v>
      </c>
      <c r="K31" s="192">
        <v>8</v>
      </c>
      <c r="L31" s="192">
        <v>4</v>
      </c>
      <c r="M31" s="192">
        <v>14</v>
      </c>
      <c r="N31" s="192">
        <v>11</v>
      </c>
      <c r="O31" s="192">
        <v>9</v>
      </c>
      <c r="P31" s="537" t="s">
        <v>184</v>
      </c>
      <c r="Q31" s="1190" t="s">
        <v>181</v>
      </c>
    </row>
    <row r="32" spans="1:17" s="30" customFormat="1" ht="13.5" customHeight="1" thickTop="1" thickBot="1" x14ac:dyDescent="0.35">
      <c r="A32" s="1188"/>
      <c r="B32" s="159" t="s">
        <v>821</v>
      </c>
      <c r="C32" s="960">
        <f t="shared" si="0"/>
        <v>125</v>
      </c>
      <c r="D32" s="192">
        <v>5</v>
      </c>
      <c r="E32" s="192">
        <v>10</v>
      </c>
      <c r="F32" s="192">
        <v>6</v>
      </c>
      <c r="G32" s="192">
        <v>9</v>
      </c>
      <c r="H32" s="192">
        <v>12</v>
      </c>
      <c r="I32" s="192">
        <v>19</v>
      </c>
      <c r="J32" s="192">
        <v>8</v>
      </c>
      <c r="K32" s="192">
        <v>9</v>
      </c>
      <c r="L32" s="192">
        <v>13</v>
      </c>
      <c r="M32" s="192">
        <v>6</v>
      </c>
      <c r="N32" s="192">
        <v>12</v>
      </c>
      <c r="O32" s="192">
        <v>16</v>
      </c>
      <c r="P32" s="537" t="s">
        <v>446</v>
      </c>
      <c r="Q32" s="1190"/>
    </row>
    <row r="33" spans="1:17" s="30" customFormat="1" ht="13.5" customHeight="1" thickTop="1" x14ac:dyDescent="0.3">
      <c r="A33" s="1188"/>
      <c r="B33" s="145" t="s">
        <v>47</v>
      </c>
      <c r="C33" s="199">
        <f t="shared" si="0"/>
        <v>230</v>
      </c>
      <c r="D33" s="199">
        <f>D31+D32</f>
        <v>13</v>
      </c>
      <c r="E33" s="199">
        <f t="shared" ref="E33" si="79">E31+E32</f>
        <v>18</v>
      </c>
      <c r="F33" s="199">
        <f t="shared" ref="F33" si="80">F31+F32</f>
        <v>14</v>
      </c>
      <c r="G33" s="199">
        <f t="shared" ref="G33" si="81">G31+G32</f>
        <v>14</v>
      </c>
      <c r="H33" s="199">
        <f t="shared" ref="H33" si="82">H31+H32</f>
        <v>22</v>
      </c>
      <c r="I33" s="199">
        <f t="shared" ref="I33" si="83">I31+I32</f>
        <v>31</v>
      </c>
      <c r="J33" s="199">
        <f t="shared" ref="J33" si="84">J31+J32</f>
        <v>16</v>
      </c>
      <c r="K33" s="199">
        <f t="shared" ref="K33" si="85">K31+K32</f>
        <v>17</v>
      </c>
      <c r="L33" s="199">
        <f t="shared" ref="L33" si="86">L31+L32</f>
        <v>17</v>
      </c>
      <c r="M33" s="199">
        <f t="shared" ref="M33" si="87">M31+M32</f>
        <v>20</v>
      </c>
      <c r="N33" s="199">
        <f t="shared" ref="N33" si="88">N31+N32</f>
        <v>23</v>
      </c>
      <c r="O33" s="199">
        <f t="shared" ref="O33" si="89">O31+O32</f>
        <v>25</v>
      </c>
      <c r="P33" s="55" t="s">
        <v>48</v>
      </c>
      <c r="Q33" s="1193"/>
    </row>
    <row r="34" spans="1:17" ht="13.5" customHeight="1" thickBot="1" x14ac:dyDescent="0.3">
      <c r="A34" s="1194" t="s">
        <v>47</v>
      </c>
      <c r="B34" s="147" t="s">
        <v>820</v>
      </c>
      <c r="C34" s="735">
        <f t="shared" si="0"/>
        <v>4086</v>
      </c>
      <c r="D34" s="735">
        <f t="shared" ref="D34:N35" si="90">D7+D10+D13+D16+D19+D22+D25+D28+D31</f>
        <v>346</v>
      </c>
      <c r="E34" s="735">
        <f t="shared" si="90"/>
        <v>337</v>
      </c>
      <c r="F34" s="735">
        <f t="shared" si="90"/>
        <v>343</v>
      </c>
      <c r="G34" s="735">
        <f t="shared" si="90"/>
        <v>369</v>
      </c>
      <c r="H34" s="735">
        <f t="shared" si="90"/>
        <v>376</v>
      </c>
      <c r="I34" s="735">
        <f t="shared" si="90"/>
        <v>354</v>
      </c>
      <c r="J34" s="735">
        <f t="shared" si="90"/>
        <v>314</v>
      </c>
      <c r="K34" s="735">
        <f t="shared" si="90"/>
        <v>337</v>
      </c>
      <c r="L34" s="735">
        <f t="shared" si="90"/>
        <v>333</v>
      </c>
      <c r="M34" s="735">
        <f t="shared" si="90"/>
        <v>318</v>
      </c>
      <c r="N34" s="735">
        <f t="shared" si="90"/>
        <v>312</v>
      </c>
      <c r="O34" s="735">
        <f>O7+O10+O13+O16+O19+O22+O25+O28+O31</f>
        <v>347</v>
      </c>
      <c r="P34" s="540" t="s">
        <v>184</v>
      </c>
      <c r="Q34" s="1197" t="s">
        <v>48</v>
      </c>
    </row>
    <row r="35" spans="1:17" ht="13.5" customHeight="1" thickTop="1" thickBot="1" x14ac:dyDescent="0.3">
      <c r="A35" s="1195"/>
      <c r="B35" s="160" t="s">
        <v>821</v>
      </c>
      <c r="C35" s="254">
        <f t="shared" si="0"/>
        <v>3858</v>
      </c>
      <c r="D35" s="254">
        <f t="shared" si="90"/>
        <v>338</v>
      </c>
      <c r="E35" s="254">
        <f t="shared" si="90"/>
        <v>342</v>
      </c>
      <c r="F35" s="254">
        <f t="shared" si="90"/>
        <v>364</v>
      </c>
      <c r="G35" s="254">
        <f t="shared" si="90"/>
        <v>315</v>
      </c>
      <c r="H35" s="254">
        <f t="shared" si="90"/>
        <v>328</v>
      </c>
      <c r="I35" s="254">
        <f t="shared" si="90"/>
        <v>365</v>
      </c>
      <c r="J35" s="254">
        <f t="shared" si="90"/>
        <v>302</v>
      </c>
      <c r="K35" s="254">
        <f t="shared" si="90"/>
        <v>345</v>
      </c>
      <c r="L35" s="254">
        <f t="shared" si="90"/>
        <v>269</v>
      </c>
      <c r="M35" s="254">
        <f t="shared" si="90"/>
        <v>280</v>
      </c>
      <c r="N35" s="254">
        <f t="shared" si="90"/>
        <v>278</v>
      </c>
      <c r="O35" s="254">
        <f>O8+O11+O14+O17+O20+O23+O26+O29+O32</f>
        <v>332</v>
      </c>
      <c r="P35" s="538" t="s">
        <v>446</v>
      </c>
      <c r="Q35" s="1198"/>
    </row>
    <row r="36" spans="1:17" s="30" customFormat="1" ht="13.5" customHeight="1" thickTop="1" x14ac:dyDescent="0.3">
      <c r="A36" s="1196"/>
      <c r="B36" s="541" t="s">
        <v>47</v>
      </c>
      <c r="C36" s="552">
        <f t="shared" si="0"/>
        <v>7944</v>
      </c>
      <c r="D36" s="552">
        <f t="shared" ref="D36:N36" si="91">D34+D35</f>
        <v>684</v>
      </c>
      <c r="E36" s="552">
        <f t="shared" si="91"/>
        <v>679</v>
      </c>
      <c r="F36" s="552">
        <f t="shared" si="91"/>
        <v>707</v>
      </c>
      <c r="G36" s="552">
        <f t="shared" si="91"/>
        <v>684</v>
      </c>
      <c r="H36" s="552">
        <f t="shared" si="91"/>
        <v>704</v>
      </c>
      <c r="I36" s="552">
        <f t="shared" si="91"/>
        <v>719</v>
      </c>
      <c r="J36" s="552">
        <f t="shared" si="91"/>
        <v>616</v>
      </c>
      <c r="K36" s="552">
        <f t="shared" si="91"/>
        <v>682</v>
      </c>
      <c r="L36" s="552">
        <f t="shared" si="91"/>
        <v>602</v>
      </c>
      <c r="M36" s="552">
        <f t="shared" si="91"/>
        <v>598</v>
      </c>
      <c r="N36" s="552">
        <f t="shared" si="91"/>
        <v>590</v>
      </c>
      <c r="O36" s="552">
        <f>O34+O35</f>
        <v>679</v>
      </c>
      <c r="P36" s="542" t="s">
        <v>48</v>
      </c>
      <c r="Q36" s="1199"/>
    </row>
    <row r="37" spans="1:17" x14ac:dyDescent="0.3">
      <c r="A37" s="33"/>
      <c r="B37" s="51"/>
      <c r="P37" s="51"/>
      <c r="Q37" s="33"/>
    </row>
    <row r="38" spans="1:17" x14ac:dyDescent="0.3">
      <c r="A38" s="33"/>
      <c r="B38" s="51"/>
      <c r="P38" s="51"/>
      <c r="Q38" s="33"/>
    </row>
    <row r="39" spans="1:17" x14ac:dyDescent="0.3">
      <c r="A39" s="33"/>
      <c r="B39" s="51"/>
      <c r="P39" s="51"/>
      <c r="Q39" s="33"/>
    </row>
    <row r="40" spans="1:17" x14ac:dyDescent="0.3">
      <c r="A40" s="33"/>
      <c r="B40" s="51"/>
      <c r="P40" s="51"/>
      <c r="Q40" s="33"/>
    </row>
    <row r="41" spans="1:17" x14ac:dyDescent="0.3">
      <c r="A41" s="33"/>
      <c r="B41" s="51"/>
      <c r="P41" s="51"/>
      <c r="Q41" s="33"/>
    </row>
    <row r="42" spans="1:17" x14ac:dyDescent="0.3">
      <c r="A42" s="33"/>
      <c r="B42" s="51"/>
      <c r="P42" s="51"/>
      <c r="Q42" s="33"/>
    </row>
    <row r="43" spans="1:17" x14ac:dyDescent="0.3">
      <c r="A43" s="33"/>
      <c r="B43" s="51"/>
      <c r="P43" s="51"/>
      <c r="Q43" s="33"/>
    </row>
    <row r="44" spans="1:17" x14ac:dyDescent="0.3">
      <c r="A44" s="33"/>
      <c r="B44" s="51"/>
      <c r="P44" s="51"/>
      <c r="Q44" s="33"/>
    </row>
    <row r="45" spans="1:17" x14ac:dyDescent="0.3">
      <c r="A45" s="33"/>
      <c r="B45" s="51"/>
      <c r="P45" s="51"/>
      <c r="Q45" s="33"/>
    </row>
    <row r="46" spans="1:17" x14ac:dyDescent="0.3">
      <c r="A46" s="33"/>
      <c r="B46" s="51"/>
      <c r="P46" s="51"/>
      <c r="Q46" s="33"/>
    </row>
    <row r="47" spans="1:17" x14ac:dyDescent="0.3">
      <c r="A47" s="33"/>
      <c r="B47" s="51"/>
      <c r="P47" s="51"/>
      <c r="Q47" s="33"/>
    </row>
    <row r="48" spans="1:17" x14ac:dyDescent="0.3">
      <c r="A48" s="33"/>
      <c r="B48" s="51"/>
      <c r="P48" s="51"/>
      <c r="Q48" s="33"/>
    </row>
    <row r="49" spans="1:17" x14ac:dyDescent="0.3">
      <c r="A49" s="33"/>
      <c r="B49" s="51"/>
      <c r="P49" s="51"/>
      <c r="Q49" s="33"/>
    </row>
    <row r="50" spans="1:17" x14ac:dyDescent="0.3">
      <c r="A50" s="33"/>
      <c r="B50" s="51"/>
      <c r="P50" s="51"/>
      <c r="Q50" s="33"/>
    </row>
    <row r="51" spans="1:17" x14ac:dyDescent="0.3">
      <c r="A51" s="33"/>
      <c r="B51" s="51"/>
      <c r="P51" s="51"/>
      <c r="Q51" s="33"/>
    </row>
    <row r="52" spans="1:17" x14ac:dyDescent="0.3">
      <c r="A52" s="33"/>
      <c r="B52" s="51"/>
      <c r="P52" s="51"/>
      <c r="Q52" s="33"/>
    </row>
    <row r="53" spans="1:17" x14ac:dyDescent="0.3">
      <c r="A53" s="33"/>
      <c r="B53" s="51"/>
      <c r="P53" s="51"/>
      <c r="Q53" s="33"/>
    </row>
    <row r="54" spans="1:17" x14ac:dyDescent="0.3">
      <c r="A54" s="33"/>
      <c r="B54" s="51"/>
      <c r="P54" s="51"/>
      <c r="Q54" s="33"/>
    </row>
    <row r="55" spans="1:17" x14ac:dyDescent="0.3">
      <c r="A55" s="33"/>
      <c r="B55" s="51"/>
      <c r="P55" s="51"/>
      <c r="Q55" s="33"/>
    </row>
    <row r="56" spans="1:17" x14ac:dyDescent="0.3">
      <c r="A56" s="33"/>
      <c r="B56" s="51"/>
      <c r="P56" s="51"/>
      <c r="Q56" s="33"/>
    </row>
    <row r="57" spans="1:17" x14ac:dyDescent="0.3">
      <c r="A57" s="33"/>
      <c r="B57" s="51"/>
      <c r="P57" s="51"/>
      <c r="Q57" s="33"/>
    </row>
    <row r="58" spans="1:17" x14ac:dyDescent="0.3">
      <c r="A58" s="33"/>
      <c r="B58" s="51"/>
      <c r="P58" s="51"/>
      <c r="Q58" s="33"/>
    </row>
    <row r="59" spans="1:17" x14ac:dyDescent="0.3">
      <c r="A59" s="33"/>
      <c r="B59" s="51"/>
      <c r="P59" s="51"/>
      <c r="Q59" s="33"/>
    </row>
    <row r="60" spans="1:17" x14ac:dyDescent="0.3">
      <c r="A60" s="33"/>
      <c r="B60" s="51"/>
      <c r="P60" s="51"/>
      <c r="Q60" s="33"/>
    </row>
    <row r="61" spans="1:17" x14ac:dyDescent="0.3">
      <c r="A61" s="33"/>
      <c r="B61" s="51"/>
      <c r="P61" s="51"/>
      <c r="Q61" s="33"/>
    </row>
    <row r="62" spans="1:17" x14ac:dyDescent="0.3">
      <c r="A62" s="33"/>
      <c r="B62" s="51"/>
      <c r="P62" s="51"/>
      <c r="Q62" s="33"/>
    </row>
    <row r="63" spans="1:17" x14ac:dyDescent="0.3">
      <c r="A63" s="33"/>
      <c r="B63" s="51"/>
      <c r="P63" s="51"/>
      <c r="Q63" s="33"/>
    </row>
    <row r="64" spans="1:17" x14ac:dyDescent="0.3">
      <c r="A64" s="33"/>
      <c r="B64" s="51"/>
      <c r="P64" s="51"/>
      <c r="Q64" s="33"/>
    </row>
    <row r="65" spans="1:17" x14ac:dyDescent="0.3">
      <c r="A65" s="33"/>
      <c r="B65" s="51"/>
      <c r="P65" s="51"/>
      <c r="Q65" s="33"/>
    </row>
    <row r="66" spans="1:17" x14ac:dyDescent="0.3">
      <c r="A66" s="33"/>
      <c r="B66" s="51"/>
      <c r="P66" s="51"/>
      <c r="Q66" s="33"/>
    </row>
    <row r="67" spans="1:17" x14ac:dyDescent="0.3">
      <c r="A67" s="33"/>
      <c r="B67" s="51"/>
      <c r="P67" s="51"/>
      <c r="Q67" s="33"/>
    </row>
    <row r="68" spans="1:17" x14ac:dyDescent="0.3">
      <c r="A68" s="33"/>
      <c r="B68" s="51"/>
      <c r="P68" s="51"/>
      <c r="Q68" s="33"/>
    </row>
    <row r="69" spans="1:17" x14ac:dyDescent="0.3">
      <c r="A69" s="33"/>
      <c r="B69" s="51"/>
      <c r="P69" s="51"/>
      <c r="Q69" s="33"/>
    </row>
    <row r="70" spans="1:17" x14ac:dyDescent="0.3">
      <c r="A70" s="33"/>
      <c r="B70" s="51"/>
      <c r="P70" s="51"/>
      <c r="Q70" s="33"/>
    </row>
    <row r="71" spans="1:17" x14ac:dyDescent="0.3">
      <c r="A71" s="33"/>
      <c r="B71" s="51"/>
      <c r="P71" s="51"/>
      <c r="Q71" s="33"/>
    </row>
    <row r="72" spans="1:17" x14ac:dyDescent="0.3">
      <c r="A72" s="33"/>
      <c r="B72" s="51"/>
      <c r="P72" s="51"/>
      <c r="Q72" s="33"/>
    </row>
    <row r="73" spans="1:17" x14ac:dyDescent="0.3">
      <c r="A73" s="33"/>
      <c r="B73" s="51"/>
      <c r="P73" s="51"/>
      <c r="Q73" s="33"/>
    </row>
    <row r="74" spans="1:17" x14ac:dyDescent="0.3">
      <c r="A74" s="33"/>
      <c r="B74" s="51"/>
      <c r="P74" s="51"/>
      <c r="Q74" s="33"/>
    </row>
    <row r="75" spans="1:17" x14ac:dyDescent="0.3">
      <c r="A75" s="33"/>
      <c r="B75" s="51"/>
      <c r="P75" s="51"/>
      <c r="Q75" s="33"/>
    </row>
    <row r="76" spans="1:17" x14ac:dyDescent="0.3">
      <c r="A76" s="33"/>
      <c r="B76" s="51"/>
      <c r="P76" s="51"/>
      <c r="Q76" s="33"/>
    </row>
    <row r="77" spans="1:17" x14ac:dyDescent="0.3">
      <c r="A77" s="33"/>
      <c r="B77" s="51"/>
      <c r="P77" s="51"/>
      <c r="Q77" s="33"/>
    </row>
    <row r="78" spans="1:17" x14ac:dyDescent="0.3">
      <c r="A78" s="33"/>
      <c r="B78" s="51"/>
      <c r="P78" s="51"/>
      <c r="Q78" s="33"/>
    </row>
    <row r="79" spans="1:17" x14ac:dyDescent="0.3">
      <c r="A79" s="33"/>
      <c r="B79" s="51"/>
      <c r="P79" s="51"/>
      <c r="Q79" s="33"/>
    </row>
    <row r="80" spans="1:17" x14ac:dyDescent="0.3">
      <c r="A80" s="33"/>
      <c r="B80" s="51"/>
      <c r="P80" s="51"/>
      <c r="Q80" s="33"/>
    </row>
    <row r="81" spans="1:17" x14ac:dyDescent="0.3">
      <c r="A81" s="33"/>
      <c r="B81" s="51"/>
      <c r="P81" s="51"/>
      <c r="Q81" s="33"/>
    </row>
    <row r="82" spans="1:17" x14ac:dyDescent="0.3">
      <c r="A82" s="33"/>
      <c r="B82" s="51"/>
      <c r="P82" s="51"/>
      <c r="Q82" s="33"/>
    </row>
    <row r="83" spans="1:17" x14ac:dyDescent="0.3">
      <c r="A83" s="33"/>
      <c r="B83" s="51"/>
      <c r="P83" s="51"/>
      <c r="Q83" s="33"/>
    </row>
    <row r="84" spans="1:17" x14ac:dyDescent="0.3">
      <c r="A84" s="33"/>
      <c r="B84" s="51"/>
      <c r="P84" s="51"/>
      <c r="Q84" s="33"/>
    </row>
    <row r="85" spans="1:17" x14ac:dyDescent="0.3">
      <c r="A85" s="33"/>
      <c r="B85" s="51"/>
      <c r="P85" s="51"/>
      <c r="Q85" s="33"/>
    </row>
    <row r="86" spans="1:17" x14ac:dyDescent="0.3">
      <c r="A86" s="33"/>
      <c r="B86" s="51"/>
      <c r="P86" s="51"/>
      <c r="Q86" s="33"/>
    </row>
    <row r="87" spans="1:17" x14ac:dyDescent="0.3">
      <c r="A87" s="33"/>
      <c r="B87" s="51"/>
      <c r="P87" s="51"/>
      <c r="Q87" s="33"/>
    </row>
    <row r="88" spans="1:17" x14ac:dyDescent="0.3">
      <c r="A88" s="33"/>
      <c r="B88" s="51"/>
      <c r="P88" s="51"/>
      <c r="Q88" s="33"/>
    </row>
    <row r="89" spans="1:17" x14ac:dyDescent="0.3">
      <c r="A89" s="33"/>
      <c r="B89" s="51"/>
      <c r="P89" s="51"/>
      <c r="Q89" s="33"/>
    </row>
    <row r="90" spans="1:17" x14ac:dyDescent="0.3">
      <c r="A90" s="33"/>
      <c r="B90" s="51"/>
      <c r="P90" s="51"/>
      <c r="Q90" s="33"/>
    </row>
    <row r="91" spans="1:17" x14ac:dyDescent="0.3">
      <c r="A91" s="33"/>
      <c r="B91" s="51"/>
      <c r="P91" s="51"/>
      <c r="Q91" s="33"/>
    </row>
    <row r="92" spans="1:17" x14ac:dyDescent="0.3">
      <c r="A92" s="33"/>
      <c r="B92" s="51"/>
      <c r="P92" s="51"/>
      <c r="Q92" s="33"/>
    </row>
    <row r="93" spans="1:17" x14ac:dyDescent="0.3">
      <c r="A93" s="33"/>
      <c r="B93" s="51"/>
      <c r="P93" s="51"/>
      <c r="Q93" s="33"/>
    </row>
    <row r="94" spans="1:17" x14ac:dyDescent="0.3">
      <c r="A94" s="33"/>
      <c r="B94" s="51"/>
      <c r="P94" s="51"/>
      <c r="Q94" s="33"/>
    </row>
    <row r="95" spans="1:17" x14ac:dyDescent="0.3">
      <c r="A95" s="33"/>
      <c r="B95" s="51"/>
      <c r="P95" s="51"/>
      <c r="Q95" s="33"/>
    </row>
    <row r="96" spans="1:17" x14ac:dyDescent="0.3">
      <c r="A96" s="33"/>
      <c r="B96" s="51"/>
      <c r="P96" s="51"/>
      <c r="Q96" s="33"/>
    </row>
    <row r="97" spans="1:17" x14ac:dyDescent="0.3">
      <c r="A97" s="33"/>
      <c r="B97" s="51"/>
      <c r="P97" s="51"/>
      <c r="Q97" s="33"/>
    </row>
    <row r="98" spans="1:17" x14ac:dyDescent="0.3">
      <c r="A98" s="33"/>
      <c r="B98" s="51"/>
      <c r="P98" s="51"/>
      <c r="Q98" s="33"/>
    </row>
    <row r="99" spans="1:17" x14ac:dyDescent="0.3">
      <c r="A99" s="33"/>
      <c r="B99" s="51"/>
      <c r="P99" s="51"/>
      <c r="Q99" s="33"/>
    </row>
    <row r="100" spans="1:17" x14ac:dyDescent="0.3">
      <c r="A100" s="33"/>
      <c r="B100" s="51"/>
      <c r="P100" s="51"/>
      <c r="Q100" s="33"/>
    </row>
    <row r="101" spans="1:17" x14ac:dyDescent="0.3">
      <c r="A101" s="33"/>
      <c r="B101" s="51"/>
      <c r="P101" s="51"/>
      <c r="Q101" s="33"/>
    </row>
    <row r="102" spans="1:17" x14ac:dyDescent="0.3">
      <c r="A102" s="33"/>
      <c r="B102" s="51"/>
      <c r="P102" s="51"/>
      <c r="Q102" s="33"/>
    </row>
    <row r="103" spans="1:17" x14ac:dyDescent="0.3">
      <c r="A103" s="33"/>
      <c r="B103" s="51"/>
      <c r="P103" s="51"/>
      <c r="Q103" s="33"/>
    </row>
    <row r="104" spans="1:17" x14ac:dyDescent="0.3">
      <c r="A104" s="33"/>
      <c r="B104" s="51"/>
      <c r="P104" s="51"/>
      <c r="Q104" s="33"/>
    </row>
    <row r="105" spans="1:17" x14ac:dyDescent="0.3">
      <c r="A105" s="33"/>
      <c r="B105" s="51"/>
      <c r="P105" s="51"/>
      <c r="Q105" s="33"/>
    </row>
    <row r="106" spans="1:17" x14ac:dyDescent="0.3">
      <c r="A106" s="33"/>
      <c r="B106" s="51"/>
      <c r="P106" s="51"/>
      <c r="Q106" s="33"/>
    </row>
    <row r="107" spans="1:17" x14ac:dyDescent="0.3">
      <c r="A107" s="33"/>
      <c r="B107" s="51"/>
      <c r="P107" s="51"/>
      <c r="Q107" s="33"/>
    </row>
    <row r="108" spans="1:17" x14ac:dyDescent="0.3">
      <c r="A108" s="33"/>
      <c r="B108" s="51"/>
      <c r="P108" s="51"/>
      <c r="Q108" s="33"/>
    </row>
    <row r="109" spans="1:17" x14ac:dyDescent="0.3">
      <c r="A109" s="33"/>
      <c r="B109" s="51"/>
      <c r="P109" s="51"/>
      <c r="Q109" s="33"/>
    </row>
    <row r="110" spans="1:17" x14ac:dyDescent="0.3">
      <c r="A110" s="33"/>
      <c r="B110" s="51"/>
      <c r="P110" s="51"/>
      <c r="Q110" s="33"/>
    </row>
    <row r="111" spans="1:17" x14ac:dyDescent="0.3">
      <c r="A111" s="33"/>
      <c r="B111" s="51"/>
      <c r="P111" s="51"/>
      <c r="Q111" s="33"/>
    </row>
    <row r="112" spans="1:17" x14ac:dyDescent="0.3">
      <c r="A112" s="33"/>
      <c r="B112" s="51"/>
      <c r="P112" s="51"/>
      <c r="Q112" s="33"/>
    </row>
    <row r="113" spans="1:17" x14ac:dyDescent="0.3">
      <c r="A113" s="33"/>
      <c r="B113" s="51"/>
      <c r="P113" s="51"/>
      <c r="Q113" s="33"/>
    </row>
    <row r="114" spans="1:17" x14ac:dyDescent="0.3">
      <c r="A114" s="33"/>
      <c r="B114" s="51"/>
      <c r="P114" s="51"/>
      <c r="Q114" s="33"/>
    </row>
    <row r="115" spans="1:17" x14ac:dyDescent="0.3">
      <c r="A115" s="33"/>
      <c r="B115" s="51"/>
      <c r="P115" s="51"/>
      <c r="Q115" s="33"/>
    </row>
    <row r="116" spans="1:17" x14ac:dyDescent="0.3">
      <c r="A116" s="33"/>
      <c r="B116" s="51"/>
      <c r="P116" s="51"/>
      <c r="Q116" s="33"/>
    </row>
    <row r="117" spans="1:17" x14ac:dyDescent="0.3">
      <c r="A117" s="33"/>
      <c r="B117" s="51"/>
      <c r="P117" s="51"/>
      <c r="Q117" s="33"/>
    </row>
    <row r="118" spans="1:17" x14ac:dyDescent="0.3">
      <c r="A118" s="33"/>
      <c r="B118" s="51"/>
      <c r="P118" s="51"/>
      <c r="Q118" s="33"/>
    </row>
    <row r="119" spans="1:17" x14ac:dyDescent="0.3">
      <c r="A119" s="33"/>
      <c r="B119" s="51"/>
      <c r="P119" s="51"/>
      <c r="Q119" s="33"/>
    </row>
    <row r="120" spans="1:17" x14ac:dyDescent="0.3">
      <c r="A120" s="33"/>
      <c r="B120" s="51"/>
      <c r="P120" s="51"/>
      <c r="Q120" s="33"/>
    </row>
    <row r="121" spans="1:17" x14ac:dyDescent="0.3">
      <c r="A121" s="33"/>
      <c r="B121" s="51"/>
      <c r="P121" s="51"/>
      <c r="Q121" s="33"/>
    </row>
    <row r="122" spans="1:17" x14ac:dyDescent="0.3">
      <c r="A122" s="33"/>
      <c r="B122" s="51"/>
      <c r="P122" s="51"/>
      <c r="Q122" s="33"/>
    </row>
    <row r="123" spans="1:17" x14ac:dyDescent="0.3">
      <c r="A123" s="33"/>
      <c r="B123" s="51"/>
      <c r="P123" s="51"/>
      <c r="Q123" s="33"/>
    </row>
    <row r="124" spans="1:17" x14ac:dyDescent="0.3">
      <c r="A124" s="33"/>
      <c r="B124" s="51"/>
      <c r="P124" s="51"/>
      <c r="Q124" s="33"/>
    </row>
    <row r="125" spans="1:17" x14ac:dyDescent="0.3">
      <c r="A125" s="33"/>
      <c r="B125" s="51"/>
      <c r="P125" s="51"/>
      <c r="Q125" s="33"/>
    </row>
    <row r="126" spans="1:17" x14ac:dyDescent="0.3">
      <c r="A126" s="33"/>
      <c r="B126" s="51"/>
      <c r="P126" s="51"/>
      <c r="Q126" s="33"/>
    </row>
    <row r="127" spans="1:17" x14ac:dyDescent="0.3">
      <c r="A127" s="33"/>
      <c r="B127" s="51"/>
      <c r="P127" s="51"/>
      <c r="Q127" s="33"/>
    </row>
    <row r="128" spans="1:17" x14ac:dyDescent="0.3">
      <c r="A128" s="33"/>
      <c r="B128" s="51"/>
      <c r="P128" s="51"/>
      <c r="Q128" s="33"/>
    </row>
    <row r="129" spans="1:17" x14ac:dyDescent="0.3">
      <c r="A129" s="33"/>
      <c r="B129" s="51"/>
      <c r="P129" s="51"/>
      <c r="Q129" s="33"/>
    </row>
    <row r="130" spans="1:17" x14ac:dyDescent="0.3">
      <c r="A130" s="33"/>
      <c r="B130" s="51"/>
      <c r="P130" s="51"/>
      <c r="Q130" s="33"/>
    </row>
    <row r="131" spans="1:17" x14ac:dyDescent="0.3">
      <c r="A131" s="33"/>
      <c r="B131" s="51"/>
      <c r="P131" s="51"/>
      <c r="Q131" s="33"/>
    </row>
    <row r="132" spans="1:17" x14ac:dyDescent="0.3">
      <c r="A132" s="33"/>
      <c r="B132" s="51"/>
      <c r="P132" s="51"/>
      <c r="Q132" s="33"/>
    </row>
    <row r="133" spans="1:17" x14ac:dyDescent="0.3">
      <c r="A133" s="33"/>
      <c r="B133" s="51"/>
      <c r="P133" s="51"/>
      <c r="Q133" s="33"/>
    </row>
    <row r="134" spans="1:17" x14ac:dyDescent="0.3">
      <c r="A134" s="33"/>
      <c r="B134" s="51"/>
      <c r="P134" s="51"/>
      <c r="Q134" s="33"/>
    </row>
    <row r="135" spans="1:17" x14ac:dyDescent="0.3">
      <c r="A135" s="33"/>
      <c r="B135" s="51"/>
      <c r="P135" s="51"/>
      <c r="Q135" s="33"/>
    </row>
    <row r="136" spans="1:17" x14ac:dyDescent="0.3">
      <c r="A136" s="33"/>
      <c r="B136" s="51"/>
      <c r="P136" s="51"/>
      <c r="Q136" s="33"/>
    </row>
    <row r="137" spans="1:17" x14ac:dyDescent="0.3">
      <c r="A137" s="33"/>
      <c r="B137" s="51"/>
      <c r="P137" s="51"/>
      <c r="Q137" s="33"/>
    </row>
    <row r="138" spans="1:17" x14ac:dyDescent="0.3">
      <c r="A138" s="33"/>
      <c r="B138" s="51"/>
      <c r="P138" s="51"/>
      <c r="Q138" s="33"/>
    </row>
    <row r="139" spans="1:17" x14ac:dyDescent="0.3">
      <c r="A139" s="33"/>
      <c r="B139" s="51"/>
      <c r="P139" s="51"/>
      <c r="Q139" s="33"/>
    </row>
    <row r="140" spans="1:17" x14ac:dyDescent="0.3">
      <c r="A140" s="33"/>
      <c r="B140" s="51"/>
      <c r="P140" s="51"/>
      <c r="Q140" s="33"/>
    </row>
    <row r="141" spans="1:17" x14ac:dyDescent="0.3">
      <c r="A141" s="33"/>
      <c r="B141" s="51"/>
      <c r="P141" s="51"/>
      <c r="Q141" s="33"/>
    </row>
    <row r="142" spans="1:17" x14ac:dyDescent="0.3">
      <c r="A142" s="33"/>
      <c r="B142" s="51"/>
      <c r="P142" s="51"/>
      <c r="Q142" s="33"/>
    </row>
    <row r="143" spans="1:17" x14ac:dyDescent="0.3">
      <c r="A143" s="33"/>
      <c r="B143" s="51"/>
      <c r="P143" s="51"/>
      <c r="Q143" s="33"/>
    </row>
    <row r="144" spans="1:17" x14ac:dyDescent="0.3">
      <c r="A144" s="33"/>
      <c r="B144" s="51"/>
      <c r="P144" s="51"/>
      <c r="Q144" s="33"/>
    </row>
    <row r="145" spans="1:17" x14ac:dyDescent="0.3">
      <c r="A145" s="33"/>
      <c r="B145" s="51"/>
      <c r="P145" s="51"/>
      <c r="Q145" s="33"/>
    </row>
    <row r="146" spans="1:17" x14ac:dyDescent="0.3">
      <c r="A146" s="33"/>
      <c r="B146" s="51"/>
      <c r="P146" s="51"/>
      <c r="Q146" s="33"/>
    </row>
    <row r="147" spans="1:17" x14ac:dyDescent="0.3">
      <c r="A147" s="33"/>
      <c r="B147" s="51"/>
      <c r="P147" s="51"/>
      <c r="Q147" s="33"/>
    </row>
    <row r="148" spans="1:17" x14ac:dyDescent="0.3">
      <c r="A148" s="33"/>
      <c r="B148" s="51"/>
      <c r="P148" s="51"/>
      <c r="Q148" s="33"/>
    </row>
    <row r="149" spans="1:17" x14ac:dyDescent="0.3">
      <c r="A149" s="33"/>
      <c r="B149" s="51"/>
      <c r="P149" s="51"/>
      <c r="Q149" s="33"/>
    </row>
    <row r="150" spans="1:17" x14ac:dyDescent="0.3">
      <c r="A150" s="33"/>
      <c r="B150" s="51"/>
      <c r="P150" s="51"/>
      <c r="Q150" s="33"/>
    </row>
    <row r="151" spans="1:17" x14ac:dyDescent="0.3">
      <c r="A151" s="33"/>
      <c r="B151" s="51"/>
      <c r="P151" s="51"/>
      <c r="Q151" s="33"/>
    </row>
    <row r="152" spans="1:17" x14ac:dyDescent="0.3">
      <c r="A152" s="33"/>
      <c r="B152" s="51"/>
      <c r="P152" s="51"/>
      <c r="Q152" s="33"/>
    </row>
    <row r="153" spans="1:17" x14ac:dyDescent="0.3">
      <c r="A153" s="33"/>
      <c r="B153" s="51"/>
      <c r="P153" s="51"/>
      <c r="Q153" s="33"/>
    </row>
    <row r="154" spans="1:17" x14ac:dyDescent="0.3">
      <c r="A154" s="33"/>
      <c r="B154" s="51"/>
      <c r="P154" s="51"/>
      <c r="Q154" s="33"/>
    </row>
    <row r="155" spans="1:17" x14ac:dyDescent="0.3">
      <c r="A155" s="33"/>
      <c r="B155" s="51"/>
      <c r="P155" s="51"/>
      <c r="Q155" s="33"/>
    </row>
    <row r="156" spans="1:17" x14ac:dyDescent="0.3">
      <c r="A156" s="33"/>
      <c r="B156" s="51"/>
      <c r="P156" s="51"/>
      <c r="Q156" s="33"/>
    </row>
    <row r="157" spans="1:17" x14ac:dyDescent="0.3">
      <c r="A157" s="33"/>
      <c r="B157" s="51"/>
      <c r="P157" s="51"/>
      <c r="Q157" s="33"/>
    </row>
    <row r="158" spans="1:17" x14ac:dyDescent="0.3">
      <c r="A158" s="33"/>
      <c r="B158" s="51"/>
      <c r="P158" s="51"/>
      <c r="Q158" s="33"/>
    </row>
    <row r="159" spans="1:17" x14ac:dyDescent="0.3">
      <c r="A159" s="33"/>
      <c r="B159" s="51"/>
      <c r="P159" s="51"/>
      <c r="Q159" s="33"/>
    </row>
    <row r="160" spans="1:17" x14ac:dyDescent="0.3">
      <c r="A160" s="33"/>
      <c r="B160" s="51"/>
      <c r="P160" s="51"/>
      <c r="Q160" s="33"/>
    </row>
    <row r="161" spans="1:17" x14ac:dyDescent="0.3">
      <c r="A161" s="33"/>
      <c r="B161" s="51"/>
      <c r="P161" s="51"/>
      <c r="Q161" s="33"/>
    </row>
    <row r="162" spans="1:17" x14ac:dyDescent="0.3">
      <c r="A162" s="33"/>
      <c r="B162" s="51"/>
      <c r="P162" s="51"/>
      <c r="Q162" s="33"/>
    </row>
    <row r="163" spans="1:17" x14ac:dyDescent="0.3">
      <c r="A163" s="33"/>
      <c r="B163" s="51"/>
      <c r="P163" s="51"/>
      <c r="Q163" s="33"/>
    </row>
    <row r="164" spans="1:17" x14ac:dyDescent="0.3">
      <c r="A164" s="33"/>
      <c r="B164" s="51"/>
      <c r="P164" s="51"/>
      <c r="Q164" s="33"/>
    </row>
    <row r="165" spans="1:17" x14ac:dyDescent="0.3">
      <c r="A165" s="33"/>
      <c r="B165" s="51"/>
      <c r="P165" s="51"/>
      <c r="Q165" s="33"/>
    </row>
    <row r="166" spans="1:17" x14ac:dyDescent="0.3">
      <c r="A166" s="33"/>
      <c r="B166" s="51"/>
      <c r="P166" s="51"/>
      <c r="Q166" s="33"/>
    </row>
    <row r="167" spans="1:17" x14ac:dyDescent="0.3">
      <c r="A167" s="33"/>
      <c r="B167" s="51"/>
      <c r="P167" s="51"/>
      <c r="Q167" s="33"/>
    </row>
    <row r="168" spans="1:17" x14ac:dyDescent="0.3">
      <c r="A168" s="33"/>
      <c r="B168" s="51"/>
      <c r="P168" s="51"/>
      <c r="Q168" s="33"/>
    </row>
    <row r="169" spans="1:17" x14ac:dyDescent="0.3">
      <c r="A169" s="33"/>
      <c r="B169" s="51"/>
      <c r="P169" s="51"/>
      <c r="Q169" s="33"/>
    </row>
    <row r="170" spans="1:17" x14ac:dyDescent="0.3">
      <c r="A170" s="33"/>
      <c r="B170" s="51"/>
      <c r="P170" s="51"/>
      <c r="Q170" s="33"/>
    </row>
    <row r="171" spans="1:17" x14ac:dyDescent="0.3">
      <c r="A171" s="33"/>
      <c r="B171" s="51"/>
      <c r="P171" s="51"/>
      <c r="Q171" s="33"/>
    </row>
    <row r="172" spans="1:17" x14ac:dyDescent="0.3">
      <c r="A172" s="33"/>
      <c r="B172" s="51"/>
      <c r="P172" s="51"/>
      <c r="Q172" s="33"/>
    </row>
    <row r="173" spans="1:17" x14ac:dyDescent="0.3">
      <c r="A173" s="33"/>
      <c r="B173" s="51"/>
      <c r="P173" s="51"/>
      <c r="Q173" s="33"/>
    </row>
    <row r="174" spans="1:17" x14ac:dyDescent="0.3">
      <c r="A174" s="33"/>
      <c r="B174" s="51"/>
      <c r="P174" s="51"/>
      <c r="Q174" s="33"/>
    </row>
    <row r="175" spans="1:17" x14ac:dyDescent="0.3">
      <c r="A175" s="33"/>
      <c r="B175" s="51"/>
      <c r="P175" s="51"/>
      <c r="Q175" s="33"/>
    </row>
    <row r="176" spans="1:17" x14ac:dyDescent="0.3">
      <c r="A176" s="33"/>
      <c r="B176" s="51"/>
      <c r="P176" s="51"/>
      <c r="Q176" s="33"/>
    </row>
    <row r="177" spans="1:17" x14ac:dyDescent="0.3">
      <c r="A177" s="33"/>
      <c r="B177" s="51"/>
      <c r="P177" s="51"/>
      <c r="Q177" s="33"/>
    </row>
    <row r="178" spans="1:17" x14ac:dyDescent="0.3">
      <c r="A178" s="33"/>
      <c r="B178" s="51"/>
      <c r="P178" s="51"/>
      <c r="Q178" s="33"/>
    </row>
    <row r="179" spans="1:17" x14ac:dyDescent="0.3">
      <c r="A179" s="33"/>
      <c r="B179" s="51"/>
      <c r="P179" s="51"/>
      <c r="Q179" s="33"/>
    </row>
    <row r="180" spans="1:17" x14ac:dyDescent="0.3">
      <c r="A180" s="33"/>
      <c r="B180" s="51"/>
      <c r="P180" s="51"/>
      <c r="Q180" s="33"/>
    </row>
    <row r="181" spans="1:17" x14ac:dyDescent="0.3">
      <c r="A181" s="33"/>
      <c r="B181" s="51"/>
      <c r="P181" s="51"/>
      <c r="Q181" s="33"/>
    </row>
    <row r="182" spans="1:17" x14ac:dyDescent="0.3">
      <c r="A182" s="33"/>
      <c r="B182" s="51"/>
      <c r="P182" s="51"/>
      <c r="Q182" s="33"/>
    </row>
    <row r="183" spans="1:17" x14ac:dyDescent="0.3">
      <c r="A183" s="33"/>
      <c r="B183" s="51"/>
      <c r="P183" s="51"/>
      <c r="Q183" s="33"/>
    </row>
    <row r="184" spans="1:17" x14ac:dyDescent="0.3">
      <c r="A184" s="33"/>
      <c r="B184" s="51"/>
      <c r="P184" s="51"/>
      <c r="Q184" s="33"/>
    </row>
    <row r="185" spans="1:17" x14ac:dyDescent="0.3">
      <c r="A185" s="33"/>
      <c r="B185" s="51"/>
      <c r="P185" s="51"/>
      <c r="Q185" s="33"/>
    </row>
    <row r="186" spans="1:17" x14ac:dyDescent="0.3">
      <c r="A186" s="33"/>
      <c r="B186" s="51"/>
      <c r="P186" s="51"/>
      <c r="Q186" s="33"/>
    </row>
    <row r="187" spans="1:17" x14ac:dyDescent="0.3">
      <c r="A187" s="33"/>
      <c r="B187" s="51"/>
      <c r="P187" s="51"/>
      <c r="Q187" s="33"/>
    </row>
    <row r="188" spans="1:17" x14ac:dyDescent="0.3">
      <c r="A188" s="33"/>
      <c r="B188" s="51"/>
      <c r="P188" s="51"/>
      <c r="Q188" s="33"/>
    </row>
    <row r="189" spans="1:17" x14ac:dyDescent="0.3">
      <c r="A189" s="33"/>
      <c r="B189" s="51"/>
      <c r="P189" s="51"/>
      <c r="Q189" s="33"/>
    </row>
    <row r="190" spans="1:17" x14ac:dyDescent="0.3">
      <c r="A190" s="33"/>
      <c r="B190" s="51"/>
      <c r="P190" s="51"/>
      <c r="Q190" s="33"/>
    </row>
    <row r="191" spans="1:17" x14ac:dyDescent="0.3">
      <c r="A191" s="33"/>
      <c r="B191" s="51"/>
      <c r="P191" s="51"/>
      <c r="Q191" s="33"/>
    </row>
    <row r="192" spans="1:17" x14ac:dyDescent="0.3">
      <c r="A192" s="33"/>
      <c r="B192" s="51"/>
      <c r="P192" s="51"/>
      <c r="Q192" s="33"/>
    </row>
    <row r="193" spans="1:17" x14ac:dyDescent="0.3">
      <c r="A193" s="33"/>
      <c r="B193" s="51"/>
      <c r="P193" s="51"/>
      <c r="Q193" s="33"/>
    </row>
    <row r="194" spans="1:17" x14ac:dyDescent="0.3">
      <c r="A194" s="33"/>
      <c r="B194" s="51"/>
      <c r="P194" s="51"/>
      <c r="Q194" s="33"/>
    </row>
    <row r="195" spans="1:17" x14ac:dyDescent="0.3">
      <c r="A195" s="33"/>
      <c r="B195" s="51"/>
      <c r="P195" s="51"/>
      <c r="Q195" s="33"/>
    </row>
    <row r="196" spans="1:17" x14ac:dyDescent="0.3">
      <c r="A196" s="33"/>
      <c r="B196" s="51"/>
      <c r="P196" s="51"/>
      <c r="Q196" s="33"/>
    </row>
    <row r="197" spans="1:17" x14ac:dyDescent="0.3">
      <c r="A197" s="33"/>
      <c r="B197" s="51"/>
      <c r="P197" s="51"/>
      <c r="Q197" s="33"/>
    </row>
    <row r="198" spans="1:17" x14ac:dyDescent="0.3">
      <c r="A198" s="33"/>
      <c r="B198" s="51"/>
      <c r="P198" s="51"/>
      <c r="Q198" s="33"/>
    </row>
    <row r="199" spans="1:17" x14ac:dyDescent="0.3">
      <c r="A199" s="33"/>
      <c r="B199" s="51"/>
      <c r="P199" s="51"/>
      <c r="Q199" s="33"/>
    </row>
    <row r="200" spans="1:17" x14ac:dyDescent="0.3">
      <c r="A200" s="33"/>
      <c r="B200" s="51"/>
      <c r="P200" s="51"/>
      <c r="Q200" s="33"/>
    </row>
    <row r="201" spans="1:17" x14ac:dyDescent="0.3">
      <c r="A201" s="33"/>
      <c r="B201" s="51"/>
      <c r="P201" s="51"/>
      <c r="Q201" s="33"/>
    </row>
    <row r="202" spans="1:17" x14ac:dyDescent="0.3">
      <c r="A202" s="33"/>
      <c r="B202" s="51"/>
      <c r="P202" s="51"/>
      <c r="Q202" s="33"/>
    </row>
    <row r="203" spans="1:17" x14ac:dyDescent="0.3">
      <c r="A203" s="33"/>
      <c r="B203" s="51"/>
      <c r="P203" s="51"/>
      <c r="Q203" s="33"/>
    </row>
    <row r="204" spans="1:17" x14ac:dyDescent="0.3">
      <c r="A204" s="33"/>
      <c r="B204" s="51"/>
      <c r="P204" s="51"/>
      <c r="Q204" s="33"/>
    </row>
    <row r="205" spans="1:17" x14ac:dyDescent="0.3">
      <c r="A205" s="33"/>
      <c r="B205" s="51"/>
      <c r="P205" s="51"/>
      <c r="Q205" s="33"/>
    </row>
    <row r="206" spans="1:17" x14ac:dyDescent="0.3">
      <c r="A206" s="33"/>
      <c r="B206" s="51"/>
      <c r="P206" s="51"/>
      <c r="Q206" s="33"/>
    </row>
    <row r="207" spans="1:17" x14ac:dyDescent="0.3">
      <c r="A207" s="33"/>
      <c r="B207" s="51"/>
      <c r="P207" s="51"/>
      <c r="Q207" s="33"/>
    </row>
    <row r="208" spans="1:17" x14ac:dyDescent="0.3">
      <c r="A208" s="33"/>
      <c r="B208" s="51"/>
      <c r="P208" s="51"/>
      <c r="Q208" s="33"/>
    </row>
    <row r="209" spans="1:17" x14ac:dyDescent="0.3">
      <c r="A209" s="33"/>
      <c r="B209" s="51"/>
      <c r="P209" s="51"/>
      <c r="Q209" s="33"/>
    </row>
    <row r="210" spans="1:17" x14ac:dyDescent="0.3">
      <c r="A210" s="33"/>
      <c r="B210" s="51"/>
      <c r="P210" s="51"/>
      <c r="Q210" s="33"/>
    </row>
    <row r="211" spans="1:17" x14ac:dyDescent="0.3">
      <c r="A211" s="33"/>
      <c r="B211" s="51"/>
      <c r="P211" s="51"/>
      <c r="Q211" s="33"/>
    </row>
    <row r="212" spans="1:17" x14ac:dyDescent="0.3">
      <c r="A212" s="33"/>
      <c r="B212" s="51"/>
      <c r="P212" s="51"/>
      <c r="Q212" s="33"/>
    </row>
    <row r="213" spans="1:17" x14ac:dyDescent="0.3">
      <c r="A213" s="33"/>
      <c r="B213" s="51"/>
      <c r="P213" s="51"/>
      <c r="Q213" s="33"/>
    </row>
    <row r="214" spans="1:17" x14ac:dyDescent="0.3">
      <c r="A214" s="33"/>
      <c r="B214" s="51"/>
      <c r="P214" s="51"/>
      <c r="Q214" s="33"/>
    </row>
    <row r="215" spans="1:17" x14ac:dyDescent="0.3">
      <c r="A215" s="33"/>
      <c r="B215" s="51"/>
      <c r="P215" s="51"/>
      <c r="Q215" s="33"/>
    </row>
    <row r="216" spans="1:17" x14ac:dyDescent="0.3">
      <c r="A216" s="33"/>
      <c r="Q216" s="33"/>
    </row>
    <row r="217" spans="1:17" x14ac:dyDescent="0.3">
      <c r="A217" s="33"/>
      <c r="Q217" s="33"/>
    </row>
    <row r="218" spans="1:17" x14ac:dyDescent="0.3">
      <c r="A218" s="33"/>
      <c r="Q218" s="33"/>
    </row>
  </sheetData>
  <mergeCells count="24">
    <mergeCell ref="A28:A30"/>
    <mergeCell ref="Q28:Q30"/>
    <mergeCell ref="A31:A33"/>
    <mergeCell ref="Q31:Q33"/>
    <mergeCell ref="A34:A36"/>
    <mergeCell ref="Q34:Q36"/>
    <mergeCell ref="A19:A21"/>
    <mergeCell ref="Q19:Q21"/>
    <mergeCell ref="A22:A24"/>
    <mergeCell ref="Q22:Q24"/>
    <mergeCell ref="A25:A27"/>
    <mergeCell ref="Q25:Q27"/>
    <mergeCell ref="A10:A12"/>
    <mergeCell ref="Q10:Q12"/>
    <mergeCell ref="A13:A15"/>
    <mergeCell ref="Q13:Q15"/>
    <mergeCell ref="A16:A18"/>
    <mergeCell ref="Q16:Q18"/>
    <mergeCell ref="A1:Q1"/>
    <mergeCell ref="A2:Q2"/>
    <mergeCell ref="A3:Q3"/>
    <mergeCell ref="A4:Q4"/>
    <mergeCell ref="A7:A9"/>
    <mergeCell ref="Q7:Q9"/>
  </mergeCells>
  <printOptions horizontalCentered="1" verticalCentered="1"/>
  <pageMargins left="0" right="0" top="0" bottom="0" header="0.51181102362204722" footer="0.51181102362204722"/>
  <pageSetup paperSize="9" scale="92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Q215"/>
  <sheetViews>
    <sheetView view="pageBreakPreview" topLeftCell="A7" zoomScaleNormal="100" zoomScaleSheetLayoutView="100" workbookViewId="0">
      <selection activeCell="J14" sqref="J14"/>
    </sheetView>
  </sheetViews>
  <sheetFormatPr defaultRowHeight="14" x14ac:dyDescent="0.3"/>
  <cols>
    <col min="1" max="1" width="15.81640625" style="51" customWidth="1"/>
    <col min="2" max="2" width="7.7265625" style="53" bestFit="1" customWidth="1"/>
    <col min="3" max="3" width="8.7265625" style="51" customWidth="1"/>
    <col min="4" max="15" width="7.453125" style="51" customWidth="1"/>
    <col min="16" max="16" width="6.1796875" style="53" bestFit="1" customWidth="1"/>
    <col min="17" max="17" width="12.54296875" style="51" customWidth="1"/>
    <col min="18" max="256" width="9.1796875" style="33"/>
    <col min="257" max="257" width="18.7265625" style="33" customWidth="1"/>
    <col min="258" max="258" width="5.54296875" style="33" bestFit="1" customWidth="1"/>
    <col min="259" max="259" width="8.7265625" style="33" customWidth="1"/>
    <col min="260" max="271" width="6.7265625" style="33" customWidth="1"/>
    <col min="272" max="272" width="7" style="33" bestFit="1" customWidth="1"/>
    <col min="273" max="273" width="18.7265625" style="33" customWidth="1"/>
    <col min="274" max="512" width="9.1796875" style="33"/>
    <col min="513" max="513" width="18.7265625" style="33" customWidth="1"/>
    <col min="514" max="514" width="5.54296875" style="33" bestFit="1" customWidth="1"/>
    <col min="515" max="515" width="8.7265625" style="33" customWidth="1"/>
    <col min="516" max="527" width="6.7265625" style="33" customWidth="1"/>
    <col min="528" max="528" width="7" style="33" bestFit="1" customWidth="1"/>
    <col min="529" max="529" width="18.7265625" style="33" customWidth="1"/>
    <col min="530" max="768" width="9.1796875" style="33"/>
    <col min="769" max="769" width="18.7265625" style="33" customWidth="1"/>
    <col min="770" max="770" width="5.54296875" style="33" bestFit="1" customWidth="1"/>
    <col min="771" max="771" width="8.7265625" style="33" customWidth="1"/>
    <col min="772" max="783" width="6.7265625" style="33" customWidth="1"/>
    <col min="784" max="784" width="7" style="33" bestFit="1" customWidth="1"/>
    <col min="785" max="785" width="18.7265625" style="33" customWidth="1"/>
    <col min="786" max="1024" width="9.1796875" style="33"/>
    <col min="1025" max="1025" width="18.7265625" style="33" customWidth="1"/>
    <col min="1026" max="1026" width="5.54296875" style="33" bestFit="1" customWidth="1"/>
    <col min="1027" max="1027" width="8.7265625" style="33" customWidth="1"/>
    <col min="1028" max="1039" width="6.7265625" style="33" customWidth="1"/>
    <col min="1040" max="1040" width="7" style="33" bestFit="1" customWidth="1"/>
    <col min="1041" max="1041" width="18.7265625" style="33" customWidth="1"/>
    <col min="1042" max="1280" width="9.1796875" style="33"/>
    <col min="1281" max="1281" width="18.7265625" style="33" customWidth="1"/>
    <col min="1282" max="1282" width="5.54296875" style="33" bestFit="1" customWidth="1"/>
    <col min="1283" max="1283" width="8.7265625" style="33" customWidth="1"/>
    <col min="1284" max="1295" width="6.7265625" style="33" customWidth="1"/>
    <col min="1296" max="1296" width="7" style="33" bestFit="1" customWidth="1"/>
    <col min="1297" max="1297" width="18.7265625" style="33" customWidth="1"/>
    <col min="1298" max="1536" width="9.1796875" style="33"/>
    <col min="1537" max="1537" width="18.7265625" style="33" customWidth="1"/>
    <col min="1538" max="1538" width="5.54296875" style="33" bestFit="1" customWidth="1"/>
    <col min="1539" max="1539" width="8.7265625" style="33" customWidth="1"/>
    <col min="1540" max="1551" width="6.7265625" style="33" customWidth="1"/>
    <col min="1552" max="1552" width="7" style="33" bestFit="1" customWidth="1"/>
    <col min="1553" max="1553" width="18.7265625" style="33" customWidth="1"/>
    <col min="1554" max="1792" width="9.1796875" style="33"/>
    <col min="1793" max="1793" width="18.7265625" style="33" customWidth="1"/>
    <col min="1794" max="1794" width="5.54296875" style="33" bestFit="1" customWidth="1"/>
    <col min="1795" max="1795" width="8.7265625" style="33" customWidth="1"/>
    <col min="1796" max="1807" width="6.7265625" style="33" customWidth="1"/>
    <col min="1808" max="1808" width="7" style="33" bestFit="1" customWidth="1"/>
    <col min="1809" max="1809" width="18.7265625" style="33" customWidth="1"/>
    <col min="1810" max="2048" width="9.1796875" style="33"/>
    <col min="2049" max="2049" width="18.7265625" style="33" customWidth="1"/>
    <col min="2050" max="2050" width="5.54296875" style="33" bestFit="1" customWidth="1"/>
    <col min="2051" max="2051" width="8.7265625" style="33" customWidth="1"/>
    <col min="2052" max="2063" width="6.7265625" style="33" customWidth="1"/>
    <col min="2064" max="2064" width="7" style="33" bestFit="1" customWidth="1"/>
    <col min="2065" max="2065" width="18.7265625" style="33" customWidth="1"/>
    <col min="2066" max="2304" width="9.1796875" style="33"/>
    <col min="2305" max="2305" width="18.7265625" style="33" customWidth="1"/>
    <col min="2306" max="2306" width="5.54296875" style="33" bestFit="1" customWidth="1"/>
    <col min="2307" max="2307" width="8.7265625" style="33" customWidth="1"/>
    <col min="2308" max="2319" width="6.7265625" style="33" customWidth="1"/>
    <col min="2320" max="2320" width="7" style="33" bestFit="1" customWidth="1"/>
    <col min="2321" max="2321" width="18.7265625" style="33" customWidth="1"/>
    <col min="2322" max="2560" width="9.1796875" style="33"/>
    <col min="2561" max="2561" width="18.7265625" style="33" customWidth="1"/>
    <col min="2562" max="2562" width="5.54296875" style="33" bestFit="1" customWidth="1"/>
    <col min="2563" max="2563" width="8.7265625" style="33" customWidth="1"/>
    <col min="2564" max="2575" width="6.7265625" style="33" customWidth="1"/>
    <col min="2576" max="2576" width="7" style="33" bestFit="1" customWidth="1"/>
    <col min="2577" max="2577" width="18.7265625" style="33" customWidth="1"/>
    <col min="2578" max="2816" width="9.1796875" style="33"/>
    <col min="2817" max="2817" width="18.7265625" style="33" customWidth="1"/>
    <col min="2818" max="2818" width="5.54296875" style="33" bestFit="1" customWidth="1"/>
    <col min="2819" max="2819" width="8.7265625" style="33" customWidth="1"/>
    <col min="2820" max="2831" width="6.7265625" style="33" customWidth="1"/>
    <col min="2832" max="2832" width="7" style="33" bestFit="1" customWidth="1"/>
    <col min="2833" max="2833" width="18.7265625" style="33" customWidth="1"/>
    <col min="2834" max="3072" width="9.1796875" style="33"/>
    <col min="3073" max="3073" width="18.7265625" style="33" customWidth="1"/>
    <col min="3074" max="3074" width="5.54296875" style="33" bestFit="1" customWidth="1"/>
    <col min="3075" max="3075" width="8.7265625" style="33" customWidth="1"/>
    <col min="3076" max="3087" width="6.7265625" style="33" customWidth="1"/>
    <col min="3088" max="3088" width="7" style="33" bestFit="1" customWidth="1"/>
    <col min="3089" max="3089" width="18.7265625" style="33" customWidth="1"/>
    <col min="3090" max="3328" width="9.1796875" style="33"/>
    <col min="3329" max="3329" width="18.7265625" style="33" customWidth="1"/>
    <col min="3330" max="3330" width="5.54296875" style="33" bestFit="1" customWidth="1"/>
    <col min="3331" max="3331" width="8.7265625" style="33" customWidth="1"/>
    <col min="3332" max="3343" width="6.7265625" style="33" customWidth="1"/>
    <col min="3344" max="3344" width="7" style="33" bestFit="1" customWidth="1"/>
    <col min="3345" max="3345" width="18.7265625" style="33" customWidth="1"/>
    <col min="3346" max="3584" width="9.1796875" style="33"/>
    <col min="3585" max="3585" width="18.7265625" style="33" customWidth="1"/>
    <col min="3586" max="3586" width="5.54296875" style="33" bestFit="1" customWidth="1"/>
    <col min="3587" max="3587" width="8.7265625" style="33" customWidth="1"/>
    <col min="3588" max="3599" width="6.7265625" style="33" customWidth="1"/>
    <col min="3600" max="3600" width="7" style="33" bestFit="1" customWidth="1"/>
    <col min="3601" max="3601" width="18.7265625" style="33" customWidth="1"/>
    <col min="3602" max="3840" width="9.1796875" style="33"/>
    <col min="3841" max="3841" width="18.7265625" style="33" customWidth="1"/>
    <col min="3842" max="3842" width="5.54296875" style="33" bestFit="1" customWidth="1"/>
    <col min="3843" max="3843" width="8.7265625" style="33" customWidth="1"/>
    <col min="3844" max="3855" width="6.7265625" style="33" customWidth="1"/>
    <col min="3856" max="3856" width="7" style="33" bestFit="1" customWidth="1"/>
    <col min="3857" max="3857" width="18.7265625" style="33" customWidth="1"/>
    <col min="3858" max="4096" width="9.1796875" style="33"/>
    <col min="4097" max="4097" width="18.7265625" style="33" customWidth="1"/>
    <col min="4098" max="4098" width="5.54296875" style="33" bestFit="1" customWidth="1"/>
    <col min="4099" max="4099" width="8.7265625" style="33" customWidth="1"/>
    <col min="4100" max="4111" width="6.7265625" style="33" customWidth="1"/>
    <col min="4112" max="4112" width="7" style="33" bestFit="1" customWidth="1"/>
    <col min="4113" max="4113" width="18.7265625" style="33" customWidth="1"/>
    <col min="4114" max="4352" width="9.1796875" style="33"/>
    <col min="4353" max="4353" width="18.7265625" style="33" customWidth="1"/>
    <col min="4354" max="4354" width="5.54296875" style="33" bestFit="1" customWidth="1"/>
    <col min="4355" max="4355" width="8.7265625" style="33" customWidth="1"/>
    <col min="4356" max="4367" width="6.7265625" style="33" customWidth="1"/>
    <col min="4368" max="4368" width="7" style="33" bestFit="1" customWidth="1"/>
    <col min="4369" max="4369" width="18.7265625" style="33" customWidth="1"/>
    <col min="4370" max="4608" width="9.1796875" style="33"/>
    <col min="4609" max="4609" width="18.7265625" style="33" customWidth="1"/>
    <col min="4610" max="4610" width="5.54296875" style="33" bestFit="1" customWidth="1"/>
    <col min="4611" max="4611" width="8.7265625" style="33" customWidth="1"/>
    <col min="4612" max="4623" width="6.7265625" style="33" customWidth="1"/>
    <col min="4624" max="4624" width="7" style="33" bestFit="1" customWidth="1"/>
    <col min="4625" max="4625" width="18.7265625" style="33" customWidth="1"/>
    <col min="4626" max="4864" width="9.1796875" style="33"/>
    <col min="4865" max="4865" width="18.7265625" style="33" customWidth="1"/>
    <col min="4866" max="4866" width="5.54296875" style="33" bestFit="1" customWidth="1"/>
    <col min="4867" max="4867" width="8.7265625" style="33" customWidth="1"/>
    <col min="4868" max="4879" width="6.7265625" style="33" customWidth="1"/>
    <col min="4880" max="4880" width="7" style="33" bestFit="1" customWidth="1"/>
    <col min="4881" max="4881" width="18.7265625" style="33" customWidth="1"/>
    <col min="4882" max="5120" width="9.1796875" style="33"/>
    <col min="5121" max="5121" width="18.7265625" style="33" customWidth="1"/>
    <col min="5122" max="5122" width="5.54296875" style="33" bestFit="1" customWidth="1"/>
    <col min="5123" max="5123" width="8.7265625" style="33" customWidth="1"/>
    <col min="5124" max="5135" width="6.7265625" style="33" customWidth="1"/>
    <col min="5136" max="5136" width="7" style="33" bestFit="1" customWidth="1"/>
    <col min="5137" max="5137" width="18.7265625" style="33" customWidth="1"/>
    <col min="5138" max="5376" width="9.1796875" style="33"/>
    <col min="5377" max="5377" width="18.7265625" style="33" customWidth="1"/>
    <col min="5378" max="5378" width="5.54296875" style="33" bestFit="1" customWidth="1"/>
    <col min="5379" max="5379" width="8.7265625" style="33" customWidth="1"/>
    <col min="5380" max="5391" width="6.7265625" style="33" customWidth="1"/>
    <col min="5392" max="5392" width="7" style="33" bestFit="1" customWidth="1"/>
    <col min="5393" max="5393" width="18.7265625" style="33" customWidth="1"/>
    <col min="5394" max="5632" width="9.1796875" style="33"/>
    <col min="5633" max="5633" width="18.7265625" style="33" customWidth="1"/>
    <col min="5634" max="5634" width="5.54296875" style="33" bestFit="1" customWidth="1"/>
    <col min="5635" max="5635" width="8.7265625" style="33" customWidth="1"/>
    <col min="5636" max="5647" width="6.7265625" style="33" customWidth="1"/>
    <col min="5648" max="5648" width="7" style="33" bestFit="1" customWidth="1"/>
    <col min="5649" max="5649" width="18.7265625" style="33" customWidth="1"/>
    <col min="5650" max="5888" width="9.1796875" style="33"/>
    <col min="5889" max="5889" width="18.7265625" style="33" customWidth="1"/>
    <col min="5890" max="5890" width="5.54296875" style="33" bestFit="1" customWidth="1"/>
    <col min="5891" max="5891" width="8.7265625" style="33" customWidth="1"/>
    <col min="5892" max="5903" width="6.7265625" style="33" customWidth="1"/>
    <col min="5904" max="5904" width="7" style="33" bestFit="1" customWidth="1"/>
    <col min="5905" max="5905" width="18.7265625" style="33" customWidth="1"/>
    <col min="5906" max="6144" width="9.1796875" style="33"/>
    <col min="6145" max="6145" width="18.7265625" style="33" customWidth="1"/>
    <col min="6146" max="6146" width="5.54296875" style="33" bestFit="1" customWidth="1"/>
    <col min="6147" max="6147" width="8.7265625" style="33" customWidth="1"/>
    <col min="6148" max="6159" width="6.7265625" style="33" customWidth="1"/>
    <col min="6160" max="6160" width="7" style="33" bestFit="1" customWidth="1"/>
    <col min="6161" max="6161" width="18.7265625" style="33" customWidth="1"/>
    <col min="6162" max="6400" width="9.1796875" style="33"/>
    <col min="6401" max="6401" width="18.7265625" style="33" customWidth="1"/>
    <col min="6402" max="6402" width="5.54296875" style="33" bestFit="1" customWidth="1"/>
    <col min="6403" max="6403" width="8.7265625" style="33" customWidth="1"/>
    <col min="6404" max="6415" width="6.7265625" style="33" customWidth="1"/>
    <col min="6416" max="6416" width="7" style="33" bestFit="1" customWidth="1"/>
    <col min="6417" max="6417" width="18.7265625" style="33" customWidth="1"/>
    <col min="6418" max="6656" width="9.1796875" style="33"/>
    <col min="6657" max="6657" width="18.7265625" style="33" customWidth="1"/>
    <col min="6658" max="6658" width="5.54296875" style="33" bestFit="1" customWidth="1"/>
    <col min="6659" max="6659" width="8.7265625" style="33" customWidth="1"/>
    <col min="6660" max="6671" width="6.7265625" style="33" customWidth="1"/>
    <col min="6672" max="6672" width="7" style="33" bestFit="1" customWidth="1"/>
    <col min="6673" max="6673" width="18.7265625" style="33" customWidth="1"/>
    <col min="6674" max="6912" width="9.1796875" style="33"/>
    <col min="6913" max="6913" width="18.7265625" style="33" customWidth="1"/>
    <col min="6914" max="6914" width="5.54296875" style="33" bestFit="1" customWidth="1"/>
    <col min="6915" max="6915" width="8.7265625" style="33" customWidth="1"/>
    <col min="6916" max="6927" width="6.7265625" style="33" customWidth="1"/>
    <col min="6928" max="6928" width="7" style="33" bestFit="1" customWidth="1"/>
    <col min="6929" max="6929" width="18.7265625" style="33" customWidth="1"/>
    <col min="6930" max="7168" width="9.1796875" style="33"/>
    <col min="7169" max="7169" width="18.7265625" style="33" customWidth="1"/>
    <col min="7170" max="7170" width="5.54296875" style="33" bestFit="1" customWidth="1"/>
    <col min="7171" max="7171" width="8.7265625" style="33" customWidth="1"/>
    <col min="7172" max="7183" width="6.7265625" style="33" customWidth="1"/>
    <col min="7184" max="7184" width="7" style="33" bestFit="1" customWidth="1"/>
    <col min="7185" max="7185" width="18.7265625" style="33" customWidth="1"/>
    <col min="7186" max="7424" width="9.1796875" style="33"/>
    <col min="7425" max="7425" width="18.7265625" style="33" customWidth="1"/>
    <col min="7426" max="7426" width="5.54296875" style="33" bestFit="1" customWidth="1"/>
    <col min="7427" max="7427" width="8.7265625" style="33" customWidth="1"/>
    <col min="7428" max="7439" width="6.7265625" style="33" customWidth="1"/>
    <col min="7440" max="7440" width="7" style="33" bestFit="1" customWidth="1"/>
    <col min="7441" max="7441" width="18.7265625" style="33" customWidth="1"/>
    <col min="7442" max="7680" width="9.1796875" style="33"/>
    <col min="7681" max="7681" width="18.7265625" style="33" customWidth="1"/>
    <col min="7682" max="7682" width="5.54296875" style="33" bestFit="1" customWidth="1"/>
    <col min="7683" max="7683" width="8.7265625" style="33" customWidth="1"/>
    <col min="7684" max="7695" width="6.7265625" style="33" customWidth="1"/>
    <col min="7696" max="7696" width="7" style="33" bestFit="1" customWidth="1"/>
    <col min="7697" max="7697" width="18.7265625" style="33" customWidth="1"/>
    <col min="7698" max="7936" width="9.1796875" style="33"/>
    <col min="7937" max="7937" width="18.7265625" style="33" customWidth="1"/>
    <col min="7938" max="7938" width="5.54296875" style="33" bestFit="1" customWidth="1"/>
    <col min="7939" max="7939" width="8.7265625" style="33" customWidth="1"/>
    <col min="7940" max="7951" width="6.7265625" style="33" customWidth="1"/>
    <col min="7952" max="7952" width="7" style="33" bestFit="1" customWidth="1"/>
    <col min="7953" max="7953" width="18.7265625" style="33" customWidth="1"/>
    <col min="7954" max="8192" width="9.1796875" style="33"/>
    <col min="8193" max="8193" width="18.7265625" style="33" customWidth="1"/>
    <col min="8194" max="8194" width="5.54296875" style="33" bestFit="1" customWidth="1"/>
    <col min="8195" max="8195" width="8.7265625" style="33" customWidth="1"/>
    <col min="8196" max="8207" width="6.7265625" style="33" customWidth="1"/>
    <col min="8208" max="8208" width="7" style="33" bestFit="1" customWidth="1"/>
    <col min="8209" max="8209" width="18.7265625" style="33" customWidth="1"/>
    <col min="8210" max="8448" width="9.1796875" style="33"/>
    <col min="8449" max="8449" width="18.7265625" style="33" customWidth="1"/>
    <col min="8450" max="8450" width="5.54296875" style="33" bestFit="1" customWidth="1"/>
    <col min="8451" max="8451" width="8.7265625" style="33" customWidth="1"/>
    <col min="8452" max="8463" width="6.7265625" style="33" customWidth="1"/>
    <col min="8464" max="8464" width="7" style="33" bestFit="1" customWidth="1"/>
    <col min="8465" max="8465" width="18.7265625" style="33" customWidth="1"/>
    <col min="8466" max="8704" width="9.1796875" style="33"/>
    <col min="8705" max="8705" width="18.7265625" style="33" customWidth="1"/>
    <col min="8706" max="8706" width="5.54296875" style="33" bestFit="1" customWidth="1"/>
    <col min="8707" max="8707" width="8.7265625" style="33" customWidth="1"/>
    <col min="8708" max="8719" width="6.7265625" style="33" customWidth="1"/>
    <col min="8720" max="8720" width="7" style="33" bestFit="1" customWidth="1"/>
    <col min="8721" max="8721" width="18.7265625" style="33" customWidth="1"/>
    <col min="8722" max="8960" width="9.1796875" style="33"/>
    <col min="8961" max="8961" width="18.7265625" style="33" customWidth="1"/>
    <col min="8962" max="8962" width="5.54296875" style="33" bestFit="1" customWidth="1"/>
    <col min="8963" max="8963" width="8.7265625" style="33" customWidth="1"/>
    <col min="8964" max="8975" width="6.7265625" style="33" customWidth="1"/>
    <col min="8976" max="8976" width="7" style="33" bestFit="1" customWidth="1"/>
    <col min="8977" max="8977" width="18.7265625" style="33" customWidth="1"/>
    <col min="8978" max="9216" width="9.1796875" style="33"/>
    <col min="9217" max="9217" width="18.7265625" style="33" customWidth="1"/>
    <col min="9218" max="9218" width="5.54296875" style="33" bestFit="1" customWidth="1"/>
    <col min="9219" max="9219" width="8.7265625" style="33" customWidth="1"/>
    <col min="9220" max="9231" width="6.7265625" style="33" customWidth="1"/>
    <col min="9232" max="9232" width="7" style="33" bestFit="1" customWidth="1"/>
    <col min="9233" max="9233" width="18.7265625" style="33" customWidth="1"/>
    <col min="9234" max="9472" width="9.1796875" style="33"/>
    <col min="9473" max="9473" width="18.7265625" style="33" customWidth="1"/>
    <col min="9474" max="9474" width="5.54296875" style="33" bestFit="1" customWidth="1"/>
    <col min="9475" max="9475" width="8.7265625" style="33" customWidth="1"/>
    <col min="9476" max="9487" width="6.7265625" style="33" customWidth="1"/>
    <col min="9488" max="9488" width="7" style="33" bestFit="1" customWidth="1"/>
    <col min="9489" max="9489" width="18.7265625" style="33" customWidth="1"/>
    <col min="9490" max="9728" width="9.1796875" style="33"/>
    <col min="9729" max="9729" width="18.7265625" style="33" customWidth="1"/>
    <col min="9730" max="9730" width="5.54296875" style="33" bestFit="1" customWidth="1"/>
    <col min="9731" max="9731" width="8.7265625" style="33" customWidth="1"/>
    <col min="9732" max="9743" width="6.7265625" style="33" customWidth="1"/>
    <col min="9744" max="9744" width="7" style="33" bestFit="1" customWidth="1"/>
    <col min="9745" max="9745" width="18.7265625" style="33" customWidth="1"/>
    <col min="9746" max="9984" width="9.1796875" style="33"/>
    <col min="9985" max="9985" width="18.7265625" style="33" customWidth="1"/>
    <col min="9986" max="9986" width="5.54296875" style="33" bestFit="1" customWidth="1"/>
    <col min="9987" max="9987" width="8.7265625" style="33" customWidth="1"/>
    <col min="9988" max="9999" width="6.7265625" style="33" customWidth="1"/>
    <col min="10000" max="10000" width="7" style="33" bestFit="1" customWidth="1"/>
    <col min="10001" max="10001" width="18.7265625" style="33" customWidth="1"/>
    <col min="10002" max="10240" width="9.1796875" style="33"/>
    <col min="10241" max="10241" width="18.7265625" style="33" customWidth="1"/>
    <col min="10242" max="10242" width="5.54296875" style="33" bestFit="1" customWidth="1"/>
    <col min="10243" max="10243" width="8.7265625" style="33" customWidth="1"/>
    <col min="10244" max="10255" width="6.7265625" style="33" customWidth="1"/>
    <col min="10256" max="10256" width="7" style="33" bestFit="1" customWidth="1"/>
    <col min="10257" max="10257" width="18.7265625" style="33" customWidth="1"/>
    <col min="10258" max="10496" width="9.1796875" style="33"/>
    <col min="10497" max="10497" width="18.7265625" style="33" customWidth="1"/>
    <col min="10498" max="10498" width="5.54296875" style="33" bestFit="1" customWidth="1"/>
    <col min="10499" max="10499" width="8.7265625" style="33" customWidth="1"/>
    <col min="10500" max="10511" width="6.7265625" style="33" customWidth="1"/>
    <col min="10512" max="10512" width="7" style="33" bestFit="1" customWidth="1"/>
    <col min="10513" max="10513" width="18.7265625" style="33" customWidth="1"/>
    <col min="10514" max="10752" width="9.1796875" style="33"/>
    <col min="10753" max="10753" width="18.7265625" style="33" customWidth="1"/>
    <col min="10754" max="10754" width="5.54296875" style="33" bestFit="1" customWidth="1"/>
    <col min="10755" max="10755" width="8.7265625" style="33" customWidth="1"/>
    <col min="10756" max="10767" width="6.7265625" style="33" customWidth="1"/>
    <col min="10768" max="10768" width="7" style="33" bestFit="1" customWidth="1"/>
    <col min="10769" max="10769" width="18.7265625" style="33" customWidth="1"/>
    <col min="10770" max="11008" width="9.1796875" style="33"/>
    <col min="11009" max="11009" width="18.7265625" style="33" customWidth="1"/>
    <col min="11010" max="11010" width="5.54296875" style="33" bestFit="1" customWidth="1"/>
    <col min="11011" max="11011" width="8.7265625" style="33" customWidth="1"/>
    <col min="11012" max="11023" width="6.7265625" style="33" customWidth="1"/>
    <col min="11024" max="11024" width="7" style="33" bestFit="1" customWidth="1"/>
    <col min="11025" max="11025" width="18.7265625" style="33" customWidth="1"/>
    <col min="11026" max="11264" width="9.1796875" style="33"/>
    <col min="11265" max="11265" width="18.7265625" style="33" customWidth="1"/>
    <col min="11266" max="11266" width="5.54296875" style="33" bestFit="1" customWidth="1"/>
    <col min="11267" max="11267" width="8.7265625" style="33" customWidth="1"/>
    <col min="11268" max="11279" width="6.7265625" style="33" customWidth="1"/>
    <col min="11280" max="11280" width="7" style="33" bestFit="1" customWidth="1"/>
    <col min="11281" max="11281" width="18.7265625" style="33" customWidth="1"/>
    <col min="11282" max="11520" width="9.1796875" style="33"/>
    <col min="11521" max="11521" width="18.7265625" style="33" customWidth="1"/>
    <col min="11522" max="11522" width="5.54296875" style="33" bestFit="1" customWidth="1"/>
    <col min="11523" max="11523" width="8.7265625" style="33" customWidth="1"/>
    <col min="11524" max="11535" width="6.7265625" style="33" customWidth="1"/>
    <col min="11536" max="11536" width="7" style="33" bestFit="1" customWidth="1"/>
    <col min="11537" max="11537" width="18.7265625" style="33" customWidth="1"/>
    <col min="11538" max="11776" width="9.1796875" style="33"/>
    <col min="11777" max="11777" width="18.7265625" style="33" customWidth="1"/>
    <col min="11778" max="11778" width="5.54296875" style="33" bestFit="1" customWidth="1"/>
    <col min="11779" max="11779" width="8.7265625" style="33" customWidth="1"/>
    <col min="11780" max="11791" width="6.7265625" style="33" customWidth="1"/>
    <col min="11792" max="11792" width="7" style="33" bestFit="1" customWidth="1"/>
    <col min="11793" max="11793" width="18.7265625" style="33" customWidth="1"/>
    <col min="11794" max="12032" width="9.1796875" style="33"/>
    <col min="12033" max="12033" width="18.7265625" style="33" customWidth="1"/>
    <col min="12034" max="12034" width="5.54296875" style="33" bestFit="1" customWidth="1"/>
    <col min="12035" max="12035" width="8.7265625" style="33" customWidth="1"/>
    <col min="12036" max="12047" width="6.7265625" style="33" customWidth="1"/>
    <col min="12048" max="12048" width="7" style="33" bestFit="1" customWidth="1"/>
    <col min="12049" max="12049" width="18.7265625" style="33" customWidth="1"/>
    <col min="12050" max="12288" width="9.1796875" style="33"/>
    <col min="12289" max="12289" width="18.7265625" style="33" customWidth="1"/>
    <col min="12290" max="12290" width="5.54296875" style="33" bestFit="1" customWidth="1"/>
    <col min="12291" max="12291" width="8.7265625" style="33" customWidth="1"/>
    <col min="12292" max="12303" width="6.7265625" style="33" customWidth="1"/>
    <col min="12304" max="12304" width="7" style="33" bestFit="1" customWidth="1"/>
    <col min="12305" max="12305" width="18.7265625" style="33" customWidth="1"/>
    <col min="12306" max="12544" width="9.1796875" style="33"/>
    <col min="12545" max="12545" width="18.7265625" style="33" customWidth="1"/>
    <col min="12546" max="12546" width="5.54296875" style="33" bestFit="1" customWidth="1"/>
    <col min="12547" max="12547" width="8.7265625" style="33" customWidth="1"/>
    <col min="12548" max="12559" width="6.7265625" style="33" customWidth="1"/>
    <col min="12560" max="12560" width="7" style="33" bestFit="1" customWidth="1"/>
    <col min="12561" max="12561" width="18.7265625" style="33" customWidth="1"/>
    <col min="12562" max="12800" width="9.1796875" style="33"/>
    <col min="12801" max="12801" width="18.7265625" style="33" customWidth="1"/>
    <col min="12802" max="12802" width="5.54296875" style="33" bestFit="1" customWidth="1"/>
    <col min="12803" max="12803" width="8.7265625" style="33" customWidth="1"/>
    <col min="12804" max="12815" width="6.7265625" style="33" customWidth="1"/>
    <col min="12816" max="12816" width="7" style="33" bestFit="1" customWidth="1"/>
    <col min="12817" max="12817" width="18.7265625" style="33" customWidth="1"/>
    <col min="12818" max="13056" width="9.1796875" style="33"/>
    <col min="13057" max="13057" width="18.7265625" style="33" customWidth="1"/>
    <col min="13058" max="13058" width="5.54296875" style="33" bestFit="1" customWidth="1"/>
    <col min="13059" max="13059" width="8.7265625" style="33" customWidth="1"/>
    <col min="13060" max="13071" width="6.7265625" style="33" customWidth="1"/>
    <col min="13072" max="13072" width="7" style="33" bestFit="1" customWidth="1"/>
    <col min="13073" max="13073" width="18.7265625" style="33" customWidth="1"/>
    <col min="13074" max="13312" width="9.1796875" style="33"/>
    <col min="13313" max="13313" width="18.7265625" style="33" customWidth="1"/>
    <col min="13314" max="13314" width="5.54296875" style="33" bestFit="1" customWidth="1"/>
    <col min="13315" max="13315" width="8.7265625" style="33" customWidth="1"/>
    <col min="13316" max="13327" width="6.7265625" style="33" customWidth="1"/>
    <col min="13328" max="13328" width="7" style="33" bestFit="1" customWidth="1"/>
    <col min="13329" max="13329" width="18.7265625" style="33" customWidth="1"/>
    <col min="13330" max="13568" width="9.1796875" style="33"/>
    <col min="13569" max="13569" width="18.7265625" style="33" customWidth="1"/>
    <col min="13570" max="13570" width="5.54296875" style="33" bestFit="1" customWidth="1"/>
    <col min="13571" max="13571" width="8.7265625" style="33" customWidth="1"/>
    <col min="13572" max="13583" width="6.7265625" style="33" customWidth="1"/>
    <col min="13584" max="13584" width="7" style="33" bestFit="1" customWidth="1"/>
    <col min="13585" max="13585" width="18.7265625" style="33" customWidth="1"/>
    <col min="13586" max="13824" width="9.1796875" style="33"/>
    <col min="13825" max="13825" width="18.7265625" style="33" customWidth="1"/>
    <col min="13826" max="13826" width="5.54296875" style="33" bestFit="1" customWidth="1"/>
    <col min="13827" max="13827" width="8.7265625" style="33" customWidth="1"/>
    <col min="13828" max="13839" width="6.7265625" style="33" customWidth="1"/>
    <col min="13840" max="13840" width="7" style="33" bestFit="1" customWidth="1"/>
    <col min="13841" max="13841" width="18.7265625" style="33" customWidth="1"/>
    <col min="13842" max="14080" width="9.1796875" style="33"/>
    <col min="14081" max="14081" width="18.7265625" style="33" customWidth="1"/>
    <col min="14082" max="14082" width="5.54296875" style="33" bestFit="1" customWidth="1"/>
    <col min="14083" max="14083" width="8.7265625" style="33" customWidth="1"/>
    <col min="14084" max="14095" width="6.7265625" style="33" customWidth="1"/>
    <col min="14096" max="14096" width="7" style="33" bestFit="1" customWidth="1"/>
    <col min="14097" max="14097" width="18.7265625" style="33" customWidth="1"/>
    <col min="14098" max="14336" width="9.1796875" style="33"/>
    <col min="14337" max="14337" width="18.7265625" style="33" customWidth="1"/>
    <col min="14338" max="14338" width="5.54296875" style="33" bestFit="1" customWidth="1"/>
    <col min="14339" max="14339" width="8.7265625" style="33" customWidth="1"/>
    <col min="14340" max="14351" width="6.7265625" style="33" customWidth="1"/>
    <col min="14352" max="14352" width="7" style="33" bestFit="1" customWidth="1"/>
    <col min="14353" max="14353" width="18.7265625" style="33" customWidth="1"/>
    <col min="14354" max="14592" width="9.1796875" style="33"/>
    <col min="14593" max="14593" width="18.7265625" style="33" customWidth="1"/>
    <col min="14594" max="14594" width="5.54296875" style="33" bestFit="1" customWidth="1"/>
    <col min="14595" max="14595" width="8.7265625" style="33" customWidth="1"/>
    <col min="14596" max="14607" width="6.7265625" style="33" customWidth="1"/>
    <col min="14608" max="14608" width="7" style="33" bestFit="1" customWidth="1"/>
    <col min="14609" max="14609" width="18.7265625" style="33" customWidth="1"/>
    <col min="14610" max="14848" width="9.1796875" style="33"/>
    <col min="14849" max="14849" width="18.7265625" style="33" customWidth="1"/>
    <col min="14850" max="14850" width="5.54296875" style="33" bestFit="1" customWidth="1"/>
    <col min="14851" max="14851" width="8.7265625" style="33" customWidth="1"/>
    <col min="14852" max="14863" width="6.7265625" style="33" customWidth="1"/>
    <col min="14864" max="14864" width="7" style="33" bestFit="1" customWidth="1"/>
    <col min="14865" max="14865" width="18.7265625" style="33" customWidth="1"/>
    <col min="14866" max="15104" width="9.1796875" style="33"/>
    <col min="15105" max="15105" width="18.7265625" style="33" customWidth="1"/>
    <col min="15106" max="15106" width="5.54296875" style="33" bestFit="1" customWidth="1"/>
    <col min="15107" max="15107" width="8.7265625" style="33" customWidth="1"/>
    <col min="15108" max="15119" width="6.7265625" style="33" customWidth="1"/>
    <col min="15120" max="15120" width="7" style="33" bestFit="1" customWidth="1"/>
    <col min="15121" max="15121" width="18.7265625" style="33" customWidth="1"/>
    <col min="15122" max="15360" width="9.1796875" style="33"/>
    <col min="15361" max="15361" width="18.7265625" style="33" customWidth="1"/>
    <col min="15362" max="15362" width="5.54296875" style="33" bestFit="1" customWidth="1"/>
    <col min="15363" max="15363" width="8.7265625" style="33" customWidth="1"/>
    <col min="15364" max="15375" width="6.7265625" style="33" customWidth="1"/>
    <col min="15376" max="15376" width="7" style="33" bestFit="1" customWidth="1"/>
    <col min="15377" max="15377" width="18.7265625" style="33" customWidth="1"/>
    <col min="15378" max="15616" width="9.1796875" style="33"/>
    <col min="15617" max="15617" width="18.7265625" style="33" customWidth="1"/>
    <col min="15618" max="15618" width="5.54296875" style="33" bestFit="1" customWidth="1"/>
    <col min="15619" max="15619" width="8.7265625" style="33" customWidth="1"/>
    <col min="15620" max="15631" width="6.7265625" style="33" customWidth="1"/>
    <col min="15632" max="15632" width="7" style="33" bestFit="1" customWidth="1"/>
    <col min="15633" max="15633" width="18.7265625" style="33" customWidth="1"/>
    <col min="15634" max="15872" width="9.1796875" style="33"/>
    <col min="15873" max="15873" width="18.7265625" style="33" customWidth="1"/>
    <col min="15874" max="15874" width="5.54296875" style="33" bestFit="1" customWidth="1"/>
    <col min="15875" max="15875" width="8.7265625" style="33" customWidth="1"/>
    <col min="15876" max="15887" width="6.7265625" style="33" customWidth="1"/>
    <col min="15888" max="15888" width="7" style="33" bestFit="1" customWidth="1"/>
    <col min="15889" max="15889" width="18.7265625" style="33" customWidth="1"/>
    <col min="15890" max="16128" width="9.1796875" style="33"/>
    <col min="16129" max="16129" width="18.7265625" style="33" customWidth="1"/>
    <col min="16130" max="16130" width="5.54296875" style="33" bestFit="1" customWidth="1"/>
    <col min="16131" max="16131" width="8.7265625" style="33" customWidth="1"/>
    <col min="16132" max="16143" width="6.7265625" style="33" customWidth="1"/>
    <col min="16144" max="16144" width="7" style="33" bestFit="1" customWidth="1"/>
    <col min="16145" max="16145" width="18.7265625" style="33" customWidth="1"/>
    <col min="16146" max="16384" width="9.1796875" style="33"/>
  </cols>
  <sheetData>
    <row r="1" spans="1:17" s="103" customFormat="1" ht="24.5" x14ac:dyDescent="0.85">
      <c r="A1" s="1185" t="s">
        <v>973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</row>
    <row r="2" spans="1:17" s="102" customFormat="1" ht="15.5" x14ac:dyDescent="0.35">
      <c r="A2" s="1186" t="s">
        <v>1159</v>
      </c>
      <c r="B2" s="1186"/>
      <c r="C2" s="1186"/>
      <c r="D2" s="1186"/>
      <c r="E2" s="1186"/>
      <c r="F2" s="1186"/>
      <c r="G2" s="1186"/>
      <c r="H2" s="1186"/>
      <c r="I2" s="1186"/>
      <c r="J2" s="1186"/>
      <c r="K2" s="1186"/>
      <c r="L2" s="1186"/>
      <c r="M2" s="1186"/>
      <c r="N2" s="1186"/>
      <c r="O2" s="1186"/>
      <c r="P2" s="1186"/>
      <c r="Q2" s="1186"/>
    </row>
    <row r="3" spans="1:17" s="102" customFormat="1" ht="15.5" x14ac:dyDescent="0.35">
      <c r="A3" s="1186">
        <v>2017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  <c r="M3" s="1186"/>
      <c r="N3" s="1186"/>
      <c r="O3" s="1186"/>
      <c r="P3" s="1186"/>
      <c r="Q3" s="1186"/>
    </row>
    <row r="4" spans="1:17" s="102" customFormat="1" ht="15.5" x14ac:dyDescent="0.35">
      <c r="A4" s="1186" t="s">
        <v>822</v>
      </c>
      <c r="B4" s="1186"/>
      <c r="C4" s="1186"/>
      <c r="D4" s="1186"/>
      <c r="E4" s="1186"/>
      <c r="F4" s="1186"/>
      <c r="G4" s="1186"/>
      <c r="H4" s="1186"/>
      <c r="I4" s="1186"/>
      <c r="J4" s="1186"/>
      <c r="K4" s="1186"/>
      <c r="L4" s="1186"/>
      <c r="M4" s="1186"/>
      <c r="N4" s="1186"/>
      <c r="O4" s="1186"/>
      <c r="P4" s="1186"/>
      <c r="Q4" s="1186"/>
    </row>
    <row r="5" spans="1:17" ht="15" x14ac:dyDescent="0.4">
      <c r="A5" s="318" t="s">
        <v>974</v>
      </c>
      <c r="B5" s="328"/>
      <c r="C5" s="320"/>
      <c r="D5" s="320"/>
      <c r="E5" s="320"/>
      <c r="F5" s="320"/>
      <c r="G5" s="320"/>
      <c r="H5" s="170"/>
      <c r="I5" s="320"/>
      <c r="J5" s="320"/>
      <c r="K5" s="320"/>
      <c r="L5" s="320"/>
      <c r="M5" s="320"/>
      <c r="N5" s="320"/>
      <c r="O5" s="320"/>
      <c r="P5" s="328"/>
      <c r="Q5" s="329" t="s">
        <v>185</v>
      </c>
    </row>
    <row r="6" spans="1:17" ht="45" customHeight="1" x14ac:dyDescent="0.25">
      <c r="A6" s="499" t="s">
        <v>94</v>
      </c>
      <c r="B6" s="499" t="s">
        <v>425</v>
      </c>
      <c r="C6" s="100" t="s">
        <v>405</v>
      </c>
      <c r="D6" s="48" t="s">
        <v>348</v>
      </c>
      <c r="E6" s="48" t="s">
        <v>347</v>
      </c>
      <c r="F6" s="48" t="s">
        <v>346</v>
      </c>
      <c r="G6" s="48" t="s">
        <v>345</v>
      </c>
      <c r="H6" s="48" t="s">
        <v>344</v>
      </c>
      <c r="I6" s="48" t="s">
        <v>343</v>
      </c>
      <c r="J6" s="48" t="s">
        <v>342</v>
      </c>
      <c r="K6" s="48" t="s">
        <v>341</v>
      </c>
      <c r="L6" s="48" t="s">
        <v>340</v>
      </c>
      <c r="M6" s="48" t="s">
        <v>339</v>
      </c>
      <c r="N6" s="48" t="s">
        <v>338</v>
      </c>
      <c r="O6" s="48" t="s">
        <v>337</v>
      </c>
      <c r="P6" s="531" t="s">
        <v>424</v>
      </c>
      <c r="Q6" s="531" t="s">
        <v>183</v>
      </c>
    </row>
    <row r="7" spans="1:17" ht="13.5" customHeight="1" thickBot="1" x14ac:dyDescent="0.3">
      <c r="A7" s="1187" t="s">
        <v>812</v>
      </c>
      <c r="B7" s="144" t="s">
        <v>820</v>
      </c>
      <c r="C7" s="189">
        <f>SUM(D7:O7)</f>
        <v>4778</v>
      </c>
      <c r="D7" s="190">
        <v>380</v>
      </c>
      <c r="E7" s="190">
        <v>443</v>
      </c>
      <c r="F7" s="190">
        <v>428</v>
      </c>
      <c r="G7" s="190">
        <v>412</v>
      </c>
      <c r="H7" s="190">
        <v>405</v>
      </c>
      <c r="I7" s="190">
        <v>380</v>
      </c>
      <c r="J7" s="190">
        <v>429</v>
      </c>
      <c r="K7" s="190">
        <v>441</v>
      </c>
      <c r="L7" s="190">
        <v>367</v>
      </c>
      <c r="M7" s="190">
        <v>390</v>
      </c>
      <c r="N7" s="190">
        <v>325</v>
      </c>
      <c r="O7" s="190">
        <v>378</v>
      </c>
      <c r="P7" s="54" t="s">
        <v>184</v>
      </c>
      <c r="Q7" s="1189" t="s">
        <v>40</v>
      </c>
    </row>
    <row r="8" spans="1:17" ht="13.5" customHeight="1" thickTop="1" thickBot="1" x14ac:dyDescent="0.3">
      <c r="A8" s="1188"/>
      <c r="B8" s="159" t="s">
        <v>821</v>
      </c>
      <c r="C8" s="191">
        <f t="shared" ref="C8:C33" si="0">SUM(D8:O8)</f>
        <v>4610</v>
      </c>
      <c r="D8" s="192">
        <v>331</v>
      </c>
      <c r="E8" s="192">
        <v>416</v>
      </c>
      <c r="F8" s="192">
        <v>398</v>
      </c>
      <c r="G8" s="192">
        <v>395</v>
      </c>
      <c r="H8" s="192">
        <v>379</v>
      </c>
      <c r="I8" s="192">
        <v>389</v>
      </c>
      <c r="J8" s="192">
        <v>428</v>
      </c>
      <c r="K8" s="192">
        <v>393</v>
      </c>
      <c r="L8" s="192">
        <v>382</v>
      </c>
      <c r="M8" s="192">
        <v>380</v>
      </c>
      <c r="N8" s="192">
        <v>351</v>
      </c>
      <c r="O8" s="192">
        <v>368</v>
      </c>
      <c r="P8" s="537" t="s">
        <v>446</v>
      </c>
      <c r="Q8" s="1190"/>
    </row>
    <row r="9" spans="1:17" s="30" customFormat="1" ht="13.5" customHeight="1" thickTop="1" thickBot="1" x14ac:dyDescent="0.35">
      <c r="A9" s="1188"/>
      <c r="B9" s="159" t="s">
        <v>47</v>
      </c>
      <c r="C9" s="191">
        <f t="shared" si="0"/>
        <v>9388</v>
      </c>
      <c r="D9" s="191">
        <f>D7+D8</f>
        <v>711</v>
      </c>
      <c r="E9" s="191">
        <f t="shared" ref="E9:O9" si="1">E7+E8</f>
        <v>859</v>
      </c>
      <c r="F9" s="191">
        <f t="shared" si="1"/>
        <v>826</v>
      </c>
      <c r="G9" s="191">
        <f t="shared" si="1"/>
        <v>807</v>
      </c>
      <c r="H9" s="191">
        <f t="shared" si="1"/>
        <v>784</v>
      </c>
      <c r="I9" s="191">
        <f t="shared" si="1"/>
        <v>769</v>
      </c>
      <c r="J9" s="191">
        <f t="shared" si="1"/>
        <v>857</v>
      </c>
      <c r="K9" s="191">
        <f t="shared" si="1"/>
        <v>834</v>
      </c>
      <c r="L9" s="191">
        <f t="shared" si="1"/>
        <v>749</v>
      </c>
      <c r="M9" s="191">
        <f t="shared" si="1"/>
        <v>770</v>
      </c>
      <c r="N9" s="191">
        <f t="shared" si="1"/>
        <v>676</v>
      </c>
      <c r="O9" s="191">
        <f t="shared" si="1"/>
        <v>746</v>
      </c>
      <c r="P9" s="537" t="s">
        <v>48</v>
      </c>
      <c r="Q9" s="1190"/>
    </row>
    <row r="10" spans="1:17" ht="13.5" customHeight="1" thickTop="1" thickBot="1" x14ac:dyDescent="0.3">
      <c r="A10" s="1191" t="s">
        <v>813</v>
      </c>
      <c r="B10" s="160" t="s">
        <v>820</v>
      </c>
      <c r="C10" s="193">
        <f t="shared" si="0"/>
        <v>3359</v>
      </c>
      <c r="D10" s="194">
        <v>322</v>
      </c>
      <c r="E10" s="194">
        <v>297</v>
      </c>
      <c r="F10" s="194">
        <v>287</v>
      </c>
      <c r="G10" s="194">
        <v>224</v>
      </c>
      <c r="H10" s="194">
        <v>281</v>
      </c>
      <c r="I10" s="194">
        <v>280</v>
      </c>
      <c r="J10" s="194">
        <v>253</v>
      </c>
      <c r="K10" s="194">
        <v>260</v>
      </c>
      <c r="L10" s="194">
        <v>284</v>
      </c>
      <c r="M10" s="194">
        <v>289</v>
      </c>
      <c r="N10" s="194">
        <v>299</v>
      </c>
      <c r="O10" s="194">
        <v>283</v>
      </c>
      <c r="P10" s="538" t="s">
        <v>184</v>
      </c>
      <c r="Q10" s="1192" t="s">
        <v>41</v>
      </c>
    </row>
    <row r="11" spans="1:17" ht="13.5" customHeight="1" thickTop="1" thickBot="1" x14ac:dyDescent="0.3">
      <c r="A11" s="1191"/>
      <c r="B11" s="160" t="s">
        <v>821</v>
      </c>
      <c r="C11" s="193">
        <f t="shared" si="0"/>
        <v>3197</v>
      </c>
      <c r="D11" s="194">
        <v>315</v>
      </c>
      <c r="E11" s="194">
        <v>283</v>
      </c>
      <c r="F11" s="194">
        <v>240</v>
      </c>
      <c r="G11" s="194">
        <v>239</v>
      </c>
      <c r="H11" s="194">
        <v>270</v>
      </c>
      <c r="I11" s="194">
        <v>258</v>
      </c>
      <c r="J11" s="194">
        <v>246</v>
      </c>
      <c r="K11" s="194">
        <v>267</v>
      </c>
      <c r="L11" s="194">
        <v>275</v>
      </c>
      <c r="M11" s="194">
        <v>275</v>
      </c>
      <c r="N11" s="194">
        <v>226</v>
      </c>
      <c r="O11" s="194">
        <v>303</v>
      </c>
      <c r="P11" s="538" t="s">
        <v>446</v>
      </c>
      <c r="Q11" s="1192"/>
    </row>
    <row r="12" spans="1:17" s="30" customFormat="1" ht="13.5" customHeight="1" thickTop="1" thickBot="1" x14ac:dyDescent="0.35">
      <c r="A12" s="1191"/>
      <c r="B12" s="160" t="s">
        <v>47</v>
      </c>
      <c r="C12" s="193">
        <f t="shared" si="0"/>
        <v>6556</v>
      </c>
      <c r="D12" s="193">
        <f>D10+D11</f>
        <v>637</v>
      </c>
      <c r="E12" s="193">
        <f t="shared" ref="E12" si="2">E10+E11</f>
        <v>580</v>
      </c>
      <c r="F12" s="193">
        <f t="shared" ref="F12" si="3">F10+F11</f>
        <v>527</v>
      </c>
      <c r="G12" s="193">
        <f t="shared" ref="G12" si="4">G10+G11</f>
        <v>463</v>
      </c>
      <c r="H12" s="193">
        <f t="shared" ref="H12" si="5">H10+H11</f>
        <v>551</v>
      </c>
      <c r="I12" s="193">
        <f t="shared" ref="I12" si="6">I10+I11</f>
        <v>538</v>
      </c>
      <c r="J12" s="193">
        <f t="shared" ref="J12" si="7">J10+J11</f>
        <v>499</v>
      </c>
      <c r="K12" s="193">
        <f t="shared" ref="K12" si="8">K10+K11</f>
        <v>527</v>
      </c>
      <c r="L12" s="193">
        <f t="shared" ref="L12" si="9">L10+L11</f>
        <v>559</v>
      </c>
      <c r="M12" s="193">
        <f t="shared" ref="M12" si="10">M10+M11</f>
        <v>564</v>
      </c>
      <c r="N12" s="193">
        <f t="shared" ref="N12" si="11">N10+N11</f>
        <v>525</v>
      </c>
      <c r="O12" s="193">
        <f t="shared" ref="O12" si="12">O10+O11</f>
        <v>586</v>
      </c>
      <c r="P12" s="538" t="s">
        <v>48</v>
      </c>
      <c r="Q12" s="1192"/>
    </row>
    <row r="13" spans="1:17" ht="13.5" customHeight="1" thickTop="1" thickBot="1" x14ac:dyDescent="0.3">
      <c r="A13" s="1188" t="s">
        <v>814</v>
      </c>
      <c r="B13" s="159" t="s">
        <v>820</v>
      </c>
      <c r="C13" s="191">
        <f t="shared" si="0"/>
        <v>588</v>
      </c>
      <c r="D13" s="192">
        <v>51</v>
      </c>
      <c r="E13" s="192">
        <v>56</v>
      </c>
      <c r="F13" s="192">
        <v>72</v>
      </c>
      <c r="G13" s="192">
        <v>51</v>
      </c>
      <c r="H13" s="192">
        <v>54</v>
      </c>
      <c r="I13" s="192">
        <v>51</v>
      </c>
      <c r="J13" s="192">
        <v>51</v>
      </c>
      <c r="K13" s="192">
        <v>52</v>
      </c>
      <c r="L13" s="192">
        <v>32</v>
      </c>
      <c r="M13" s="192">
        <v>32</v>
      </c>
      <c r="N13" s="192">
        <v>34</v>
      </c>
      <c r="O13" s="192">
        <v>52</v>
      </c>
      <c r="P13" s="537" t="s">
        <v>184</v>
      </c>
      <c r="Q13" s="1190" t="s">
        <v>42</v>
      </c>
    </row>
    <row r="14" spans="1:17" ht="13.5" customHeight="1" thickTop="1" thickBot="1" x14ac:dyDescent="0.3">
      <c r="A14" s="1188"/>
      <c r="B14" s="159" t="s">
        <v>821</v>
      </c>
      <c r="C14" s="191">
        <f t="shared" si="0"/>
        <v>575</v>
      </c>
      <c r="D14" s="192">
        <v>46</v>
      </c>
      <c r="E14" s="192">
        <v>36</v>
      </c>
      <c r="F14" s="192">
        <v>70</v>
      </c>
      <c r="G14" s="192">
        <v>57</v>
      </c>
      <c r="H14" s="192">
        <v>64</v>
      </c>
      <c r="I14" s="192">
        <v>59</v>
      </c>
      <c r="J14" s="192">
        <v>38</v>
      </c>
      <c r="K14" s="192">
        <v>57</v>
      </c>
      <c r="L14" s="192">
        <v>35</v>
      </c>
      <c r="M14" s="192">
        <v>43</v>
      </c>
      <c r="N14" s="192">
        <v>27</v>
      </c>
      <c r="O14" s="192">
        <v>43</v>
      </c>
      <c r="P14" s="537" t="s">
        <v>446</v>
      </c>
      <c r="Q14" s="1190"/>
    </row>
    <row r="15" spans="1:17" s="30" customFormat="1" ht="13.5" customHeight="1" thickTop="1" thickBot="1" x14ac:dyDescent="0.35">
      <c r="A15" s="1188"/>
      <c r="B15" s="159" t="s">
        <v>47</v>
      </c>
      <c r="C15" s="191">
        <f t="shared" si="0"/>
        <v>1163</v>
      </c>
      <c r="D15" s="191">
        <f>D13+D14</f>
        <v>97</v>
      </c>
      <c r="E15" s="191">
        <f t="shared" ref="E15" si="13">E13+E14</f>
        <v>92</v>
      </c>
      <c r="F15" s="191">
        <f t="shared" ref="F15" si="14">F13+F14</f>
        <v>142</v>
      </c>
      <c r="G15" s="191">
        <f t="shared" ref="G15" si="15">G13+G14</f>
        <v>108</v>
      </c>
      <c r="H15" s="191">
        <f t="shared" ref="H15" si="16">H13+H14</f>
        <v>118</v>
      </c>
      <c r="I15" s="191">
        <f t="shared" ref="I15" si="17">I13+I14</f>
        <v>110</v>
      </c>
      <c r="J15" s="191">
        <f t="shared" ref="J15" si="18">J13+J14</f>
        <v>89</v>
      </c>
      <c r="K15" s="191">
        <f t="shared" ref="K15" si="19">K13+K14</f>
        <v>109</v>
      </c>
      <c r="L15" s="191">
        <f t="shared" ref="L15" si="20">L13+L14</f>
        <v>67</v>
      </c>
      <c r="M15" s="191">
        <f t="shared" ref="M15" si="21">M13+M14</f>
        <v>75</v>
      </c>
      <c r="N15" s="191">
        <f t="shared" ref="N15" si="22">N13+N14</f>
        <v>61</v>
      </c>
      <c r="O15" s="191">
        <f t="shared" ref="O15" si="23">O13+O14</f>
        <v>95</v>
      </c>
      <c r="P15" s="537" t="s">
        <v>48</v>
      </c>
      <c r="Q15" s="1190"/>
    </row>
    <row r="16" spans="1:17" ht="13.5" customHeight="1" thickTop="1" thickBot="1" x14ac:dyDescent="0.3">
      <c r="A16" s="1191" t="s">
        <v>815</v>
      </c>
      <c r="B16" s="160" t="s">
        <v>820</v>
      </c>
      <c r="C16" s="193">
        <f t="shared" si="0"/>
        <v>424</v>
      </c>
      <c r="D16" s="194">
        <v>44</v>
      </c>
      <c r="E16" s="194">
        <v>38</v>
      </c>
      <c r="F16" s="194">
        <v>28</v>
      </c>
      <c r="G16" s="194">
        <v>43</v>
      </c>
      <c r="H16" s="194">
        <v>31</v>
      </c>
      <c r="I16" s="194">
        <v>42</v>
      </c>
      <c r="J16" s="194">
        <v>24</v>
      </c>
      <c r="K16" s="194">
        <v>40</v>
      </c>
      <c r="L16" s="194">
        <v>33</v>
      </c>
      <c r="M16" s="194">
        <v>41</v>
      </c>
      <c r="N16" s="194">
        <v>23</v>
      </c>
      <c r="O16" s="194">
        <v>37</v>
      </c>
      <c r="P16" s="538" t="s">
        <v>184</v>
      </c>
      <c r="Q16" s="1192" t="s">
        <v>43</v>
      </c>
    </row>
    <row r="17" spans="1:17" ht="13.5" customHeight="1" thickTop="1" thickBot="1" x14ac:dyDescent="0.3">
      <c r="A17" s="1191"/>
      <c r="B17" s="160" t="s">
        <v>821</v>
      </c>
      <c r="C17" s="193">
        <f t="shared" si="0"/>
        <v>411</v>
      </c>
      <c r="D17" s="194">
        <v>46</v>
      </c>
      <c r="E17" s="194">
        <v>46</v>
      </c>
      <c r="F17" s="194">
        <v>32</v>
      </c>
      <c r="G17" s="194">
        <v>27</v>
      </c>
      <c r="H17" s="194">
        <v>37</v>
      </c>
      <c r="I17" s="194">
        <v>32</v>
      </c>
      <c r="J17" s="194">
        <v>23</v>
      </c>
      <c r="K17" s="194">
        <v>24</v>
      </c>
      <c r="L17" s="194">
        <v>34</v>
      </c>
      <c r="M17" s="194">
        <v>43</v>
      </c>
      <c r="N17" s="194">
        <v>36</v>
      </c>
      <c r="O17" s="194">
        <v>31</v>
      </c>
      <c r="P17" s="538" t="s">
        <v>446</v>
      </c>
      <c r="Q17" s="1192"/>
    </row>
    <row r="18" spans="1:17" s="30" customFormat="1" ht="13.5" customHeight="1" thickTop="1" thickBot="1" x14ac:dyDescent="0.35">
      <c r="A18" s="1191"/>
      <c r="B18" s="160" t="s">
        <v>47</v>
      </c>
      <c r="C18" s="193">
        <f t="shared" si="0"/>
        <v>835</v>
      </c>
      <c r="D18" s="193">
        <f>D16+D17</f>
        <v>90</v>
      </c>
      <c r="E18" s="193">
        <f t="shared" ref="E18" si="24">E16+E17</f>
        <v>84</v>
      </c>
      <c r="F18" s="193">
        <f t="shared" ref="F18" si="25">F16+F17</f>
        <v>60</v>
      </c>
      <c r="G18" s="193">
        <f t="shared" ref="G18" si="26">G16+G17</f>
        <v>70</v>
      </c>
      <c r="H18" s="193">
        <f t="shared" ref="H18" si="27">H16+H17</f>
        <v>68</v>
      </c>
      <c r="I18" s="193">
        <f t="shared" ref="I18" si="28">I16+I17</f>
        <v>74</v>
      </c>
      <c r="J18" s="193">
        <f t="shared" ref="J18" si="29">J16+J17</f>
        <v>47</v>
      </c>
      <c r="K18" s="193">
        <f t="shared" ref="K18" si="30">K16+K17</f>
        <v>64</v>
      </c>
      <c r="L18" s="193">
        <f t="shared" ref="L18" si="31">L16+L17</f>
        <v>67</v>
      </c>
      <c r="M18" s="193">
        <f t="shared" ref="M18" si="32">M16+M17</f>
        <v>84</v>
      </c>
      <c r="N18" s="193">
        <f t="shared" ref="N18" si="33">N16+N17</f>
        <v>59</v>
      </c>
      <c r="O18" s="193">
        <f t="shared" ref="O18" si="34">O16+O17</f>
        <v>68</v>
      </c>
      <c r="P18" s="538" t="s">
        <v>48</v>
      </c>
      <c r="Q18" s="1192"/>
    </row>
    <row r="19" spans="1:17" ht="13.5" customHeight="1" thickTop="1" thickBot="1" x14ac:dyDescent="0.3">
      <c r="A19" s="1188" t="s">
        <v>816</v>
      </c>
      <c r="B19" s="159" t="s">
        <v>820</v>
      </c>
      <c r="C19" s="191">
        <f t="shared" si="0"/>
        <v>401</v>
      </c>
      <c r="D19" s="192">
        <v>23</v>
      </c>
      <c r="E19" s="192">
        <v>35</v>
      </c>
      <c r="F19" s="192">
        <v>39</v>
      </c>
      <c r="G19" s="192">
        <v>30</v>
      </c>
      <c r="H19" s="192">
        <v>34</v>
      </c>
      <c r="I19" s="192">
        <v>45</v>
      </c>
      <c r="J19" s="192">
        <v>32</v>
      </c>
      <c r="K19" s="192">
        <v>48</v>
      </c>
      <c r="L19" s="192">
        <v>33</v>
      </c>
      <c r="M19" s="192">
        <v>21</v>
      </c>
      <c r="N19" s="192">
        <v>27</v>
      </c>
      <c r="O19" s="192">
        <v>34</v>
      </c>
      <c r="P19" s="537" t="s">
        <v>184</v>
      </c>
      <c r="Q19" s="1190" t="s">
        <v>44</v>
      </c>
    </row>
    <row r="20" spans="1:17" ht="13.5" customHeight="1" thickTop="1" thickBot="1" x14ac:dyDescent="0.3">
      <c r="A20" s="1188"/>
      <c r="B20" s="159" t="s">
        <v>821</v>
      </c>
      <c r="C20" s="191">
        <f t="shared" si="0"/>
        <v>360</v>
      </c>
      <c r="D20" s="192">
        <v>27</v>
      </c>
      <c r="E20" s="192">
        <v>36</v>
      </c>
      <c r="F20" s="192">
        <v>34</v>
      </c>
      <c r="G20" s="192">
        <v>24</v>
      </c>
      <c r="H20" s="192">
        <v>34</v>
      </c>
      <c r="I20" s="192">
        <v>30</v>
      </c>
      <c r="J20" s="192">
        <v>30</v>
      </c>
      <c r="K20" s="192">
        <v>34</v>
      </c>
      <c r="L20" s="192">
        <v>32</v>
      </c>
      <c r="M20" s="192">
        <v>26</v>
      </c>
      <c r="N20" s="192">
        <v>24</v>
      </c>
      <c r="O20" s="192">
        <v>29</v>
      </c>
      <c r="P20" s="537" t="s">
        <v>446</v>
      </c>
      <c r="Q20" s="1190"/>
    </row>
    <row r="21" spans="1:17" s="30" customFormat="1" ht="13.5" customHeight="1" thickTop="1" thickBot="1" x14ac:dyDescent="0.35">
      <c r="A21" s="1188"/>
      <c r="B21" s="159" t="s">
        <v>47</v>
      </c>
      <c r="C21" s="191">
        <f t="shared" si="0"/>
        <v>761</v>
      </c>
      <c r="D21" s="191">
        <f>D19+D20</f>
        <v>50</v>
      </c>
      <c r="E21" s="191">
        <f t="shared" ref="E21" si="35">E19+E20</f>
        <v>71</v>
      </c>
      <c r="F21" s="191">
        <f t="shared" ref="F21" si="36">F19+F20</f>
        <v>73</v>
      </c>
      <c r="G21" s="191">
        <f t="shared" ref="G21" si="37">G19+G20</f>
        <v>54</v>
      </c>
      <c r="H21" s="191">
        <f t="shared" ref="H21" si="38">H19+H20</f>
        <v>68</v>
      </c>
      <c r="I21" s="191">
        <f t="shared" ref="I21" si="39">I19+I20</f>
        <v>75</v>
      </c>
      <c r="J21" s="191">
        <f t="shared" ref="J21" si="40">J19+J20</f>
        <v>62</v>
      </c>
      <c r="K21" s="191">
        <f t="shared" ref="K21" si="41">K19+K20</f>
        <v>82</v>
      </c>
      <c r="L21" s="191">
        <f t="shared" ref="L21" si="42">L19+L20</f>
        <v>65</v>
      </c>
      <c r="M21" s="191">
        <f t="shared" ref="M21" si="43">M19+M20</f>
        <v>47</v>
      </c>
      <c r="N21" s="191">
        <f t="shared" ref="N21" si="44">N19+N20</f>
        <v>51</v>
      </c>
      <c r="O21" s="191">
        <f t="shared" ref="O21" si="45">O19+O20</f>
        <v>63</v>
      </c>
      <c r="P21" s="537" t="s">
        <v>48</v>
      </c>
      <c r="Q21" s="1190"/>
    </row>
    <row r="22" spans="1:17" s="30" customFormat="1" ht="13.5" customHeight="1" thickTop="1" thickBot="1" x14ac:dyDescent="0.35">
      <c r="A22" s="1191" t="s">
        <v>817</v>
      </c>
      <c r="B22" s="160" t="s">
        <v>820</v>
      </c>
      <c r="C22" s="193">
        <f t="shared" si="0"/>
        <v>57</v>
      </c>
      <c r="D22" s="194">
        <v>2</v>
      </c>
      <c r="E22" s="194">
        <v>7</v>
      </c>
      <c r="F22" s="194">
        <v>4</v>
      </c>
      <c r="G22" s="194">
        <v>4</v>
      </c>
      <c r="H22" s="194">
        <v>4</v>
      </c>
      <c r="I22" s="194">
        <v>5</v>
      </c>
      <c r="J22" s="194">
        <v>7</v>
      </c>
      <c r="K22" s="194">
        <v>3</v>
      </c>
      <c r="L22" s="194">
        <v>5</v>
      </c>
      <c r="M22" s="194">
        <v>5</v>
      </c>
      <c r="N22" s="194">
        <v>3</v>
      </c>
      <c r="O22" s="194">
        <v>8</v>
      </c>
      <c r="P22" s="538" t="s">
        <v>184</v>
      </c>
      <c r="Q22" s="1192" t="s">
        <v>45</v>
      </c>
    </row>
    <row r="23" spans="1:17" s="30" customFormat="1" ht="13.5" customHeight="1" thickTop="1" thickBot="1" x14ac:dyDescent="0.35">
      <c r="A23" s="1191"/>
      <c r="B23" s="160" t="s">
        <v>821</v>
      </c>
      <c r="C23" s="193">
        <f t="shared" si="0"/>
        <v>43</v>
      </c>
      <c r="D23" s="194">
        <v>4</v>
      </c>
      <c r="E23" s="194">
        <v>4</v>
      </c>
      <c r="F23" s="194">
        <v>5</v>
      </c>
      <c r="G23" s="194">
        <v>3</v>
      </c>
      <c r="H23" s="194">
        <v>3</v>
      </c>
      <c r="I23" s="194">
        <v>6</v>
      </c>
      <c r="J23" s="194">
        <v>3</v>
      </c>
      <c r="K23" s="194">
        <v>2</v>
      </c>
      <c r="L23" s="194">
        <v>4</v>
      </c>
      <c r="M23" s="194">
        <v>4</v>
      </c>
      <c r="N23" s="194">
        <v>1</v>
      </c>
      <c r="O23" s="194">
        <v>4</v>
      </c>
      <c r="P23" s="538" t="s">
        <v>446</v>
      </c>
      <c r="Q23" s="1192"/>
    </row>
    <row r="24" spans="1:17" s="30" customFormat="1" ht="13.5" customHeight="1" thickTop="1" thickBot="1" x14ac:dyDescent="0.35">
      <c r="A24" s="1191"/>
      <c r="B24" s="160" t="s">
        <v>47</v>
      </c>
      <c r="C24" s="193">
        <f t="shared" si="0"/>
        <v>100</v>
      </c>
      <c r="D24" s="193">
        <f>D22+D23</f>
        <v>6</v>
      </c>
      <c r="E24" s="193">
        <f t="shared" ref="E24" si="46">E22+E23</f>
        <v>11</v>
      </c>
      <c r="F24" s="193">
        <f t="shared" ref="F24" si="47">F22+F23</f>
        <v>9</v>
      </c>
      <c r="G24" s="193">
        <f t="shared" ref="G24" si="48">G22+G23</f>
        <v>7</v>
      </c>
      <c r="H24" s="193">
        <f t="shared" ref="H24" si="49">H22+H23</f>
        <v>7</v>
      </c>
      <c r="I24" s="193">
        <f t="shared" ref="I24" si="50">I22+I23</f>
        <v>11</v>
      </c>
      <c r="J24" s="193">
        <f t="shared" ref="J24" si="51">J22+J23</f>
        <v>10</v>
      </c>
      <c r="K24" s="193">
        <f t="shared" ref="K24" si="52">K22+K23</f>
        <v>5</v>
      </c>
      <c r="L24" s="193">
        <f t="shared" ref="L24" si="53">L22+L23</f>
        <v>9</v>
      </c>
      <c r="M24" s="193">
        <f t="shared" ref="M24" si="54">M22+M23</f>
        <v>9</v>
      </c>
      <c r="N24" s="193">
        <f t="shared" ref="N24" si="55">N22+N23</f>
        <v>4</v>
      </c>
      <c r="O24" s="193">
        <f t="shared" ref="O24" si="56">O22+O23</f>
        <v>12</v>
      </c>
      <c r="P24" s="538" t="s">
        <v>48</v>
      </c>
      <c r="Q24" s="1192"/>
    </row>
    <row r="25" spans="1:17" ht="13.5" customHeight="1" thickTop="1" thickBot="1" x14ac:dyDescent="0.3">
      <c r="A25" s="1188" t="s">
        <v>818</v>
      </c>
      <c r="B25" s="159" t="s">
        <v>820</v>
      </c>
      <c r="C25" s="191">
        <f t="shared" si="0"/>
        <v>103</v>
      </c>
      <c r="D25" s="192">
        <v>15</v>
      </c>
      <c r="E25" s="192">
        <v>9</v>
      </c>
      <c r="F25" s="192">
        <v>6</v>
      </c>
      <c r="G25" s="192">
        <v>11</v>
      </c>
      <c r="H25" s="192">
        <v>6</v>
      </c>
      <c r="I25" s="192">
        <v>9</v>
      </c>
      <c r="J25" s="192">
        <v>4</v>
      </c>
      <c r="K25" s="192">
        <v>6</v>
      </c>
      <c r="L25" s="192">
        <v>12</v>
      </c>
      <c r="M25" s="192">
        <v>8</v>
      </c>
      <c r="N25" s="192">
        <v>8</v>
      </c>
      <c r="O25" s="192">
        <v>9</v>
      </c>
      <c r="P25" s="537" t="s">
        <v>184</v>
      </c>
      <c r="Q25" s="1190" t="s">
        <v>46</v>
      </c>
    </row>
    <row r="26" spans="1:17" ht="13.5" customHeight="1" thickTop="1" thickBot="1" x14ac:dyDescent="0.3">
      <c r="A26" s="1188"/>
      <c r="B26" s="159" t="s">
        <v>821</v>
      </c>
      <c r="C26" s="191">
        <f t="shared" si="0"/>
        <v>70</v>
      </c>
      <c r="D26" s="192">
        <v>4</v>
      </c>
      <c r="E26" s="192">
        <v>5</v>
      </c>
      <c r="F26" s="192">
        <v>9</v>
      </c>
      <c r="G26" s="192">
        <v>6</v>
      </c>
      <c r="H26" s="192">
        <v>8</v>
      </c>
      <c r="I26" s="192">
        <v>7</v>
      </c>
      <c r="J26" s="192">
        <v>10</v>
      </c>
      <c r="K26" s="192">
        <v>2</v>
      </c>
      <c r="L26" s="192">
        <v>5</v>
      </c>
      <c r="M26" s="192">
        <v>3</v>
      </c>
      <c r="N26" s="192">
        <v>5</v>
      </c>
      <c r="O26" s="192">
        <v>6</v>
      </c>
      <c r="P26" s="537" t="s">
        <v>446</v>
      </c>
      <c r="Q26" s="1190"/>
    </row>
    <row r="27" spans="1:17" s="30" customFormat="1" ht="13.5" customHeight="1" thickTop="1" thickBot="1" x14ac:dyDescent="0.35">
      <c r="A27" s="1188"/>
      <c r="B27" s="159" t="s">
        <v>47</v>
      </c>
      <c r="C27" s="191">
        <f t="shared" si="0"/>
        <v>173</v>
      </c>
      <c r="D27" s="191">
        <f>D25+D26</f>
        <v>19</v>
      </c>
      <c r="E27" s="191">
        <f t="shared" ref="E27" si="57">E25+E26</f>
        <v>14</v>
      </c>
      <c r="F27" s="191">
        <f t="shared" ref="F27" si="58">F25+F26</f>
        <v>15</v>
      </c>
      <c r="G27" s="191">
        <f t="shared" ref="G27" si="59">G25+G26</f>
        <v>17</v>
      </c>
      <c r="H27" s="191">
        <f t="shared" ref="H27" si="60">H25+H26</f>
        <v>14</v>
      </c>
      <c r="I27" s="191">
        <f t="shared" ref="I27" si="61">I25+I26</f>
        <v>16</v>
      </c>
      <c r="J27" s="191">
        <f t="shared" ref="J27" si="62">J25+J26</f>
        <v>14</v>
      </c>
      <c r="K27" s="191">
        <f t="shared" ref="K27" si="63">K25+K26</f>
        <v>8</v>
      </c>
      <c r="L27" s="191">
        <f t="shared" ref="L27" si="64">L25+L26</f>
        <v>17</v>
      </c>
      <c r="M27" s="191">
        <f t="shared" ref="M27" si="65">M25+M26</f>
        <v>11</v>
      </c>
      <c r="N27" s="191">
        <f t="shared" ref="N27" si="66">N25+N26</f>
        <v>13</v>
      </c>
      <c r="O27" s="191">
        <f t="shared" ref="O27" si="67">O25+O26</f>
        <v>15</v>
      </c>
      <c r="P27" s="537" t="s">
        <v>48</v>
      </c>
      <c r="Q27" s="1193"/>
    </row>
    <row r="28" spans="1:17" s="30" customFormat="1" ht="13.5" customHeight="1" thickTop="1" thickBot="1" x14ac:dyDescent="0.35">
      <c r="A28" s="1191" t="s">
        <v>819</v>
      </c>
      <c r="B28" s="160" t="s">
        <v>820</v>
      </c>
      <c r="C28" s="193">
        <f>SUM(D28:O28)</f>
        <v>493</v>
      </c>
      <c r="D28" s="194">
        <v>56</v>
      </c>
      <c r="E28" s="194">
        <v>52</v>
      </c>
      <c r="F28" s="194">
        <v>46</v>
      </c>
      <c r="G28" s="194">
        <v>33</v>
      </c>
      <c r="H28" s="194">
        <v>42</v>
      </c>
      <c r="I28" s="194">
        <v>40</v>
      </c>
      <c r="J28" s="194">
        <v>43</v>
      </c>
      <c r="K28" s="194">
        <v>45</v>
      </c>
      <c r="L28" s="194">
        <v>44</v>
      </c>
      <c r="M28" s="194">
        <v>36</v>
      </c>
      <c r="N28" s="194">
        <v>24</v>
      </c>
      <c r="O28" s="194">
        <v>32</v>
      </c>
      <c r="P28" s="538" t="s">
        <v>184</v>
      </c>
      <c r="Q28" s="1192" t="s">
        <v>669</v>
      </c>
    </row>
    <row r="29" spans="1:17" s="30" customFormat="1" ht="13.5" customHeight="1" thickTop="1" thickBot="1" x14ac:dyDescent="0.35">
      <c r="A29" s="1191"/>
      <c r="B29" s="160" t="s">
        <v>821</v>
      </c>
      <c r="C29" s="193">
        <f>SUM(D29:O29)</f>
        <v>493</v>
      </c>
      <c r="D29" s="194">
        <v>59</v>
      </c>
      <c r="E29" s="194">
        <v>45</v>
      </c>
      <c r="F29" s="194">
        <v>23</v>
      </c>
      <c r="G29" s="194">
        <v>25</v>
      </c>
      <c r="H29" s="194">
        <v>38</v>
      </c>
      <c r="I29" s="194">
        <v>48</v>
      </c>
      <c r="J29" s="194">
        <v>38</v>
      </c>
      <c r="K29" s="194">
        <v>42</v>
      </c>
      <c r="L29" s="194">
        <v>41</v>
      </c>
      <c r="M29" s="194">
        <v>48</v>
      </c>
      <c r="N29" s="194">
        <v>43</v>
      </c>
      <c r="O29" s="194">
        <v>43</v>
      </c>
      <c r="P29" s="538" t="s">
        <v>446</v>
      </c>
      <c r="Q29" s="1192"/>
    </row>
    <row r="30" spans="1:17" s="30" customFormat="1" ht="13.5" customHeight="1" thickTop="1" thickBot="1" x14ac:dyDescent="0.35">
      <c r="A30" s="1191"/>
      <c r="B30" s="160" t="s">
        <v>47</v>
      </c>
      <c r="C30" s="193">
        <f>SUM(D30:O30)</f>
        <v>986</v>
      </c>
      <c r="D30" s="193">
        <f>D28+D29</f>
        <v>115</v>
      </c>
      <c r="E30" s="193">
        <f t="shared" ref="E30" si="68">E28+E29</f>
        <v>97</v>
      </c>
      <c r="F30" s="193">
        <f t="shared" ref="F30" si="69">F28+F29</f>
        <v>69</v>
      </c>
      <c r="G30" s="193">
        <f t="shared" ref="G30" si="70">G28+G29</f>
        <v>58</v>
      </c>
      <c r="H30" s="193">
        <f t="shared" ref="H30" si="71">H28+H29</f>
        <v>80</v>
      </c>
      <c r="I30" s="193">
        <f t="shared" ref="I30" si="72">I28+I29</f>
        <v>88</v>
      </c>
      <c r="J30" s="193">
        <f t="shared" ref="J30" si="73">J28+J29</f>
        <v>81</v>
      </c>
      <c r="K30" s="193">
        <f t="shared" ref="K30" si="74">K28+K29</f>
        <v>87</v>
      </c>
      <c r="L30" s="193">
        <f t="shared" ref="L30" si="75">L28+L29</f>
        <v>85</v>
      </c>
      <c r="M30" s="193">
        <f t="shared" ref="M30" si="76">M28+M29</f>
        <v>84</v>
      </c>
      <c r="N30" s="193">
        <f t="shared" ref="N30" si="77">N28+N29</f>
        <v>67</v>
      </c>
      <c r="O30" s="193">
        <f t="shared" ref="O30" si="78">O28+O29</f>
        <v>75</v>
      </c>
      <c r="P30" s="538" t="s">
        <v>48</v>
      </c>
      <c r="Q30" s="1192"/>
    </row>
    <row r="31" spans="1:17" ht="13.5" customHeight="1" thickTop="1" thickBot="1" x14ac:dyDescent="0.3">
      <c r="A31" s="1188" t="s">
        <v>826</v>
      </c>
      <c r="B31" s="159" t="s">
        <v>820</v>
      </c>
      <c r="C31" s="191">
        <f t="shared" si="0"/>
        <v>0</v>
      </c>
      <c r="D31" s="192">
        <v>0</v>
      </c>
      <c r="E31" s="192">
        <v>0</v>
      </c>
      <c r="F31" s="192">
        <v>0</v>
      </c>
      <c r="G31" s="192">
        <v>0</v>
      </c>
      <c r="H31" s="192">
        <v>0</v>
      </c>
      <c r="I31" s="192">
        <v>0</v>
      </c>
      <c r="J31" s="192">
        <v>0</v>
      </c>
      <c r="K31" s="192">
        <v>0</v>
      </c>
      <c r="L31" s="192">
        <v>0</v>
      </c>
      <c r="M31" s="192">
        <v>0</v>
      </c>
      <c r="N31" s="192">
        <v>0</v>
      </c>
      <c r="O31" s="192">
        <v>0</v>
      </c>
      <c r="P31" s="537" t="s">
        <v>184</v>
      </c>
      <c r="Q31" s="1190" t="s">
        <v>181</v>
      </c>
    </row>
    <row r="32" spans="1:17" ht="13.5" customHeight="1" thickTop="1" thickBot="1" x14ac:dyDescent="0.3">
      <c r="A32" s="1188"/>
      <c r="B32" s="159" t="s">
        <v>821</v>
      </c>
      <c r="C32" s="191">
        <f t="shared" si="0"/>
        <v>0</v>
      </c>
      <c r="D32" s="192">
        <v>0</v>
      </c>
      <c r="E32" s="192">
        <v>0</v>
      </c>
      <c r="F32" s="192">
        <v>0</v>
      </c>
      <c r="G32" s="192">
        <v>0</v>
      </c>
      <c r="H32" s="192">
        <v>0</v>
      </c>
      <c r="I32" s="192">
        <v>0</v>
      </c>
      <c r="J32" s="192">
        <v>0</v>
      </c>
      <c r="K32" s="192">
        <v>0</v>
      </c>
      <c r="L32" s="192">
        <v>0</v>
      </c>
      <c r="M32" s="192">
        <v>0</v>
      </c>
      <c r="N32" s="192">
        <v>0</v>
      </c>
      <c r="O32" s="192">
        <v>0</v>
      </c>
      <c r="P32" s="537" t="s">
        <v>446</v>
      </c>
      <c r="Q32" s="1190"/>
    </row>
    <row r="33" spans="1:17" s="30" customFormat="1" ht="13.5" customHeight="1" thickTop="1" x14ac:dyDescent="0.3">
      <c r="A33" s="1188"/>
      <c r="B33" s="145" t="s">
        <v>47</v>
      </c>
      <c r="C33" s="195">
        <f t="shared" si="0"/>
        <v>0</v>
      </c>
      <c r="D33" s="199">
        <f>D31+D32</f>
        <v>0</v>
      </c>
      <c r="E33" s="199">
        <f t="shared" ref="E33" si="79">E31+E32</f>
        <v>0</v>
      </c>
      <c r="F33" s="199">
        <f t="shared" ref="F33" si="80">F31+F32</f>
        <v>0</v>
      </c>
      <c r="G33" s="199">
        <f t="shared" ref="G33" si="81">G31+G32</f>
        <v>0</v>
      </c>
      <c r="H33" s="199">
        <f t="shared" ref="H33" si="82">H31+H32</f>
        <v>0</v>
      </c>
      <c r="I33" s="199">
        <f t="shared" ref="I33" si="83">I31+I32</f>
        <v>0</v>
      </c>
      <c r="J33" s="199">
        <f t="shared" ref="J33" si="84">J31+J32</f>
        <v>0</v>
      </c>
      <c r="K33" s="199">
        <f t="shared" ref="K33" si="85">K31+K32</f>
        <v>0</v>
      </c>
      <c r="L33" s="199">
        <f t="shared" ref="L33" si="86">L31+L32</f>
        <v>0</v>
      </c>
      <c r="M33" s="199">
        <f t="shared" ref="M33" si="87">M31+M32</f>
        <v>0</v>
      </c>
      <c r="N33" s="199">
        <f t="shared" ref="N33" si="88">N31+N32</f>
        <v>0</v>
      </c>
      <c r="O33" s="199">
        <f t="shared" ref="O33" si="89">O31+O32</f>
        <v>0</v>
      </c>
      <c r="P33" s="55" t="s">
        <v>48</v>
      </c>
      <c r="Q33" s="1193"/>
    </row>
    <row r="34" spans="1:17" ht="13.5" customHeight="1" thickBot="1" x14ac:dyDescent="0.3">
      <c r="A34" s="1194" t="s">
        <v>47</v>
      </c>
      <c r="B34" s="147" t="s">
        <v>820</v>
      </c>
      <c r="C34" s="539">
        <f>C7+C10+C13+C16+C19+C22+C25+C28+C31</f>
        <v>10203</v>
      </c>
      <c r="D34" s="735">
        <f t="shared" ref="C34:N35" si="90">D7+D10+D13+D16+D19+D22+D25+D28+D31</f>
        <v>893</v>
      </c>
      <c r="E34" s="735">
        <f t="shared" si="90"/>
        <v>937</v>
      </c>
      <c r="F34" s="735">
        <f t="shared" si="90"/>
        <v>910</v>
      </c>
      <c r="G34" s="735">
        <f t="shared" si="90"/>
        <v>808</v>
      </c>
      <c r="H34" s="735">
        <f t="shared" si="90"/>
        <v>857</v>
      </c>
      <c r="I34" s="735">
        <f t="shared" si="90"/>
        <v>852</v>
      </c>
      <c r="J34" s="735">
        <f t="shared" si="90"/>
        <v>843</v>
      </c>
      <c r="K34" s="735">
        <f t="shared" si="90"/>
        <v>895</v>
      </c>
      <c r="L34" s="735">
        <f t="shared" si="90"/>
        <v>810</v>
      </c>
      <c r="M34" s="735">
        <f t="shared" si="90"/>
        <v>822</v>
      </c>
      <c r="N34" s="735">
        <f t="shared" si="90"/>
        <v>743</v>
      </c>
      <c r="O34" s="735">
        <f>O7+O10+O13+O16+O19+O22+O25+O28+O31</f>
        <v>833</v>
      </c>
      <c r="P34" s="540" t="s">
        <v>184</v>
      </c>
      <c r="Q34" s="1197" t="s">
        <v>48</v>
      </c>
    </row>
    <row r="35" spans="1:17" ht="13.5" customHeight="1" thickTop="1" thickBot="1" x14ac:dyDescent="0.3">
      <c r="A35" s="1195"/>
      <c r="B35" s="160" t="s">
        <v>821</v>
      </c>
      <c r="C35" s="254">
        <f t="shared" si="90"/>
        <v>9759</v>
      </c>
      <c r="D35" s="254">
        <f t="shared" si="90"/>
        <v>832</v>
      </c>
      <c r="E35" s="254">
        <f t="shared" si="90"/>
        <v>871</v>
      </c>
      <c r="F35" s="254">
        <f t="shared" si="90"/>
        <v>811</v>
      </c>
      <c r="G35" s="254">
        <f t="shared" si="90"/>
        <v>776</v>
      </c>
      <c r="H35" s="254">
        <f t="shared" si="90"/>
        <v>833</v>
      </c>
      <c r="I35" s="254">
        <f t="shared" si="90"/>
        <v>829</v>
      </c>
      <c r="J35" s="254">
        <f t="shared" si="90"/>
        <v>816</v>
      </c>
      <c r="K35" s="254">
        <f t="shared" si="90"/>
        <v>821</v>
      </c>
      <c r="L35" s="254">
        <f t="shared" si="90"/>
        <v>808</v>
      </c>
      <c r="M35" s="254">
        <f t="shared" si="90"/>
        <v>822</v>
      </c>
      <c r="N35" s="254">
        <f t="shared" si="90"/>
        <v>713</v>
      </c>
      <c r="O35" s="254">
        <f>O8+O11+O14+O17+O20+O23+O26+O29+O32</f>
        <v>827</v>
      </c>
      <c r="P35" s="538" t="s">
        <v>446</v>
      </c>
      <c r="Q35" s="1198"/>
    </row>
    <row r="36" spans="1:17" ht="13.5" customHeight="1" thickTop="1" x14ac:dyDescent="0.25">
      <c r="A36" s="1196"/>
      <c r="B36" s="541" t="s">
        <v>47</v>
      </c>
      <c r="C36" s="552">
        <f t="shared" ref="C36:N36" si="91">C34+C35</f>
        <v>19962</v>
      </c>
      <c r="D36" s="552">
        <f t="shared" si="91"/>
        <v>1725</v>
      </c>
      <c r="E36" s="552">
        <f t="shared" si="91"/>
        <v>1808</v>
      </c>
      <c r="F36" s="552">
        <f t="shared" si="91"/>
        <v>1721</v>
      </c>
      <c r="G36" s="552">
        <f t="shared" si="91"/>
        <v>1584</v>
      </c>
      <c r="H36" s="552">
        <f t="shared" si="91"/>
        <v>1690</v>
      </c>
      <c r="I36" s="552">
        <f t="shared" si="91"/>
        <v>1681</v>
      </c>
      <c r="J36" s="552">
        <f t="shared" si="91"/>
        <v>1659</v>
      </c>
      <c r="K36" s="552">
        <f t="shared" si="91"/>
        <v>1716</v>
      </c>
      <c r="L36" s="552">
        <f t="shared" si="91"/>
        <v>1618</v>
      </c>
      <c r="M36" s="552">
        <f t="shared" si="91"/>
        <v>1644</v>
      </c>
      <c r="N36" s="552">
        <f t="shared" si="91"/>
        <v>1456</v>
      </c>
      <c r="O36" s="552">
        <f>O34+O35</f>
        <v>1660</v>
      </c>
      <c r="P36" s="542" t="s">
        <v>48</v>
      </c>
      <c r="Q36" s="1199"/>
    </row>
    <row r="37" spans="1:17" x14ac:dyDescent="0.3">
      <c r="A37" s="33"/>
      <c r="B37" s="51"/>
      <c r="P37" s="51"/>
      <c r="Q37" s="33"/>
    </row>
    <row r="38" spans="1:17" x14ac:dyDescent="0.3">
      <c r="A38" s="33"/>
      <c r="B38" s="51"/>
      <c r="P38" s="51"/>
      <c r="Q38" s="33"/>
    </row>
    <row r="39" spans="1:17" x14ac:dyDescent="0.3">
      <c r="A39" s="33"/>
      <c r="B39" s="51"/>
      <c r="P39" s="51"/>
      <c r="Q39" s="33"/>
    </row>
    <row r="40" spans="1:17" x14ac:dyDescent="0.3">
      <c r="A40" s="33"/>
      <c r="B40" s="51"/>
      <c r="P40" s="51"/>
      <c r="Q40" s="33"/>
    </row>
    <row r="41" spans="1:17" x14ac:dyDescent="0.3">
      <c r="A41" s="33"/>
      <c r="B41" s="51"/>
      <c r="P41" s="51"/>
      <c r="Q41" s="33"/>
    </row>
    <row r="42" spans="1:17" x14ac:dyDescent="0.3">
      <c r="A42" s="33"/>
      <c r="B42" s="51"/>
      <c r="P42" s="51"/>
      <c r="Q42" s="33"/>
    </row>
    <row r="43" spans="1:17" x14ac:dyDescent="0.3">
      <c r="A43" s="33"/>
      <c r="B43" s="51"/>
      <c r="P43" s="51"/>
      <c r="Q43" s="33"/>
    </row>
    <row r="44" spans="1:17" x14ac:dyDescent="0.3">
      <c r="A44" s="33"/>
      <c r="B44" s="51"/>
      <c r="P44" s="51"/>
      <c r="Q44" s="33"/>
    </row>
    <row r="45" spans="1:17" x14ac:dyDescent="0.3">
      <c r="A45" s="33"/>
      <c r="B45" s="51"/>
      <c r="P45" s="51"/>
      <c r="Q45" s="33"/>
    </row>
    <row r="46" spans="1:17" x14ac:dyDescent="0.3">
      <c r="A46" s="33"/>
      <c r="B46" s="51"/>
      <c r="P46" s="51"/>
      <c r="Q46" s="33"/>
    </row>
    <row r="47" spans="1:17" x14ac:dyDescent="0.3">
      <c r="A47" s="33"/>
      <c r="B47" s="51"/>
      <c r="P47" s="51"/>
      <c r="Q47" s="33"/>
    </row>
    <row r="48" spans="1:17" x14ac:dyDescent="0.3">
      <c r="A48" s="33"/>
      <c r="B48" s="51"/>
      <c r="P48" s="51"/>
      <c r="Q48" s="33"/>
    </row>
    <row r="49" spans="2:16" s="33" customFormat="1" x14ac:dyDescent="0.3"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</row>
    <row r="50" spans="2:16" s="33" customFormat="1" x14ac:dyDescent="0.3"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</row>
    <row r="51" spans="2:16" s="33" customFormat="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</row>
    <row r="52" spans="2:16" s="33" customFormat="1" x14ac:dyDescent="0.3"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</row>
    <row r="53" spans="2:16" s="33" customFormat="1" x14ac:dyDescent="0.3"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</row>
    <row r="54" spans="2:16" s="33" customFormat="1" x14ac:dyDescent="0.3"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</row>
    <row r="55" spans="2:16" s="33" customFormat="1" x14ac:dyDescent="0.3"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</row>
    <row r="56" spans="2:16" s="33" customFormat="1" x14ac:dyDescent="0.3"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</row>
    <row r="57" spans="2:16" s="33" customFormat="1" x14ac:dyDescent="0.3"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</row>
    <row r="58" spans="2:16" s="33" customFormat="1" x14ac:dyDescent="0.3"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</row>
    <row r="59" spans="2:16" s="33" customFormat="1" x14ac:dyDescent="0.3"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</row>
    <row r="60" spans="2:16" s="33" customFormat="1" x14ac:dyDescent="0.3"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</row>
    <row r="61" spans="2:16" s="33" customFormat="1" x14ac:dyDescent="0.3"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</row>
    <row r="62" spans="2:16" s="33" customFormat="1" x14ac:dyDescent="0.3"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</row>
    <row r="63" spans="2:16" s="33" customFormat="1" x14ac:dyDescent="0.3"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</row>
    <row r="64" spans="2:16" s="33" customFormat="1" x14ac:dyDescent="0.3"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</row>
    <row r="65" spans="2:16" s="33" customFormat="1" x14ac:dyDescent="0.3"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</row>
    <row r="66" spans="2:16" s="33" customFormat="1" x14ac:dyDescent="0.3"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</row>
    <row r="67" spans="2:16" s="33" customFormat="1" x14ac:dyDescent="0.3"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</row>
    <row r="68" spans="2:16" s="33" customFormat="1" x14ac:dyDescent="0.3"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</row>
    <row r="69" spans="2:16" s="33" customFormat="1" x14ac:dyDescent="0.3"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</row>
    <row r="70" spans="2:16" s="33" customFormat="1" x14ac:dyDescent="0.3"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</row>
    <row r="71" spans="2:16" s="33" customFormat="1" x14ac:dyDescent="0.3"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</row>
    <row r="72" spans="2:16" s="33" customFormat="1" x14ac:dyDescent="0.3"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</row>
    <row r="73" spans="2:16" s="33" customFormat="1" x14ac:dyDescent="0.3"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</row>
    <row r="74" spans="2:16" s="33" customFormat="1" x14ac:dyDescent="0.3"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</row>
    <row r="75" spans="2:16" s="33" customFormat="1" x14ac:dyDescent="0.3"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</row>
    <row r="76" spans="2:16" s="33" customFormat="1" x14ac:dyDescent="0.3"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</row>
    <row r="77" spans="2:16" s="33" customFormat="1" x14ac:dyDescent="0.3"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</row>
    <row r="78" spans="2:16" s="33" customFormat="1" x14ac:dyDescent="0.3"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</row>
    <row r="79" spans="2:16" s="33" customFormat="1" x14ac:dyDescent="0.3"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</row>
    <row r="80" spans="2:16" s="33" customFormat="1" x14ac:dyDescent="0.3"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</row>
    <row r="81" spans="2:16" s="33" customFormat="1" x14ac:dyDescent="0.3"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</row>
    <row r="82" spans="2:16" s="33" customFormat="1" x14ac:dyDescent="0.3"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</row>
    <row r="83" spans="2:16" s="33" customFormat="1" x14ac:dyDescent="0.3"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</row>
    <row r="84" spans="2:16" s="33" customFormat="1" x14ac:dyDescent="0.3"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</row>
    <row r="85" spans="2:16" s="33" customFormat="1" x14ac:dyDescent="0.3"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</row>
    <row r="86" spans="2:16" s="33" customFormat="1" x14ac:dyDescent="0.3"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</row>
    <row r="87" spans="2:16" s="33" customFormat="1" x14ac:dyDescent="0.3"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</row>
    <row r="88" spans="2:16" s="33" customFormat="1" x14ac:dyDescent="0.3"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</row>
    <row r="89" spans="2:16" s="33" customFormat="1" x14ac:dyDescent="0.3"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</row>
    <row r="90" spans="2:16" s="33" customFormat="1" x14ac:dyDescent="0.3"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</row>
    <row r="91" spans="2:16" s="33" customFormat="1" x14ac:dyDescent="0.3"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</row>
    <row r="92" spans="2:16" s="33" customFormat="1" x14ac:dyDescent="0.3"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</row>
    <row r="93" spans="2:16" s="33" customFormat="1" x14ac:dyDescent="0.3"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</row>
    <row r="94" spans="2:16" s="33" customFormat="1" x14ac:dyDescent="0.3"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</row>
    <row r="95" spans="2:16" s="33" customFormat="1" x14ac:dyDescent="0.3"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</row>
    <row r="96" spans="2:16" s="33" customFormat="1" x14ac:dyDescent="0.3"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</row>
    <row r="97" spans="2:16" s="33" customFormat="1" x14ac:dyDescent="0.3"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</row>
    <row r="98" spans="2:16" s="33" customFormat="1" x14ac:dyDescent="0.3"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</row>
    <row r="99" spans="2:16" s="33" customFormat="1" x14ac:dyDescent="0.3"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</row>
    <row r="100" spans="2:16" s="33" customFormat="1" x14ac:dyDescent="0.3"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</row>
    <row r="101" spans="2:16" s="33" customFormat="1" x14ac:dyDescent="0.3"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</row>
    <row r="102" spans="2:16" s="33" customFormat="1" x14ac:dyDescent="0.3"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</row>
    <row r="103" spans="2:16" s="33" customFormat="1" x14ac:dyDescent="0.3"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</row>
    <row r="104" spans="2:16" s="33" customFormat="1" x14ac:dyDescent="0.3"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</row>
    <row r="105" spans="2:16" s="33" customFormat="1" x14ac:dyDescent="0.3"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</row>
    <row r="106" spans="2:16" s="33" customFormat="1" x14ac:dyDescent="0.3"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</row>
    <row r="107" spans="2:16" s="33" customFormat="1" x14ac:dyDescent="0.3"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</row>
    <row r="108" spans="2:16" s="33" customFormat="1" x14ac:dyDescent="0.3"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</row>
    <row r="109" spans="2:16" s="33" customFormat="1" x14ac:dyDescent="0.3"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</row>
    <row r="110" spans="2:16" s="33" customFormat="1" x14ac:dyDescent="0.3"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</row>
    <row r="111" spans="2:16" s="33" customFormat="1" x14ac:dyDescent="0.3"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</row>
    <row r="112" spans="2:16" s="33" customFormat="1" x14ac:dyDescent="0.3"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</row>
    <row r="113" spans="2:16" s="33" customFormat="1" x14ac:dyDescent="0.3"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</row>
    <row r="114" spans="2:16" s="33" customFormat="1" x14ac:dyDescent="0.3"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</row>
    <row r="115" spans="2:16" s="33" customFormat="1" x14ac:dyDescent="0.3"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</row>
    <row r="116" spans="2:16" s="33" customFormat="1" x14ac:dyDescent="0.3"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</row>
    <row r="117" spans="2:16" s="33" customFormat="1" x14ac:dyDescent="0.3"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</row>
    <row r="118" spans="2:16" s="33" customFormat="1" x14ac:dyDescent="0.3"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</row>
    <row r="119" spans="2:16" s="33" customFormat="1" x14ac:dyDescent="0.3"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</row>
    <row r="120" spans="2:16" s="33" customFormat="1" x14ac:dyDescent="0.3"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</row>
    <row r="121" spans="2:16" s="33" customFormat="1" x14ac:dyDescent="0.3"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</row>
    <row r="122" spans="2:16" s="33" customFormat="1" x14ac:dyDescent="0.3"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</row>
    <row r="123" spans="2:16" s="33" customFormat="1" x14ac:dyDescent="0.3"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</row>
    <row r="124" spans="2:16" s="33" customFormat="1" x14ac:dyDescent="0.3"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</row>
    <row r="125" spans="2:16" s="33" customFormat="1" x14ac:dyDescent="0.3"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</row>
    <row r="126" spans="2:16" s="33" customFormat="1" x14ac:dyDescent="0.3"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</row>
    <row r="127" spans="2:16" s="33" customFormat="1" x14ac:dyDescent="0.3"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</row>
    <row r="128" spans="2:16" s="33" customFormat="1" x14ac:dyDescent="0.3"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</row>
    <row r="129" spans="2:16" s="33" customFormat="1" x14ac:dyDescent="0.3"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</row>
    <row r="130" spans="2:16" s="33" customFormat="1" x14ac:dyDescent="0.3"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</row>
    <row r="131" spans="2:16" s="33" customFormat="1" x14ac:dyDescent="0.3"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</row>
    <row r="132" spans="2:16" s="33" customFormat="1" x14ac:dyDescent="0.3"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</row>
    <row r="133" spans="2:16" s="33" customFormat="1" x14ac:dyDescent="0.3"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</row>
    <row r="134" spans="2:16" s="33" customFormat="1" x14ac:dyDescent="0.3"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</row>
    <row r="135" spans="2:16" s="33" customFormat="1" x14ac:dyDescent="0.3"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</row>
    <row r="136" spans="2:16" s="33" customFormat="1" x14ac:dyDescent="0.3"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</row>
    <row r="137" spans="2:16" s="33" customFormat="1" x14ac:dyDescent="0.3"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</row>
    <row r="138" spans="2:16" s="33" customFormat="1" x14ac:dyDescent="0.3"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</row>
    <row r="139" spans="2:16" s="33" customFormat="1" x14ac:dyDescent="0.3"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</row>
    <row r="140" spans="2:16" s="33" customFormat="1" x14ac:dyDescent="0.3"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</row>
    <row r="141" spans="2:16" s="33" customFormat="1" x14ac:dyDescent="0.3"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</row>
    <row r="142" spans="2:16" s="33" customFormat="1" x14ac:dyDescent="0.3"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</row>
    <row r="143" spans="2:16" s="33" customFormat="1" x14ac:dyDescent="0.3"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</row>
    <row r="144" spans="2:16" s="33" customFormat="1" x14ac:dyDescent="0.3"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</row>
    <row r="145" spans="2:16" s="33" customFormat="1" x14ac:dyDescent="0.3"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</row>
    <row r="146" spans="2:16" s="33" customFormat="1" x14ac:dyDescent="0.3"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</row>
    <row r="147" spans="2:16" s="33" customFormat="1" x14ac:dyDescent="0.3"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</row>
    <row r="148" spans="2:16" s="33" customFormat="1" x14ac:dyDescent="0.3"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</row>
    <row r="149" spans="2:16" s="33" customFormat="1" x14ac:dyDescent="0.3"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</row>
    <row r="150" spans="2:16" s="33" customFormat="1" x14ac:dyDescent="0.3"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</row>
    <row r="151" spans="2:16" s="33" customFormat="1" x14ac:dyDescent="0.3"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</row>
    <row r="152" spans="2:16" s="33" customFormat="1" x14ac:dyDescent="0.3"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</row>
    <row r="153" spans="2:16" s="33" customFormat="1" x14ac:dyDescent="0.3"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</row>
    <row r="154" spans="2:16" s="33" customFormat="1" x14ac:dyDescent="0.3"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</row>
    <row r="155" spans="2:16" s="33" customFormat="1" x14ac:dyDescent="0.3"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</row>
    <row r="156" spans="2:16" s="33" customFormat="1" x14ac:dyDescent="0.3"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</row>
    <row r="157" spans="2:16" s="33" customFormat="1" x14ac:dyDescent="0.3"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</row>
    <row r="158" spans="2:16" s="33" customFormat="1" x14ac:dyDescent="0.3"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</row>
    <row r="159" spans="2:16" s="33" customFormat="1" x14ac:dyDescent="0.3"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</row>
    <row r="160" spans="2:16" s="33" customFormat="1" x14ac:dyDescent="0.3"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</row>
    <row r="161" spans="2:16" s="33" customFormat="1" x14ac:dyDescent="0.3"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</row>
    <row r="162" spans="2:16" s="33" customFormat="1" x14ac:dyDescent="0.3"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</row>
    <row r="163" spans="2:16" s="33" customFormat="1" x14ac:dyDescent="0.3"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</row>
    <row r="164" spans="2:16" s="33" customFormat="1" x14ac:dyDescent="0.3"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</row>
    <row r="165" spans="2:16" s="33" customFormat="1" x14ac:dyDescent="0.3"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</row>
    <row r="166" spans="2:16" s="33" customFormat="1" x14ac:dyDescent="0.3"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</row>
    <row r="167" spans="2:16" s="33" customFormat="1" x14ac:dyDescent="0.3"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</row>
    <row r="168" spans="2:16" s="33" customFormat="1" x14ac:dyDescent="0.3"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</row>
    <row r="169" spans="2:16" s="33" customFormat="1" x14ac:dyDescent="0.3"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</row>
    <row r="170" spans="2:16" s="33" customFormat="1" x14ac:dyDescent="0.3"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</row>
    <row r="171" spans="2:16" s="33" customFormat="1" x14ac:dyDescent="0.3"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</row>
    <row r="172" spans="2:16" s="33" customFormat="1" x14ac:dyDescent="0.3"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</row>
    <row r="173" spans="2:16" s="33" customFormat="1" x14ac:dyDescent="0.3"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</row>
    <row r="174" spans="2:16" s="33" customFormat="1" x14ac:dyDescent="0.3"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</row>
    <row r="175" spans="2:16" s="33" customFormat="1" x14ac:dyDescent="0.3"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</row>
    <row r="176" spans="2:16" s="33" customFormat="1" x14ac:dyDescent="0.3"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</row>
    <row r="177" spans="2:16" s="33" customFormat="1" x14ac:dyDescent="0.3"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</row>
    <row r="178" spans="2:16" s="33" customFormat="1" x14ac:dyDescent="0.3"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</row>
    <row r="179" spans="2:16" s="33" customFormat="1" x14ac:dyDescent="0.3"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</row>
    <row r="180" spans="2:16" s="33" customFormat="1" x14ac:dyDescent="0.3"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</row>
    <row r="181" spans="2:16" s="33" customFormat="1" x14ac:dyDescent="0.3"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</row>
    <row r="182" spans="2:16" s="33" customFormat="1" x14ac:dyDescent="0.3"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</row>
    <row r="183" spans="2:16" s="33" customFormat="1" x14ac:dyDescent="0.3"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</row>
    <row r="184" spans="2:16" s="33" customFormat="1" x14ac:dyDescent="0.3"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</row>
    <row r="185" spans="2:16" s="33" customFormat="1" x14ac:dyDescent="0.3"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</row>
    <row r="186" spans="2:16" s="33" customFormat="1" x14ac:dyDescent="0.3"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</row>
    <row r="187" spans="2:16" s="33" customFormat="1" x14ac:dyDescent="0.3"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</row>
    <row r="188" spans="2:16" s="33" customFormat="1" x14ac:dyDescent="0.3"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</row>
    <row r="189" spans="2:16" s="33" customFormat="1" x14ac:dyDescent="0.3"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</row>
    <row r="190" spans="2:16" s="33" customFormat="1" x14ac:dyDescent="0.3"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</row>
    <row r="191" spans="2:16" s="33" customFormat="1" x14ac:dyDescent="0.3"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</row>
    <row r="192" spans="2:16" s="33" customFormat="1" x14ac:dyDescent="0.3"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</row>
    <row r="193" spans="2:16" s="33" customFormat="1" x14ac:dyDescent="0.3"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</row>
    <row r="194" spans="2:16" s="33" customFormat="1" x14ac:dyDescent="0.3"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</row>
    <row r="195" spans="2:16" s="33" customFormat="1" x14ac:dyDescent="0.3"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</row>
    <row r="196" spans="2:16" s="33" customFormat="1" x14ac:dyDescent="0.3"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</row>
    <row r="197" spans="2:16" s="33" customFormat="1" x14ac:dyDescent="0.3"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</row>
    <row r="198" spans="2:16" s="33" customFormat="1" x14ac:dyDescent="0.3"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</row>
    <row r="199" spans="2:16" s="33" customFormat="1" x14ac:dyDescent="0.3"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</row>
    <row r="200" spans="2:16" s="33" customFormat="1" x14ac:dyDescent="0.3"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</row>
    <row r="201" spans="2:16" s="33" customFormat="1" x14ac:dyDescent="0.3"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</row>
    <row r="202" spans="2:16" s="33" customFormat="1" x14ac:dyDescent="0.3"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</row>
    <row r="203" spans="2:16" s="33" customFormat="1" x14ac:dyDescent="0.3"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</row>
    <row r="204" spans="2:16" s="33" customFormat="1" x14ac:dyDescent="0.3"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</row>
    <row r="205" spans="2:16" s="33" customFormat="1" x14ac:dyDescent="0.3"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</row>
    <row r="206" spans="2:16" s="33" customFormat="1" x14ac:dyDescent="0.3"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</row>
    <row r="207" spans="2:16" s="33" customFormat="1" x14ac:dyDescent="0.3"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</row>
    <row r="208" spans="2:16" s="33" customFormat="1" x14ac:dyDescent="0.3"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</row>
    <row r="209" spans="2:16" s="33" customFormat="1" x14ac:dyDescent="0.3"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  <row r="210" spans="2:16" s="33" customFormat="1" x14ac:dyDescent="0.3"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</row>
    <row r="211" spans="2:16" s="33" customFormat="1" x14ac:dyDescent="0.3"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</row>
    <row r="212" spans="2:16" s="33" customFormat="1" x14ac:dyDescent="0.3"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</row>
    <row r="213" spans="2:16" s="33" customFormat="1" x14ac:dyDescent="0.3">
      <c r="B213" s="53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3"/>
    </row>
    <row r="214" spans="2:16" s="33" customFormat="1" x14ac:dyDescent="0.3">
      <c r="B214" s="53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3"/>
    </row>
    <row r="215" spans="2:16" s="33" customFormat="1" x14ac:dyDescent="0.3">
      <c r="B215" s="53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3"/>
    </row>
  </sheetData>
  <mergeCells count="24">
    <mergeCell ref="A28:A30"/>
    <mergeCell ref="Q28:Q30"/>
    <mergeCell ref="A31:A33"/>
    <mergeCell ref="Q31:Q33"/>
    <mergeCell ref="A34:A36"/>
    <mergeCell ref="Q34:Q36"/>
    <mergeCell ref="A19:A21"/>
    <mergeCell ref="Q19:Q21"/>
    <mergeCell ref="A22:A24"/>
    <mergeCell ref="Q22:Q24"/>
    <mergeCell ref="A25:A27"/>
    <mergeCell ref="Q25:Q27"/>
    <mergeCell ref="A10:A12"/>
    <mergeCell ref="Q10:Q12"/>
    <mergeCell ref="A13:A15"/>
    <mergeCell ref="Q13:Q15"/>
    <mergeCell ref="A16:A18"/>
    <mergeCell ref="Q16:Q18"/>
    <mergeCell ref="A1:Q1"/>
    <mergeCell ref="A2:Q2"/>
    <mergeCell ref="A3:Q3"/>
    <mergeCell ref="A4:Q4"/>
    <mergeCell ref="A7:A9"/>
    <mergeCell ref="Q7:Q9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44"/>
  <sheetViews>
    <sheetView view="pageBreakPreview" topLeftCell="A24" zoomScaleNormal="100" zoomScaleSheetLayoutView="100" workbookViewId="0">
      <selection activeCell="D37" sqref="D37"/>
    </sheetView>
  </sheetViews>
  <sheetFormatPr defaultRowHeight="12.5" x14ac:dyDescent="0.25"/>
  <cols>
    <col min="1" max="1" width="40.7265625" style="49" customWidth="1"/>
    <col min="2" max="3" width="8.7265625" style="687" customWidth="1"/>
    <col min="4" max="4" width="40.7265625" style="49" customWidth="1"/>
    <col min="5" max="256" width="9.1796875" style="49"/>
    <col min="257" max="257" width="42.7265625" style="49" customWidth="1"/>
    <col min="258" max="259" width="8.7265625" style="49" customWidth="1"/>
    <col min="260" max="260" width="40.7265625" style="49" customWidth="1"/>
    <col min="261" max="512" width="9.1796875" style="49"/>
    <col min="513" max="513" width="42.7265625" style="49" customWidth="1"/>
    <col min="514" max="515" width="8.7265625" style="49" customWidth="1"/>
    <col min="516" max="516" width="40.7265625" style="49" customWidth="1"/>
    <col min="517" max="768" width="9.1796875" style="49"/>
    <col min="769" max="769" width="42.7265625" style="49" customWidth="1"/>
    <col min="770" max="771" width="8.7265625" style="49" customWidth="1"/>
    <col min="772" max="772" width="40.7265625" style="49" customWidth="1"/>
    <col min="773" max="1024" width="9.1796875" style="49"/>
    <col min="1025" max="1025" width="42.7265625" style="49" customWidth="1"/>
    <col min="1026" max="1027" width="8.7265625" style="49" customWidth="1"/>
    <col min="1028" max="1028" width="40.7265625" style="49" customWidth="1"/>
    <col min="1029" max="1280" width="9.1796875" style="49"/>
    <col min="1281" max="1281" width="42.7265625" style="49" customWidth="1"/>
    <col min="1282" max="1283" width="8.7265625" style="49" customWidth="1"/>
    <col min="1284" max="1284" width="40.7265625" style="49" customWidth="1"/>
    <col min="1285" max="1536" width="9.1796875" style="49"/>
    <col min="1537" max="1537" width="42.7265625" style="49" customWidth="1"/>
    <col min="1538" max="1539" width="8.7265625" style="49" customWidth="1"/>
    <col min="1540" max="1540" width="40.7265625" style="49" customWidth="1"/>
    <col min="1541" max="1792" width="9.1796875" style="49"/>
    <col min="1793" max="1793" width="42.7265625" style="49" customWidth="1"/>
    <col min="1794" max="1795" width="8.7265625" style="49" customWidth="1"/>
    <col min="1796" max="1796" width="40.7265625" style="49" customWidth="1"/>
    <col min="1797" max="2048" width="9.1796875" style="49"/>
    <col min="2049" max="2049" width="42.7265625" style="49" customWidth="1"/>
    <col min="2050" max="2051" width="8.7265625" style="49" customWidth="1"/>
    <col min="2052" max="2052" width="40.7265625" style="49" customWidth="1"/>
    <col min="2053" max="2304" width="9.1796875" style="49"/>
    <col min="2305" max="2305" width="42.7265625" style="49" customWidth="1"/>
    <col min="2306" max="2307" width="8.7265625" style="49" customWidth="1"/>
    <col min="2308" max="2308" width="40.7265625" style="49" customWidth="1"/>
    <col min="2309" max="2560" width="9.1796875" style="49"/>
    <col min="2561" max="2561" width="42.7265625" style="49" customWidth="1"/>
    <col min="2562" max="2563" width="8.7265625" style="49" customWidth="1"/>
    <col min="2564" max="2564" width="40.7265625" style="49" customWidth="1"/>
    <col min="2565" max="2816" width="9.1796875" style="49"/>
    <col min="2817" max="2817" width="42.7265625" style="49" customWidth="1"/>
    <col min="2818" max="2819" width="8.7265625" style="49" customWidth="1"/>
    <col min="2820" max="2820" width="40.7265625" style="49" customWidth="1"/>
    <col min="2821" max="3072" width="9.1796875" style="49"/>
    <col min="3073" max="3073" width="42.7265625" style="49" customWidth="1"/>
    <col min="3074" max="3075" width="8.7265625" style="49" customWidth="1"/>
    <col min="3076" max="3076" width="40.7265625" style="49" customWidth="1"/>
    <col min="3077" max="3328" width="9.1796875" style="49"/>
    <col min="3329" max="3329" width="42.7265625" style="49" customWidth="1"/>
    <col min="3330" max="3331" width="8.7265625" style="49" customWidth="1"/>
    <col min="3332" max="3332" width="40.7265625" style="49" customWidth="1"/>
    <col min="3333" max="3584" width="9.1796875" style="49"/>
    <col min="3585" max="3585" width="42.7265625" style="49" customWidth="1"/>
    <col min="3586" max="3587" width="8.7265625" style="49" customWidth="1"/>
    <col min="3588" max="3588" width="40.7265625" style="49" customWidth="1"/>
    <col min="3589" max="3840" width="9.1796875" style="49"/>
    <col min="3841" max="3841" width="42.7265625" style="49" customWidth="1"/>
    <col min="3842" max="3843" width="8.7265625" style="49" customWidth="1"/>
    <col min="3844" max="3844" width="40.7265625" style="49" customWidth="1"/>
    <col min="3845" max="4096" width="9.1796875" style="49"/>
    <col min="4097" max="4097" width="42.7265625" style="49" customWidth="1"/>
    <col min="4098" max="4099" width="8.7265625" style="49" customWidth="1"/>
    <col min="4100" max="4100" width="40.7265625" style="49" customWidth="1"/>
    <col min="4101" max="4352" width="9.1796875" style="49"/>
    <col min="4353" max="4353" width="42.7265625" style="49" customWidth="1"/>
    <col min="4354" max="4355" width="8.7265625" style="49" customWidth="1"/>
    <col min="4356" max="4356" width="40.7265625" style="49" customWidth="1"/>
    <col min="4357" max="4608" width="9.1796875" style="49"/>
    <col min="4609" max="4609" width="42.7265625" style="49" customWidth="1"/>
    <col min="4610" max="4611" width="8.7265625" style="49" customWidth="1"/>
    <col min="4612" max="4612" width="40.7265625" style="49" customWidth="1"/>
    <col min="4613" max="4864" width="9.1796875" style="49"/>
    <col min="4865" max="4865" width="42.7265625" style="49" customWidth="1"/>
    <col min="4866" max="4867" width="8.7265625" style="49" customWidth="1"/>
    <col min="4868" max="4868" width="40.7265625" style="49" customWidth="1"/>
    <col min="4869" max="5120" width="9.1796875" style="49"/>
    <col min="5121" max="5121" width="42.7265625" style="49" customWidth="1"/>
    <col min="5122" max="5123" width="8.7265625" style="49" customWidth="1"/>
    <col min="5124" max="5124" width="40.7265625" style="49" customWidth="1"/>
    <col min="5125" max="5376" width="9.1796875" style="49"/>
    <col min="5377" max="5377" width="42.7265625" style="49" customWidth="1"/>
    <col min="5378" max="5379" width="8.7265625" style="49" customWidth="1"/>
    <col min="5380" max="5380" width="40.7265625" style="49" customWidth="1"/>
    <col min="5381" max="5632" width="9.1796875" style="49"/>
    <col min="5633" max="5633" width="42.7265625" style="49" customWidth="1"/>
    <col min="5634" max="5635" width="8.7265625" style="49" customWidth="1"/>
    <col min="5636" max="5636" width="40.7265625" style="49" customWidth="1"/>
    <col min="5637" max="5888" width="9.1796875" style="49"/>
    <col min="5889" max="5889" width="42.7265625" style="49" customWidth="1"/>
    <col min="5890" max="5891" width="8.7265625" style="49" customWidth="1"/>
    <col min="5892" max="5892" width="40.7265625" style="49" customWidth="1"/>
    <col min="5893" max="6144" width="9.1796875" style="49"/>
    <col min="6145" max="6145" width="42.7265625" style="49" customWidth="1"/>
    <col min="6146" max="6147" width="8.7265625" style="49" customWidth="1"/>
    <col min="6148" max="6148" width="40.7265625" style="49" customWidth="1"/>
    <col min="6149" max="6400" width="9.1796875" style="49"/>
    <col min="6401" max="6401" width="42.7265625" style="49" customWidth="1"/>
    <col min="6402" max="6403" width="8.7265625" style="49" customWidth="1"/>
    <col min="6404" max="6404" width="40.7265625" style="49" customWidth="1"/>
    <col min="6405" max="6656" width="9.1796875" style="49"/>
    <col min="6657" max="6657" width="42.7265625" style="49" customWidth="1"/>
    <col min="6658" max="6659" width="8.7265625" style="49" customWidth="1"/>
    <col min="6660" max="6660" width="40.7265625" style="49" customWidth="1"/>
    <col min="6661" max="6912" width="9.1796875" style="49"/>
    <col min="6913" max="6913" width="42.7265625" style="49" customWidth="1"/>
    <col min="6914" max="6915" width="8.7265625" style="49" customWidth="1"/>
    <col min="6916" max="6916" width="40.7265625" style="49" customWidth="1"/>
    <col min="6917" max="7168" width="9.1796875" style="49"/>
    <col min="7169" max="7169" width="42.7265625" style="49" customWidth="1"/>
    <col min="7170" max="7171" width="8.7265625" style="49" customWidth="1"/>
    <col min="7172" max="7172" width="40.7265625" style="49" customWidth="1"/>
    <col min="7173" max="7424" width="9.1796875" style="49"/>
    <col min="7425" max="7425" width="42.7265625" style="49" customWidth="1"/>
    <col min="7426" max="7427" width="8.7265625" style="49" customWidth="1"/>
    <col min="7428" max="7428" width="40.7265625" style="49" customWidth="1"/>
    <col min="7429" max="7680" width="9.1796875" style="49"/>
    <col min="7681" max="7681" width="42.7265625" style="49" customWidth="1"/>
    <col min="7682" max="7683" width="8.7265625" style="49" customWidth="1"/>
    <col min="7684" max="7684" width="40.7265625" style="49" customWidth="1"/>
    <col min="7685" max="7936" width="9.1796875" style="49"/>
    <col min="7937" max="7937" width="42.7265625" style="49" customWidth="1"/>
    <col min="7938" max="7939" width="8.7265625" style="49" customWidth="1"/>
    <col min="7940" max="7940" width="40.7265625" style="49" customWidth="1"/>
    <col min="7941" max="8192" width="9.1796875" style="49"/>
    <col min="8193" max="8193" width="42.7265625" style="49" customWidth="1"/>
    <col min="8194" max="8195" width="8.7265625" style="49" customWidth="1"/>
    <col min="8196" max="8196" width="40.7265625" style="49" customWidth="1"/>
    <col min="8197" max="8448" width="9.1796875" style="49"/>
    <col min="8449" max="8449" width="42.7265625" style="49" customWidth="1"/>
    <col min="8450" max="8451" width="8.7265625" style="49" customWidth="1"/>
    <col min="8452" max="8452" width="40.7265625" style="49" customWidth="1"/>
    <col min="8453" max="8704" width="9.1796875" style="49"/>
    <col min="8705" max="8705" width="42.7265625" style="49" customWidth="1"/>
    <col min="8706" max="8707" width="8.7265625" style="49" customWidth="1"/>
    <col min="8708" max="8708" width="40.7265625" style="49" customWidth="1"/>
    <col min="8709" max="8960" width="9.1796875" style="49"/>
    <col min="8961" max="8961" width="42.7265625" style="49" customWidth="1"/>
    <col min="8962" max="8963" width="8.7265625" style="49" customWidth="1"/>
    <col min="8964" max="8964" width="40.7265625" style="49" customWidth="1"/>
    <col min="8965" max="9216" width="9.1796875" style="49"/>
    <col min="9217" max="9217" width="42.7265625" style="49" customWidth="1"/>
    <col min="9218" max="9219" width="8.7265625" style="49" customWidth="1"/>
    <col min="9220" max="9220" width="40.7265625" style="49" customWidth="1"/>
    <col min="9221" max="9472" width="9.1796875" style="49"/>
    <col min="9473" max="9473" width="42.7265625" style="49" customWidth="1"/>
    <col min="9474" max="9475" width="8.7265625" style="49" customWidth="1"/>
    <col min="9476" max="9476" width="40.7265625" style="49" customWidth="1"/>
    <col min="9477" max="9728" width="9.1796875" style="49"/>
    <col min="9729" max="9729" width="42.7265625" style="49" customWidth="1"/>
    <col min="9730" max="9731" width="8.7265625" style="49" customWidth="1"/>
    <col min="9732" max="9732" width="40.7265625" style="49" customWidth="1"/>
    <col min="9733" max="9984" width="9.1796875" style="49"/>
    <col min="9985" max="9985" width="42.7265625" style="49" customWidth="1"/>
    <col min="9986" max="9987" width="8.7265625" style="49" customWidth="1"/>
    <col min="9988" max="9988" width="40.7265625" style="49" customWidth="1"/>
    <col min="9989" max="10240" width="9.1796875" style="49"/>
    <col min="10241" max="10241" width="42.7265625" style="49" customWidth="1"/>
    <col min="10242" max="10243" width="8.7265625" style="49" customWidth="1"/>
    <col min="10244" max="10244" width="40.7265625" style="49" customWidth="1"/>
    <col min="10245" max="10496" width="9.1796875" style="49"/>
    <col min="10497" max="10497" width="42.7265625" style="49" customWidth="1"/>
    <col min="10498" max="10499" width="8.7265625" style="49" customWidth="1"/>
    <col min="10500" max="10500" width="40.7265625" style="49" customWidth="1"/>
    <col min="10501" max="10752" width="9.1796875" style="49"/>
    <col min="10753" max="10753" width="42.7265625" style="49" customWidth="1"/>
    <col min="10754" max="10755" width="8.7265625" style="49" customWidth="1"/>
    <col min="10756" max="10756" width="40.7265625" style="49" customWidth="1"/>
    <col min="10757" max="11008" width="9.1796875" style="49"/>
    <col min="11009" max="11009" width="42.7265625" style="49" customWidth="1"/>
    <col min="11010" max="11011" width="8.7265625" style="49" customWidth="1"/>
    <col min="11012" max="11012" width="40.7265625" style="49" customWidth="1"/>
    <col min="11013" max="11264" width="9.1796875" style="49"/>
    <col min="11265" max="11265" width="42.7265625" style="49" customWidth="1"/>
    <col min="11266" max="11267" width="8.7265625" style="49" customWidth="1"/>
    <col min="11268" max="11268" width="40.7265625" style="49" customWidth="1"/>
    <col min="11269" max="11520" width="9.1796875" style="49"/>
    <col min="11521" max="11521" width="42.7265625" style="49" customWidth="1"/>
    <col min="11522" max="11523" width="8.7265625" style="49" customWidth="1"/>
    <col min="11524" max="11524" width="40.7265625" style="49" customWidth="1"/>
    <col min="11525" max="11776" width="9.1796875" style="49"/>
    <col min="11777" max="11777" width="42.7265625" style="49" customWidth="1"/>
    <col min="11778" max="11779" width="8.7265625" style="49" customWidth="1"/>
    <col min="11780" max="11780" width="40.7265625" style="49" customWidth="1"/>
    <col min="11781" max="12032" width="9.1796875" style="49"/>
    <col min="12033" max="12033" width="42.7265625" style="49" customWidth="1"/>
    <col min="12034" max="12035" width="8.7265625" style="49" customWidth="1"/>
    <col min="12036" max="12036" width="40.7265625" style="49" customWidth="1"/>
    <col min="12037" max="12288" width="9.1796875" style="49"/>
    <col min="12289" max="12289" width="42.7265625" style="49" customWidth="1"/>
    <col min="12290" max="12291" width="8.7265625" style="49" customWidth="1"/>
    <col min="12292" max="12292" width="40.7265625" style="49" customWidth="1"/>
    <col min="12293" max="12544" width="9.1796875" style="49"/>
    <col min="12545" max="12545" width="42.7265625" style="49" customWidth="1"/>
    <col min="12546" max="12547" width="8.7265625" style="49" customWidth="1"/>
    <col min="12548" max="12548" width="40.7265625" style="49" customWidth="1"/>
    <col min="12549" max="12800" width="9.1796875" style="49"/>
    <col min="12801" max="12801" width="42.7265625" style="49" customWidth="1"/>
    <col min="12802" max="12803" width="8.7265625" style="49" customWidth="1"/>
    <col min="12804" max="12804" width="40.7265625" style="49" customWidth="1"/>
    <col min="12805" max="13056" width="9.1796875" style="49"/>
    <col min="13057" max="13057" width="42.7265625" style="49" customWidth="1"/>
    <col min="13058" max="13059" width="8.7265625" style="49" customWidth="1"/>
    <col min="13060" max="13060" width="40.7265625" style="49" customWidth="1"/>
    <col min="13061" max="13312" width="9.1796875" style="49"/>
    <col min="13313" max="13313" width="42.7265625" style="49" customWidth="1"/>
    <col min="13314" max="13315" width="8.7265625" style="49" customWidth="1"/>
    <col min="13316" max="13316" width="40.7265625" style="49" customWidth="1"/>
    <col min="13317" max="13568" width="9.1796875" style="49"/>
    <col min="13569" max="13569" width="42.7265625" style="49" customWidth="1"/>
    <col min="13570" max="13571" width="8.7265625" style="49" customWidth="1"/>
    <col min="13572" max="13572" width="40.7265625" style="49" customWidth="1"/>
    <col min="13573" max="13824" width="9.1796875" style="49"/>
    <col min="13825" max="13825" width="42.7265625" style="49" customWidth="1"/>
    <col min="13826" max="13827" width="8.7265625" style="49" customWidth="1"/>
    <col min="13828" max="13828" width="40.7265625" style="49" customWidth="1"/>
    <col min="13829" max="14080" width="9.1796875" style="49"/>
    <col min="14081" max="14081" width="42.7265625" style="49" customWidth="1"/>
    <col min="14082" max="14083" width="8.7265625" style="49" customWidth="1"/>
    <col min="14084" max="14084" width="40.7265625" style="49" customWidth="1"/>
    <col min="14085" max="14336" width="9.1796875" style="49"/>
    <col min="14337" max="14337" width="42.7265625" style="49" customWidth="1"/>
    <col min="14338" max="14339" width="8.7265625" style="49" customWidth="1"/>
    <col min="14340" max="14340" width="40.7265625" style="49" customWidth="1"/>
    <col min="14341" max="14592" width="9.1796875" style="49"/>
    <col min="14593" max="14593" width="42.7265625" style="49" customWidth="1"/>
    <col min="14594" max="14595" width="8.7265625" style="49" customWidth="1"/>
    <col min="14596" max="14596" width="40.7265625" style="49" customWidth="1"/>
    <col min="14597" max="14848" width="9.1796875" style="49"/>
    <col min="14849" max="14849" width="42.7265625" style="49" customWidth="1"/>
    <col min="14850" max="14851" width="8.7265625" style="49" customWidth="1"/>
    <col min="14852" max="14852" width="40.7265625" style="49" customWidth="1"/>
    <col min="14853" max="15104" width="9.1796875" style="49"/>
    <col min="15105" max="15105" width="42.7265625" style="49" customWidth="1"/>
    <col min="15106" max="15107" width="8.7265625" style="49" customWidth="1"/>
    <col min="15108" max="15108" width="40.7265625" style="49" customWidth="1"/>
    <col min="15109" max="15360" width="9.1796875" style="49"/>
    <col min="15361" max="15361" width="42.7265625" style="49" customWidth="1"/>
    <col min="15362" max="15363" width="8.7265625" style="49" customWidth="1"/>
    <col min="15364" max="15364" width="40.7265625" style="49" customWidth="1"/>
    <col min="15365" max="15616" width="9.1796875" style="49"/>
    <col min="15617" max="15617" width="42.7265625" style="49" customWidth="1"/>
    <col min="15618" max="15619" width="8.7265625" style="49" customWidth="1"/>
    <col min="15620" max="15620" width="40.7265625" style="49" customWidth="1"/>
    <col min="15621" max="15872" width="9.1796875" style="49"/>
    <col min="15873" max="15873" width="42.7265625" style="49" customWidth="1"/>
    <col min="15874" max="15875" width="8.7265625" style="49" customWidth="1"/>
    <col min="15876" max="15876" width="40.7265625" style="49" customWidth="1"/>
    <col min="15877" max="16128" width="9.1796875" style="49"/>
    <col min="16129" max="16129" width="42.7265625" style="49" customWidth="1"/>
    <col min="16130" max="16131" width="8.7265625" style="49" customWidth="1"/>
    <col min="16132" max="16132" width="40.7265625" style="49" customWidth="1"/>
    <col min="16133" max="16384" width="9.1796875" style="49"/>
  </cols>
  <sheetData>
    <row r="1" spans="1:4" ht="46.5" customHeight="1" x14ac:dyDescent="0.25">
      <c r="A1" s="658" t="s">
        <v>661</v>
      </c>
      <c r="B1" s="659"/>
      <c r="C1" s="659"/>
      <c r="D1" s="983" t="s">
        <v>660</v>
      </c>
    </row>
    <row r="2" spans="1:4" ht="42.75" customHeight="1" x14ac:dyDescent="0.25">
      <c r="A2" s="661" t="s">
        <v>633</v>
      </c>
      <c r="B2" s="662" t="s">
        <v>116</v>
      </c>
      <c r="C2" s="662" t="s">
        <v>336</v>
      </c>
      <c r="D2" s="663" t="s">
        <v>0</v>
      </c>
    </row>
    <row r="3" spans="1:4" ht="21" customHeight="1" thickBot="1" x14ac:dyDescent="0.3">
      <c r="A3" s="664" t="s">
        <v>1</v>
      </c>
      <c r="B3" s="1107" t="s">
        <v>1387</v>
      </c>
      <c r="C3" s="665"/>
      <c r="D3" s="666" t="s">
        <v>656</v>
      </c>
    </row>
    <row r="4" spans="1:4" ht="21" customHeight="1" thickTop="1" thickBot="1" x14ac:dyDescent="0.3">
      <c r="A4" s="664" t="s">
        <v>657</v>
      </c>
      <c r="B4" s="1107" t="s">
        <v>1388</v>
      </c>
      <c r="C4" s="665"/>
      <c r="D4" s="666" t="s">
        <v>2</v>
      </c>
    </row>
    <row r="5" spans="1:4" ht="21" customHeight="1" thickTop="1" thickBot="1" x14ac:dyDescent="0.3">
      <c r="A5" s="664" t="s">
        <v>659</v>
      </c>
      <c r="B5" s="1107" t="s">
        <v>1389</v>
      </c>
      <c r="C5" s="665"/>
      <c r="D5" s="666" t="s">
        <v>658</v>
      </c>
    </row>
    <row r="6" spans="1:4" ht="24.5" thickTop="1" thickBot="1" x14ac:dyDescent="0.3">
      <c r="A6" s="667" t="s">
        <v>1239</v>
      </c>
      <c r="B6" s="1108"/>
      <c r="C6" s="668"/>
      <c r="D6" s="669" t="s">
        <v>558</v>
      </c>
    </row>
    <row r="7" spans="1:4" ht="40" thickTop="1" thickBot="1" x14ac:dyDescent="0.3">
      <c r="A7" s="693" t="s">
        <v>1148</v>
      </c>
      <c r="B7" s="670">
        <v>1</v>
      </c>
      <c r="C7" s="671" t="s">
        <v>3</v>
      </c>
      <c r="D7" s="694" t="s">
        <v>1009</v>
      </c>
    </row>
    <row r="8" spans="1:4" ht="40" thickTop="1" thickBot="1" x14ac:dyDescent="0.3">
      <c r="A8" s="691" t="s">
        <v>774</v>
      </c>
      <c r="B8" s="673">
        <v>2</v>
      </c>
      <c r="C8" s="674" t="s">
        <v>4</v>
      </c>
      <c r="D8" s="692" t="s">
        <v>1153</v>
      </c>
    </row>
    <row r="9" spans="1:4" ht="14" thickTop="1" thickBot="1" x14ac:dyDescent="0.3">
      <c r="A9" s="693" t="s">
        <v>775</v>
      </c>
      <c r="B9" s="670">
        <v>3</v>
      </c>
      <c r="C9" s="671" t="s">
        <v>5</v>
      </c>
      <c r="D9" s="694" t="s">
        <v>771</v>
      </c>
    </row>
    <row r="10" spans="1:4" ht="27" thickTop="1" thickBot="1" x14ac:dyDescent="0.3">
      <c r="A10" s="691" t="s">
        <v>1010</v>
      </c>
      <c r="B10" s="673">
        <v>4</v>
      </c>
      <c r="C10" s="674" t="s">
        <v>6</v>
      </c>
      <c r="D10" s="692" t="s">
        <v>772</v>
      </c>
    </row>
    <row r="11" spans="1:4" ht="27" thickTop="1" thickBot="1" x14ac:dyDescent="0.3">
      <c r="A11" s="693" t="s">
        <v>1149</v>
      </c>
      <c r="B11" s="670">
        <v>5</v>
      </c>
      <c r="C11" s="671" t="s">
        <v>7</v>
      </c>
      <c r="D11" s="694" t="s">
        <v>1011</v>
      </c>
    </row>
    <row r="12" spans="1:4" ht="14" thickTop="1" thickBot="1" x14ac:dyDescent="0.3">
      <c r="A12" s="691" t="s">
        <v>1150</v>
      </c>
      <c r="B12" s="673">
        <v>7</v>
      </c>
      <c r="C12" s="674" t="s">
        <v>8</v>
      </c>
      <c r="D12" s="692" t="s">
        <v>773</v>
      </c>
    </row>
    <row r="13" spans="1:4" ht="14" thickTop="1" thickBot="1" x14ac:dyDescent="0.3">
      <c r="A13" s="675"/>
      <c r="B13" s="670"/>
      <c r="C13" s="671"/>
      <c r="D13" s="672"/>
    </row>
    <row r="14" spans="1:4" ht="24.5" thickTop="1" thickBot="1" x14ac:dyDescent="0.3">
      <c r="A14" s="667" t="s">
        <v>1240</v>
      </c>
      <c r="B14" s="668"/>
      <c r="C14" s="668"/>
      <c r="D14" s="676" t="s">
        <v>557</v>
      </c>
    </row>
    <row r="15" spans="1:4" ht="14" thickTop="1" thickBot="1" x14ac:dyDescent="0.3">
      <c r="A15" s="693" t="s">
        <v>781</v>
      </c>
      <c r="B15" s="671">
        <v>12</v>
      </c>
      <c r="C15" s="671" t="s">
        <v>3</v>
      </c>
      <c r="D15" s="694" t="s">
        <v>776</v>
      </c>
    </row>
    <row r="16" spans="1:4" ht="27" thickTop="1" thickBot="1" x14ac:dyDescent="0.3">
      <c r="A16" s="691" t="s">
        <v>1012</v>
      </c>
      <c r="B16" s="674">
        <v>14</v>
      </c>
      <c r="C16" s="674" t="s">
        <v>4</v>
      </c>
      <c r="D16" s="692" t="s">
        <v>777</v>
      </c>
    </row>
    <row r="17" spans="1:4" ht="27" thickTop="1" thickBot="1" x14ac:dyDescent="0.3">
      <c r="A17" s="693" t="s">
        <v>1013</v>
      </c>
      <c r="B17" s="671">
        <v>15</v>
      </c>
      <c r="C17" s="671" t="s">
        <v>5</v>
      </c>
      <c r="D17" s="694" t="s">
        <v>778</v>
      </c>
    </row>
    <row r="18" spans="1:4" ht="27" thickTop="1" thickBot="1" x14ac:dyDescent="0.3">
      <c r="A18" s="691" t="s">
        <v>1014</v>
      </c>
      <c r="B18" s="674">
        <v>16</v>
      </c>
      <c r="C18" s="674" t="s">
        <v>6</v>
      </c>
      <c r="D18" s="692" t="s">
        <v>779</v>
      </c>
    </row>
    <row r="19" spans="1:4" ht="27" thickTop="1" thickBot="1" x14ac:dyDescent="0.3">
      <c r="A19" s="693" t="s">
        <v>1015</v>
      </c>
      <c r="B19" s="671">
        <v>17</v>
      </c>
      <c r="C19" s="671" t="s">
        <v>7</v>
      </c>
      <c r="D19" s="694" t="s">
        <v>1016</v>
      </c>
    </row>
    <row r="20" spans="1:4" ht="27" thickTop="1" thickBot="1" x14ac:dyDescent="0.3">
      <c r="A20" s="691" t="s">
        <v>1017</v>
      </c>
      <c r="B20" s="674">
        <v>18</v>
      </c>
      <c r="C20" s="674" t="s">
        <v>331</v>
      </c>
      <c r="D20" s="692" t="s">
        <v>1018</v>
      </c>
    </row>
    <row r="21" spans="1:4" ht="27" thickTop="1" thickBot="1" x14ac:dyDescent="0.3">
      <c r="A21" s="693" t="s">
        <v>1019</v>
      </c>
      <c r="B21" s="671">
        <v>19</v>
      </c>
      <c r="C21" s="671" t="s">
        <v>332</v>
      </c>
      <c r="D21" s="694" t="s">
        <v>1020</v>
      </c>
    </row>
    <row r="22" spans="1:4" ht="27" thickTop="1" thickBot="1" x14ac:dyDescent="0.3">
      <c r="A22" s="691" t="s">
        <v>1021</v>
      </c>
      <c r="B22" s="674">
        <v>20</v>
      </c>
      <c r="C22" s="674" t="s">
        <v>333</v>
      </c>
      <c r="D22" s="692" t="s">
        <v>1022</v>
      </c>
    </row>
    <row r="23" spans="1:4" ht="27" thickTop="1" thickBot="1" x14ac:dyDescent="0.3">
      <c r="A23" s="693" t="s">
        <v>1023</v>
      </c>
      <c r="B23" s="671">
        <v>23</v>
      </c>
      <c r="C23" s="671" t="s">
        <v>9</v>
      </c>
      <c r="D23" s="694" t="s">
        <v>1024</v>
      </c>
    </row>
    <row r="24" spans="1:4" ht="27" thickTop="1" thickBot="1" x14ac:dyDescent="0.3">
      <c r="A24" s="691" t="s">
        <v>1025</v>
      </c>
      <c r="B24" s="674">
        <v>24</v>
      </c>
      <c r="C24" s="674" t="s">
        <v>10</v>
      </c>
      <c r="D24" s="692" t="s">
        <v>1026</v>
      </c>
    </row>
    <row r="25" spans="1:4" ht="27" thickTop="1" thickBot="1" x14ac:dyDescent="0.3">
      <c r="A25" s="693" t="s">
        <v>782</v>
      </c>
      <c r="B25" s="671">
        <v>25</v>
      </c>
      <c r="C25" s="671" t="s">
        <v>11</v>
      </c>
      <c r="D25" s="694" t="s">
        <v>780</v>
      </c>
    </row>
    <row r="26" spans="1:4" ht="27" thickTop="1" thickBot="1" x14ac:dyDescent="0.3">
      <c r="A26" s="765" t="s">
        <v>1027</v>
      </c>
      <c r="B26" s="678">
        <v>27</v>
      </c>
      <c r="C26" s="678" t="s">
        <v>12</v>
      </c>
      <c r="D26" s="760" t="s">
        <v>1028</v>
      </c>
    </row>
    <row r="27" spans="1:4" ht="27" thickTop="1" thickBot="1" x14ac:dyDescent="0.3">
      <c r="A27" s="693" t="s">
        <v>1029</v>
      </c>
      <c r="B27" s="671">
        <v>29</v>
      </c>
      <c r="C27" s="671" t="s">
        <v>118</v>
      </c>
      <c r="D27" s="694" t="s">
        <v>1030</v>
      </c>
    </row>
    <row r="28" spans="1:4" ht="26.5" thickTop="1" x14ac:dyDescent="0.25">
      <c r="A28" s="766" t="s">
        <v>1031</v>
      </c>
      <c r="B28" s="680">
        <v>31</v>
      </c>
      <c r="C28" s="680" t="s">
        <v>13</v>
      </c>
      <c r="D28" s="761" t="s">
        <v>1032</v>
      </c>
    </row>
    <row r="29" spans="1:4" ht="26.5" thickBot="1" x14ac:dyDescent="0.3">
      <c r="A29" s="767" t="s">
        <v>1033</v>
      </c>
      <c r="B29" s="681">
        <v>32</v>
      </c>
      <c r="C29" s="681" t="s">
        <v>14</v>
      </c>
      <c r="D29" s="762" t="s">
        <v>1034</v>
      </c>
    </row>
    <row r="30" spans="1:4" ht="27" thickTop="1" thickBot="1" x14ac:dyDescent="0.3">
      <c r="A30" s="691" t="s">
        <v>1035</v>
      </c>
      <c r="B30" s="674">
        <v>33</v>
      </c>
      <c r="C30" s="674" t="s">
        <v>15</v>
      </c>
      <c r="D30" s="692" t="s">
        <v>1411</v>
      </c>
    </row>
    <row r="31" spans="1:4" ht="27" thickTop="1" thickBot="1" x14ac:dyDescent="0.3">
      <c r="A31" s="693" t="s">
        <v>1036</v>
      </c>
      <c r="B31" s="671">
        <v>34</v>
      </c>
      <c r="C31" s="671" t="s">
        <v>16</v>
      </c>
      <c r="D31" s="694" t="s">
        <v>1037</v>
      </c>
    </row>
    <row r="32" spans="1:4" ht="27" thickTop="1" thickBot="1" x14ac:dyDescent="0.3">
      <c r="A32" s="691" t="s">
        <v>1038</v>
      </c>
      <c r="B32" s="674">
        <v>35</v>
      </c>
      <c r="C32" s="674" t="s">
        <v>17</v>
      </c>
      <c r="D32" s="692" t="s">
        <v>1039</v>
      </c>
    </row>
    <row r="33" spans="1:4" ht="27" thickTop="1" thickBot="1" x14ac:dyDescent="0.3">
      <c r="A33" s="693" t="s">
        <v>1040</v>
      </c>
      <c r="B33" s="671">
        <v>36</v>
      </c>
      <c r="C33" s="671" t="s">
        <v>18</v>
      </c>
      <c r="D33" s="694" t="s">
        <v>1041</v>
      </c>
    </row>
    <row r="34" spans="1:4" ht="27" thickTop="1" thickBot="1" x14ac:dyDescent="0.3">
      <c r="A34" s="691" t="s">
        <v>1042</v>
      </c>
      <c r="B34" s="674">
        <v>37</v>
      </c>
      <c r="C34" s="674" t="s">
        <v>334</v>
      </c>
      <c r="D34" s="692" t="s">
        <v>1043</v>
      </c>
    </row>
    <row r="35" spans="1:4" ht="27" thickTop="1" thickBot="1" x14ac:dyDescent="0.3">
      <c r="A35" s="693" t="s">
        <v>1044</v>
      </c>
      <c r="B35" s="671">
        <v>38</v>
      </c>
      <c r="C35" s="671" t="s">
        <v>335</v>
      </c>
      <c r="D35" s="694" t="s">
        <v>1045</v>
      </c>
    </row>
    <row r="36" spans="1:4" ht="27" thickTop="1" thickBot="1" x14ac:dyDescent="0.3">
      <c r="A36" s="691" t="s">
        <v>1046</v>
      </c>
      <c r="B36" s="674">
        <v>39</v>
      </c>
      <c r="C36" s="674" t="s">
        <v>19</v>
      </c>
      <c r="D36" s="692" t="s">
        <v>1047</v>
      </c>
    </row>
    <row r="37" spans="1:4" ht="27" thickTop="1" thickBot="1" x14ac:dyDescent="0.3">
      <c r="A37" s="693" t="s">
        <v>1048</v>
      </c>
      <c r="B37" s="671">
        <v>40</v>
      </c>
      <c r="C37" s="671" t="s">
        <v>20</v>
      </c>
      <c r="D37" s="694" t="s">
        <v>1049</v>
      </c>
    </row>
    <row r="38" spans="1:4" ht="27" thickTop="1" thickBot="1" x14ac:dyDescent="0.3">
      <c r="A38" s="691" t="s">
        <v>1050</v>
      </c>
      <c r="B38" s="674">
        <v>41</v>
      </c>
      <c r="C38" s="674" t="s">
        <v>21</v>
      </c>
      <c r="D38" s="692" t="s">
        <v>1051</v>
      </c>
    </row>
    <row r="39" spans="1:4" ht="27" thickTop="1" thickBot="1" x14ac:dyDescent="0.3">
      <c r="A39" s="693" t="s">
        <v>1052</v>
      </c>
      <c r="B39" s="671">
        <v>42</v>
      </c>
      <c r="C39" s="671" t="s">
        <v>22</v>
      </c>
      <c r="D39" s="694" t="s">
        <v>1053</v>
      </c>
    </row>
    <row r="40" spans="1:4" ht="27" thickTop="1" thickBot="1" x14ac:dyDescent="0.3">
      <c r="A40" s="691" t="s">
        <v>1304</v>
      </c>
      <c r="B40" s="674">
        <v>43</v>
      </c>
      <c r="C40" s="674" t="s">
        <v>23</v>
      </c>
      <c r="D40" s="692" t="s">
        <v>1303</v>
      </c>
    </row>
    <row r="41" spans="1:4" ht="27" thickTop="1" thickBot="1" x14ac:dyDescent="0.3">
      <c r="A41" s="768" t="s">
        <v>1054</v>
      </c>
      <c r="B41" s="684">
        <v>44</v>
      </c>
      <c r="C41" s="684" t="s">
        <v>24</v>
      </c>
      <c r="D41" s="763" t="s">
        <v>1055</v>
      </c>
    </row>
    <row r="42" spans="1:4" ht="27" thickTop="1" thickBot="1" x14ac:dyDescent="0.3">
      <c r="A42" s="691" t="s">
        <v>1056</v>
      </c>
      <c r="B42" s="674" t="s">
        <v>1390</v>
      </c>
      <c r="C42" s="674" t="s">
        <v>29</v>
      </c>
      <c r="D42" s="692" t="s">
        <v>1057</v>
      </c>
    </row>
    <row r="43" spans="1:4" ht="27" thickTop="1" thickBot="1" x14ac:dyDescent="0.3">
      <c r="A43" s="768" t="s">
        <v>1058</v>
      </c>
      <c r="B43" s="684" t="s">
        <v>1391</v>
      </c>
      <c r="C43" s="684" t="s">
        <v>30</v>
      </c>
      <c r="D43" s="763" t="s">
        <v>1059</v>
      </c>
    </row>
    <row r="44" spans="1:4" ht="27" thickTop="1" thickBot="1" x14ac:dyDescent="0.3">
      <c r="A44" s="691" t="s">
        <v>1060</v>
      </c>
      <c r="B44" s="674" t="s">
        <v>1392</v>
      </c>
      <c r="C44" s="674" t="s">
        <v>31</v>
      </c>
      <c r="D44" s="692" t="s">
        <v>1061</v>
      </c>
    </row>
    <row r="45" spans="1:4" ht="27" thickTop="1" thickBot="1" x14ac:dyDescent="0.3">
      <c r="A45" s="768" t="s">
        <v>1062</v>
      </c>
      <c r="B45" s="684" t="s">
        <v>1393</v>
      </c>
      <c r="C45" s="684" t="s">
        <v>25</v>
      </c>
      <c r="D45" s="763" t="s">
        <v>1063</v>
      </c>
    </row>
    <row r="46" spans="1:4" ht="27" thickTop="1" thickBot="1" x14ac:dyDescent="0.3">
      <c r="A46" s="691" t="s">
        <v>1064</v>
      </c>
      <c r="B46" s="674" t="s">
        <v>1394</v>
      </c>
      <c r="C46" s="674" t="s">
        <v>26</v>
      </c>
      <c r="D46" s="692" t="s">
        <v>1065</v>
      </c>
    </row>
    <row r="47" spans="1:4" ht="27" thickTop="1" thickBot="1" x14ac:dyDescent="0.3">
      <c r="A47" s="768" t="s">
        <v>1066</v>
      </c>
      <c r="B47" s="684" t="s">
        <v>1395</v>
      </c>
      <c r="C47" s="684" t="s">
        <v>32</v>
      </c>
      <c r="D47" s="763" t="s">
        <v>1067</v>
      </c>
    </row>
    <row r="48" spans="1:4" ht="24.5" thickTop="1" thickBot="1" x14ac:dyDescent="0.3">
      <c r="A48" s="667" t="s">
        <v>1241</v>
      </c>
      <c r="B48" s="1108"/>
      <c r="C48" s="674"/>
      <c r="D48" s="676" t="s">
        <v>634</v>
      </c>
    </row>
    <row r="49" spans="1:4" ht="14" thickTop="1" thickBot="1" x14ac:dyDescent="0.3">
      <c r="A49" s="768" t="s">
        <v>1068</v>
      </c>
      <c r="B49" s="683">
        <v>56</v>
      </c>
      <c r="C49" s="684" t="s">
        <v>3</v>
      </c>
      <c r="D49" s="763" t="s">
        <v>783</v>
      </c>
    </row>
    <row r="50" spans="1:4" ht="21" thickTop="1" thickBot="1" x14ac:dyDescent="0.3">
      <c r="A50" s="691" t="s">
        <v>1069</v>
      </c>
      <c r="B50" s="673">
        <v>57</v>
      </c>
      <c r="C50" s="674" t="s">
        <v>4</v>
      </c>
      <c r="D50" s="692" t="s">
        <v>1070</v>
      </c>
    </row>
    <row r="51" spans="1:4" ht="14" thickTop="1" thickBot="1" x14ac:dyDescent="0.3">
      <c r="A51" s="768" t="s">
        <v>1071</v>
      </c>
      <c r="B51" s="683">
        <v>58</v>
      </c>
      <c r="C51" s="684" t="s">
        <v>5</v>
      </c>
      <c r="D51" s="763" t="s">
        <v>1072</v>
      </c>
    </row>
    <row r="52" spans="1:4" ht="14" thickTop="1" thickBot="1" x14ac:dyDescent="0.3">
      <c r="A52" s="691" t="s">
        <v>1073</v>
      </c>
      <c r="B52" s="673">
        <v>60</v>
      </c>
      <c r="C52" s="674" t="s">
        <v>6</v>
      </c>
      <c r="D52" s="692" t="s">
        <v>1074</v>
      </c>
    </row>
    <row r="53" spans="1:4" ht="26.5" thickTop="1" x14ac:dyDescent="0.25">
      <c r="A53" s="1048" t="s">
        <v>1075</v>
      </c>
      <c r="B53" s="1049">
        <v>62</v>
      </c>
      <c r="C53" s="1050" t="s">
        <v>7</v>
      </c>
      <c r="D53" s="1051" t="s">
        <v>1076</v>
      </c>
    </row>
    <row r="54" spans="1:4" ht="20.5" thickBot="1" x14ac:dyDescent="0.3">
      <c r="A54" s="1044" t="s">
        <v>1077</v>
      </c>
      <c r="B54" s="1045">
        <v>63</v>
      </c>
      <c r="C54" s="1046" t="s">
        <v>8</v>
      </c>
      <c r="D54" s="1047" t="s">
        <v>1078</v>
      </c>
    </row>
    <row r="55" spans="1:4" ht="21" thickTop="1" thickBot="1" x14ac:dyDescent="0.3">
      <c r="A55" s="768" t="s">
        <v>1079</v>
      </c>
      <c r="B55" s="683">
        <v>65</v>
      </c>
      <c r="C55" s="684" t="s">
        <v>9</v>
      </c>
      <c r="D55" s="763" t="s">
        <v>1080</v>
      </c>
    </row>
    <row r="56" spans="1:4" ht="27" thickTop="1" thickBot="1" x14ac:dyDescent="0.3">
      <c r="A56" s="691" t="s">
        <v>1081</v>
      </c>
      <c r="B56" s="673">
        <v>68</v>
      </c>
      <c r="C56" s="674" t="s">
        <v>1396</v>
      </c>
      <c r="D56" s="692" t="s">
        <v>1082</v>
      </c>
    </row>
    <row r="57" spans="1:4" ht="27" thickTop="1" thickBot="1" x14ac:dyDescent="0.3">
      <c r="A57" s="768" t="s">
        <v>1083</v>
      </c>
      <c r="B57" s="683">
        <v>70</v>
      </c>
      <c r="C57" s="684" t="s">
        <v>1397</v>
      </c>
      <c r="D57" s="763" t="s">
        <v>1084</v>
      </c>
    </row>
    <row r="58" spans="1:4" ht="27" thickTop="1" thickBot="1" x14ac:dyDescent="0.3">
      <c r="A58" s="691" t="s">
        <v>1085</v>
      </c>
      <c r="B58" s="673">
        <v>72</v>
      </c>
      <c r="C58" s="674" t="s">
        <v>1398</v>
      </c>
      <c r="D58" s="692" t="s">
        <v>1086</v>
      </c>
    </row>
    <row r="59" spans="1:4" ht="14" thickTop="1" thickBot="1" x14ac:dyDescent="0.3">
      <c r="A59" s="768" t="s">
        <v>784</v>
      </c>
      <c r="B59" s="683">
        <v>74</v>
      </c>
      <c r="C59" s="684" t="s">
        <v>11</v>
      </c>
      <c r="D59" s="763" t="s">
        <v>785</v>
      </c>
    </row>
    <row r="60" spans="1:4" ht="27" thickTop="1" thickBot="1" x14ac:dyDescent="0.3">
      <c r="A60" s="691" t="s">
        <v>1087</v>
      </c>
      <c r="B60" s="673">
        <v>76</v>
      </c>
      <c r="C60" s="674" t="s">
        <v>1399</v>
      </c>
      <c r="D60" s="692" t="s">
        <v>1088</v>
      </c>
    </row>
    <row r="61" spans="1:4" ht="27" thickTop="1" thickBot="1" x14ac:dyDescent="0.3">
      <c r="A61" s="768" t="s">
        <v>1089</v>
      </c>
      <c r="B61" s="683">
        <v>77</v>
      </c>
      <c r="C61" s="684" t="s">
        <v>1400</v>
      </c>
      <c r="D61" s="763" t="s">
        <v>1090</v>
      </c>
    </row>
    <row r="62" spans="1:4" ht="27" thickTop="1" thickBot="1" x14ac:dyDescent="0.3">
      <c r="A62" s="691" t="s">
        <v>1091</v>
      </c>
      <c r="B62" s="673">
        <v>78</v>
      </c>
      <c r="C62" s="674" t="s">
        <v>1401</v>
      </c>
      <c r="D62" s="692" t="s">
        <v>1092</v>
      </c>
    </row>
    <row r="63" spans="1:4" ht="27" thickTop="1" thickBot="1" x14ac:dyDescent="0.3">
      <c r="A63" s="768" t="s">
        <v>1093</v>
      </c>
      <c r="B63" s="683">
        <v>79</v>
      </c>
      <c r="C63" s="684" t="s">
        <v>118</v>
      </c>
      <c r="D63" s="763" t="s">
        <v>1094</v>
      </c>
    </row>
    <row r="64" spans="1:4" ht="27" thickTop="1" thickBot="1" x14ac:dyDescent="0.3">
      <c r="A64" s="691" t="s">
        <v>1095</v>
      </c>
      <c r="B64" s="673">
        <v>80</v>
      </c>
      <c r="C64" s="674" t="s">
        <v>13</v>
      </c>
      <c r="D64" s="692" t="s">
        <v>1096</v>
      </c>
    </row>
    <row r="65" spans="1:4" ht="27" thickTop="1" thickBot="1" x14ac:dyDescent="0.3">
      <c r="A65" s="768" t="s">
        <v>1097</v>
      </c>
      <c r="B65" s="683">
        <v>83</v>
      </c>
      <c r="C65" s="684" t="s">
        <v>14</v>
      </c>
      <c r="D65" s="763" t="s">
        <v>1098</v>
      </c>
    </row>
    <row r="66" spans="1:4" ht="27" thickTop="1" thickBot="1" x14ac:dyDescent="0.3">
      <c r="A66" s="691" t="s">
        <v>1099</v>
      </c>
      <c r="B66" s="673">
        <v>86</v>
      </c>
      <c r="C66" s="674" t="s">
        <v>15</v>
      </c>
      <c r="D66" s="692" t="s">
        <v>1100</v>
      </c>
    </row>
    <row r="67" spans="1:4" ht="24.5" thickTop="1" thickBot="1" x14ac:dyDescent="0.3">
      <c r="A67" s="1109" t="s">
        <v>1242</v>
      </c>
      <c r="B67" s="1110" t="s">
        <v>441</v>
      </c>
      <c r="C67" s="684"/>
      <c r="D67" s="1111" t="s">
        <v>652</v>
      </c>
    </row>
    <row r="68" spans="1:4" ht="27" thickTop="1" thickBot="1" x14ac:dyDescent="0.3">
      <c r="A68" s="691" t="s">
        <v>1101</v>
      </c>
      <c r="B68" s="673">
        <v>92</v>
      </c>
      <c r="C68" s="674" t="s">
        <v>3</v>
      </c>
      <c r="D68" s="692" t="s">
        <v>786</v>
      </c>
    </row>
    <row r="69" spans="1:4" ht="27" thickTop="1" thickBot="1" x14ac:dyDescent="0.3">
      <c r="A69" s="768" t="s">
        <v>1102</v>
      </c>
      <c r="B69" s="683">
        <v>94</v>
      </c>
      <c r="C69" s="684" t="s">
        <v>4</v>
      </c>
      <c r="D69" s="763" t="s">
        <v>1103</v>
      </c>
    </row>
    <row r="70" spans="1:4" ht="27" thickTop="1" thickBot="1" x14ac:dyDescent="0.3">
      <c r="A70" s="691" t="s">
        <v>1104</v>
      </c>
      <c r="B70" s="673">
        <v>95</v>
      </c>
      <c r="C70" s="674" t="s">
        <v>5</v>
      </c>
      <c r="D70" s="692" t="s">
        <v>1105</v>
      </c>
    </row>
    <row r="71" spans="1:4" ht="27" thickTop="1" thickBot="1" x14ac:dyDescent="0.3">
      <c r="A71" s="768" t="s">
        <v>1106</v>
      </c>
      <c r="B71" s="683">
        <v>96</v>
      </c>
      <c r="C71" s="684" t="s">
        <v>6</v>
      </c>
      <c r="D71" s="763" t="s">
        <v>1107</v>
      </c>
    </row>
    <row r="72" spans="1:4" ht="27" thickTop="1" thickBot="1" x14ac:dyDescent="0.3">
      <c r="A72" s="691" t="s">
        <v>1108</v>
      </c>
      <c r="B72" s="673">
        <v>97</v>
      </c>
      <c r="C72" s="674" t="s">
        <v>649</v>
      </c>
      <c r="D72" s="692" t="s">
        <v>1109</v>
      </c>
    </row>
    <row r="73" spans="1:4" ht="27" thickTop="1" thickBot="1" x14ac:dyDescent="0.3">
      <c r="A73" s="768" t="s">
        <v>1110</v>
      </c>
      <c r="B73" s="683">
        <v>98</v>
      </c>
      <c r="C73" s="684" t="s">
        <v>650</v>
      </c>
      <c r="D73" s="763" t="s">
        <v>1111</v>
      </c>
    </row>
    <row r="74" spans="1:4" ht="27" thickTop="1" thickBot="1" x14ac:dyDescent="0.3">
      <c r="A74" s="765" t="s">
        <v>1112</v>
      </c>
      <c r="B74" s="677">
        <v>99</v>
      </c>
      <c r="C74" s="678" t="s">
        <v>651</v>
      </c>
      <c r="D74" s="760" t="s">
        <v>1113</v>
      </c>
    </row>
    <row r="75" spans="1:4" ht="14" thickTop="1" thickBot="1" x14ac:dyDescent="0.3">
      <c r="A75" s="768" t="s">
        <v>1114</v>
      </c>
      <c r="B75" s="683">
        <v>100</v>
      </c>
      <c r="C75" s="684" t="s">
        <v>8</v>
      </c>
      <c r="D75" s="763" t="s">
        <v>1115</v>
      </c>
    </row>
    <row r="76" spans="1:4" ht="26.5" thickTop="1" x14ac:dyDescent="0.25">
      <c r="A76" s="766" t="s">
        <v>1116</v>
      </c>
      <c r="B76" s="679">
        <v>102</v>
      </c>
      <c r="C76" s="680" t="s">
        <v>9</v>
      </c>
      <c r="D76" s="761" t="s">
        <v>1117</v>
      </c>
    </row>
    <row r="77" spans="1:4" ht="47.5" thickBot="1" x14ac:dyDescent="0.3">
      <c r="A77" s="1117" t="s">
        <v>1243</v>
      </c>
      <c r="B77" s="1118"/>
      <c r="C77" s="1119"/>
      <c r="D77" s="1120" t="s">
        <v>653</v>
      </c>
    </row>
    <row r="78" spans="1:4" ht="27" thickTop="1" thickBot="1" x14ac:dyDescent="0.3">
      <c r="A78" s="1112" t="s">
        <v>1118</v>
      </c>
      <c r="B78" s="945">
        <v>107</v>
      </c>
      <c r="C78" s="946" t="s">
        <v>3</v>
      </c>
      <c r="D78" s="764" t="s">
        <v>1094</v>
      </c>
    </row>
    <row r="79" spans="1:4" ht="27" thickTop="1" thickBot="1" x14ac:dyDescent="0.3">
      <c r="A79" s="1055" t="s">
        <v>1119</v>
      </c>
      <c r="B79" s="1052">
        <v>108</v>
      </c>
      <c r="C79" s="1053" t="s">
        <v>4</v>
      </c>
      <c r="D79" s="1054" t="s">
        <v>1120</v>
      </c>
    </row>
    <row r="80" spans="1:4" ht="27" thickTop="1" thickBot="1" x14ac:dyDescent="0.3">
      <c r="A80" s="686" t="s">
        <v>1121</v>
      </c>
      <c r="B80" s="945">
        <v>109</v>
      </c>
      <c r="C80" s="946" t="s">
        <v>5</v>
      </c>
      <c r="D80" s="764" t="s">
        <v>1122</v>
      </c>
    </row>
    <row r="81" spans="1:4" ht="24.5" thickTop="1" thickBot="1" x14ac:dyDescent="0.3">
      <c r="A81" s="1121" t="s">
        <v>456</v>
      </c>
      <c r="B81" s="1122"/>
      <c r="C81" s="1053"/>
      <c r="D81" s="1123" t="s">
        <v>33</v>
      </c>
    </row>
    <row r="82" spans="1:4" ht="16.5" customHeight="1" thickTop="1" thickBot="1" x14ac:dyDescent="0.3">
      <c r="A82" s="686" t="s">
        <v>560</v>
      </c>
      <c r="B82" s="945">
        <v>113</v>
      </c>
      <c r="C82" s="946"/>
      <c r="D82" s="685" t="s">
        <v>34</v>
      </c>
    </row>
    <row r="83" spans="1:4" ht="16.5" customHeight="1" thickTop="1" thickBot="1" x14ac:dyDescent="0.3">
      <c r="A83" s="1055" t="s">
        <v>559</v>
      </c>
      <c r="B83" s="1052">
        <v>114</v>
      </c>
      <c r="C83" s="1053"/>
      <c r="D83" s="1056" t="s">
        <v>35</v>
      </c>
    </row>
    <row r="84" spans="1:4" ht="16.5" customHeight="1" thickTop="1" x14ac:dyDescent="0.25">
      <c r="A84" s="1113" t="s">
        <v>37</v>
      </c>
      <c r="B84" s="1114">
        <v>115</v>
      </c>
      <c r="C84" s="1115"/>
      <c r="D84" s="1116" t="s">
        <v>36</v>
      </c>
    </row>
    <row r="85" spans="1:4" x14ac:dyDescent="0.25">
      <c r="B85" s="49"/>
      <c r="C85" s="49"/>
    </row>
    <row r="86" spans="1:4" x14ac:dyDescent="0.25">
      <c r="B86" s="49"/>
      <c r="C86" s="49"/>
    </row>
    <row r="87" spans="1:4" x14ac:dyDescent="0.25">
      <c r="B87" s="49"/>
      <c r="C87" s="49"/>
    </row>
    <row r="88" spans="1:4" x14ac:dyDescent="0.25">
      <c r="B88" s="49"/>
      <c r="C88" s="49"/>
    </row>
    <row r="99" spans="2:4" x14ac:dyDescent="0.25">
      <c r="B99" s="49"/>
      <c r="D99" s="687"/>
    </row>
    <row r="100" spans="2:4" x14ac:dyDescent="0.25">
      <c r="B100" s="49"/>
      <c r="D100" s="687"/>
    </row>
    <row r="101" spans="2:4" x14ac:dyDescent="0.25">
      <c r="B101" s="49"/>
      <c r="D101" s="687"/>
    </row>
    <row r="102" spans="2:4" x14ac:dyDescent="0.25">
      <c r="B102" s="49"/>
      <c r="D102" s="687"/>
    </row>
    <row r="103" spans="2:4" x14ac:dyDescent="0.25">
      <c r="B103" s="49"/>
      <c r="D103" s="687"/>
    </row>
    <row r="104" spans="2:4" x14ac:dyDescent="0.25">
      <c r="B104" s="49"/>
      <c r="D104" s="687"/>
    </row>
    <row r="105" spans="2:4" x14ac:dyDescent="0.25">
      <c r="B105" s="49"/>
      <c r="D105" s="687"/>
    </row>
    <row r="106" spans="2:4" x14ac:dyDescent="0.25">
      <c r="B106" s="49"/>
      <c r="D106" s="687"/>
    </row>
    <row r="107" spans="2:4" x14ac:dyDescent="0.25">
      <c r="B107" s="49"/>
      <c r="D107" s="687"/>
    </row>
    <row r="108" spans="2:4" x14ac:dyDescent="0.25">
      <c r="B108" s="49"/>
      <c r="D108" s="687"/>
    </row>
    <row r="109" spans="2:4" x14ac:dyDescent="0.25">
      <c r="B109" s="49"/>
      <c r="D109" s="687"/>
    </row>
    <row r="110" spans="2:4" x14ac:dyDescent="0.25">
      <c r="B110" s="49"/>
      <c r="D110" s="687"/>
    </row>
    <row r="111" spans="2:4" x14ac:dyDescent="0.25">
      <c r="B111" s="49"/>
      <c r="D111" s="687"/>
    </row>
    <row r="112" spans="2:4" x14ac:dyDescent="0.25">
      <c r="B112" s="49"/>
      <c r="D112" s="687"/>
    </row>
    <row r="113" spans="2:4" x14ac:dyDescent="0.25">
      <c r="B113" s="49"/>
      <c r="D113" s="687"/>
    </row>
    <row r="114" spans="2:4" x14ac:dyDescent="0.25">
      <c r="B114" s="49"/>
      <c r="D114" s="687"/>
    </row>
    <row r="115" spans="2:4" x14ac:dyDescent="0.25">
      <c r="B115" s="49"/>
      <c r="D115" s="687"/>
    </row>
    <row r="116" spans="2:4" x14ac:dyDescent="0.25">
      <c r="B116" s="49"/>
      <c r="D116" s="687"/>
    </row>
    <row r="117" spans="2:4" x14ac:dyDescent="0.25">
      <c r="B117" s="49"/>
      <c r="D117" s="687"/>
    </row>
    <row r="118" spans="2:4" x14ac:dyDescent="0.25">
      <c r="B118" s="49"/>
      <c r="D118" s="687"/>
    </row>
    <row r="119" spans="2:4" x14ac:dyDescent="0.25">
      <c r="B119" s="49"/>
      <c r="D119" s="687"/>
    </row>
    <row r="120" spans="2:4" x14ac:dyDescent="0.25">
      <c r="B120" s="49"/>
      <c r="D120" s="687"/>
    </row>
    <row r="121" spans="2:4" x14ac:dyDescent="0.25">
      <c r="B121" s="49"/>
      <c r="D121" s="687"/>
    </row>
    <row r="122" spans="2:4" x14ac:dyDescent="0.25">
      <c r="B122" s="49"/>
      <c r="D122" s="687"/>
    </row>
    <row r="123" spans="2:4" x14ac:dyDescent="0.25">
      <c r="B123" s="49"/>
      <c r="D123" s="687"/>
    </row>
    <row r="124" spans="2:4" x14ac:dyDescent="0.25">
      <c r="B124" s="49"/>
      <c r="D124" s="687"/>
    </row>
    <row r="125" spans="2:4" x14ac:dyDescent="0.25">
      <c r="B125" s="49"/>
      <c r="D125" s="687"/>
    </row>
    <row r="126" spans="2:4" x14ac:dyDescent="0.25">
      <c r="B126" s="49"/>
      <c r="D126" s="687"/>
    </row>
    <row r="127" spans="2:4" x14ac:dyDescent="0.25">
      <c r="B127" s="49"/>
      <c r="D127" s="687"/>
    </row>
    <row r="128" spans="2:4" x14ac:dyDescent="0.25">
      <c r="B128" s="49"/>
      <c r="D128" s="687"/>
    </row>
    <row r="129" spans="2:4" x14ac:dyDescent="0.25">
      <c r="B129" s="49"/>
      <c r="D129" s="687"/>
    </row>
    <row r="130" spans="2:4" x14ac:dyDescent="0.25">
      <c r="B130" s="49"/>
      <c r="D130" s="687"/>
    </row>
    <row r="131" spans="2:4" x14ac:dyDescent="0.25">
      <c r="B131" s="49"/>
      <c r="D131" s="687"/>
    </row>
    <row r="132" spans="2:4" x14ac:dyDescent="0.25">
      <c r="B132" s="49"/>
      <c r="D132" s="687"/>
    </row>
    <row r="133" spans="2:4" x14ac:dyDescent="0.25">
      <c r="B133" s="49"/>
      <c r="D133" s="687"/>
    </row>
    <row r="134" spans="2:4" x14ac:dyDescent="0.25">
      <c r="B134" s="49"/>
      <c r="D134" s="687"/>
    </row>
    <row r="135" spans="2:4" x14ac:dyDescent="0.25">
      <c r="B135" s="49"/>
      <c r="D135" s="687"/>
    </row>
    <row r="136" spans="2:4" x14ac:dyDescent="0.25">
      <c r="B136" s="49"/>
      <c r="D136" s="687"/>
    </row>
    <row r="137" spans="2:4" x14ac:dyDescent="0.25">
      <c r="B137" s="49"/>
      <c r="D137" s="687"/>
    </row>
    <row r="138" spans="2:4" x14ac:dyDescent="0.25">
      <c r="B138" s="49"/>
      <c r="D138" s="687"/>
    </row>
    <row r="139" spans="2:4" x14ac:dyDescent="0.25">
      <c r="B139" s="49"/>
      <c r="D139" s="687"/>
    </row>
    <row r="140" spans="2:4" x14ac:dyDescent="0.25">
      <c r="B140" s="49"/>
      <c r="D140" s="687"/>
    </row>
    <row r="141" spans="2:4" x14ac:dyDescent="0.25">
      <c r="B141" s="49"/>
      <c r="D141" s="687"/>
    </row>
    <row r="142" spans="2:4" x14ac:dyDescent="0.25">
      <c r="B142" s="49"/>
      <c r="D142" s="687"/>
    </row>
    <row r="143" spans="2:4" x14ac:dyDescent="0.25">
      <c r="B143" s="49"/>
      <c r="D143" s="687"/>
    </row>
    <row r="144" spans="2:4" x14ac:dyDescent="0.25">
      <c r="B144" s="49"/>
      <c r="D144" s="687"/>
    </row>
  </sheetData>
  <printOptions horizontalCentered="1"/>
  <pageMargins left="0.43" right="0" top="0.59055118110236227" bottom="0.39370078740157483" header="0.51181102362204722" footer="0.51181102362204722"/>
  <pageSetup scale="92" orientation="portrait" r:id="rId1"/>
  <headerFooter alignWithMargins="0"/>
  <rowBreaks count="3" manualBreakCount="3">
    <brk id="28" max="3" man="1"/>
    <brk id="53" max="16383" man="1"/>
    <brk id="76" max="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Q218"/>
  <sheetViews>
    <sheetView view="pageBreakPreview" topLeftCell="A10" zoomScaleNormal="100" zoomScaleSheetLayoutView="100" workbookViewId="0">
      <selection activeCell="J14" sqref="J14"/>
    </sheetView>
  </sheetViews>
  <sheetFormatPr defaultRowHeight="14" x14ac:dyDescent="0.3"/>
  <cols>
    <col min="1" max="1" width="15.81640625" style="51" customWidth="1"/>
    <col min="2" max="2" width="8" style="53" customWidth="1"/>
    <col min="3" max="3" width="8.7265625" style="51" customWidth="1"/>
    <col min="4" max="15" width="7.453125" style="51" customWidth="1"/>
    <col min="16" max="16" width="6.7265625" style="53" customWidth="1"/>
    <col min="17" max="17" width="12.54296875" style="51" customWidth="1"/>
    <col min="18" max="256" width="9.1796875" style="33"/>
    <col min="257" max="257" width="18.7265625" style="33" customWidth="1"/>
    <col min="258" max="258" width="5.54296875" style="33" bestFit="1" customWidth="1"/>
    <col min="259" max="259" width="8.7265625" style="33" customWidth="1"/>
    <col min="260" max="271" width="6.7265625" style="33" customWidth="1"/>
    <col min="272" max="272" width="7" style="33" bestFit="1" customWidth="1"/>
    <col min="273" max="273" width="18.7265625" style="33" customWidth="1"/>
    <col min="274" max="512" width="9.1796875" style="33"/>
    <col min="513" max="513" width="18.7265625" style="33" customWidth="1"/>
    <col min="514" max="514" width="5.54296875" style="33" bestFit="1" customWidth="1"/>
    <col min="515" max="515" width="8.7265625" style="33" customWidth="1"/>
    <col min="516" max="527" width="6.7265625" style="33" customWidth="1"/>
    <col min="528" max="528" width="7" style="33" bestFit="1" customWidth="1"/>
    <col min="529" max="529" width="18.7265625" style="33" customWidth="1"/>
    <col min="530" max="768" width="9.1796875" style="33"/>
    <col min="769" max="769" width="18.7265625" style="33" customWidth="1"/>
    <col min="770" max="770" width="5.54296875" style="33" bestFit="1" customWidth="1"/>
    <col min="771" max="771" width="8.7265625" style="33" customWidth="1"/>
    <col min="772" max="783" width="6.7265625" style="33" customWidth="1"/>
    <col min="784" max="784" width="7" style="33" bestFit="1" customWidth="1"/>
    <col min="785" max="785" width="18.7265625" style="33" customWidth="1"/>
    <col min="786" max="1024" width="9.1796875" style="33"/>
    <col min="1025" max="1025" width="18.7265625" style="33" customWidth="1"/>
    <col min="1026" max="1026" width="5.54296875" style="33" bestFit="1" customWidth="1"/>
    <col min="1027" max="1027" width="8.7265625" style="33" customWidth="1"/>
    <col min="1028" max="1039" width="6.7265625" style="33" customWidth="1"/>
    <col min="1040" max="1040" width="7" style="33" bestFit="1" customWidth="1"/>
    <col min="1041" max="1041" width="18.7265625" style="33" customWidth="1"/>
    <col min="1042" max="1280" width="9.1796875" style="33"/>
    <col min="1281" max="1281" width="18.7265625" style="33" customWidth="1"/>
    <col min="1282" max="1282" width="5.54296875" style="33" bestFit="1" customWidth="1"/>
    <col min="1283" max="1283" width="8.7265625" style="33" customWidth="1"/>
    <col min="1284" max="1295" width="6.7265625" style="33" customWidth="1"/>
    <col min="1296" max="1296" width="7" style="33" bestFit="1" customWidth="1"/>
    <col min="1297" max="1297" width="18.7265625" style="33" customWidth="1"/>
    <col min="1298" max="1536" width="9.1796875" style="33"/>
    <col min="1537" max="1537" width="18.7265625" style="33" customWidth="1"/>
    <col min="1538" max="1538" width="5.54296875" style="33" bestFit="1" customWidth="1"/>
    <col min="1539" max="1539" width="8.7265625" style="33" customWidth="1"/>
    <col min="1540" max="1551" width="6.7265625" style="33" customWidth="1"/>
    <col min="1552" max="1552" width="7" style="33" bestFit="1" customWidth="1"/>
    <col min="1553" max="1553" width="18.7265625" style="33" customWidth="1"/>
    <col min="1554" max="1792" width="9.1796875" style="33"/>
    <col min="1793" max="1793" width="18.7265625" style="33" customWidth="1"/>
    <col min="1794" max="1794" width="5.54296875" style="33" bestFit="1" customWidth="1"/>
    <col min="1795" max="1795" width="8.7265625" style="33" customWidth="1"/>
    <col min="1796" max="1807" width="6.7265625" style="33" customWidth="1"/>
    <col min="1808" max="1808" width="7" style="33" bestFit="1" customWidth="1"/>
    <col min="1809" max="1809" width="18.7265625" style="33" customWidth="1"/>
    <col min="1810" max="2048" width="9.1796875" style="33"/>
    <col min="2049" max="2049" width="18.7265625" style="33" customWidth="1"/>
    <col min="2050" max="2050" width="5.54296875" style="33" bestFit="1" customWidth="1"/>
    <col min="2051" max="2051" width="8.7265625" style="33" customWidth="1"/>
    <col min="2052" max="2063" width="6.7265625" style="33" customWidth="1"/>
    <col min="2064" max="2064" width="7" style="33" bestFit="1" customWidth="1"/>
    <col min="2065" max="2065" width="18.7265625" style="33" customWidth="1"/>
    <col min="2066" max="2304" width="9.1796875" style="33"/>
    <col min="2305" max="2305" width="18.7265625" style="33" customWidth="1"/>
    <col min="2306" max="2306" width="5.54296875" style="33" bestFit="1" customWidth="1"/>
    <col min="2307" max="2307" width="8.7265625" style="33" customWidth="1"/>
    <col min="2308" max="2319" width="6.7265625" style="33" customWidth="1"/>
    <col min="2320" max="2320" width="7" style="33" bestFit="1" customWidth="1"/>
    <col min="2321" max="2321" width="18.7265625" style="33" customWidth="1"/>
    <col min="2322" max="2560" width="9.1796875" style="33"/>
    <col min="2561" max="2561" width="18.7265625" style="33" customWidth="1"/>
    <col min="2562" max="2562" width="5.54296875" style="33" bestFit="1" customWidth="1"/>
    <col min="2563" max="2563" width="8.7265625" style="33" customWidth="1"/>
    <col min="2564" max="2575" width="6.7265625" style="33" customWidth="1"/>
    <col min="2576" max="2576" width="7" style="33" bestFit="1" customWidth="1"/>
    <col min="2577" max="2577" width="18.7265625" style="33" customWidth="1"/>
    <col min="2578" max="2816" width="9.1796875" style="33"/>
    <col min="2817" max="2817" width="18.7265625" style="33" customWidth="1"/>
    <col min="2818" max="2818" width="5.54296875" style="33" bestFit="1" customWidth="1"/>
    <col min="2819" max="2819" width="8.7265625" style="33" customWidth="1"/>
    <col min="2820" max="2831" width="6.7265625" style="33" customWidth="1"/>
    <col min="2832" max="2832" width="7" style="33" bestFit="1" customWidth="1"/>
    <col min="2833" max="2833" width="18.7265625" style="33" customWidth="1"/>
    <col min="2834" max="3072" width="9.1796875" style="33"/>
    <col min="3073" max="3073" width="18.7265625" style="33" customWidth="1"/>
    <col min="3074" max="3074" width="5.54296875" style="33" bestFit="1" customWidth="1"/>
    <col min="3075" max="3075" width="8.7265625" style="33" customWidth="1"/>
    <col min="3076" max="3087" width="6.7265625" style="33" customWidth="1"/>
    <col min="3088" max="3088" width="7" style="33" bestFit="1" customWidth="1"/>
    <col min="3089" max="3089" width="18.7265625" style="33" customWidth="1"/>
    <col min="3090" max="3328" width="9.1796875" style="33"/>
    <col min="3329" max="3329" width="18.7265625" style="33" customWidth="1"/>
    <col min="3330" max="3330" width="5.54296875" style="33" bestFit="1" customWidth="1"/>
    <col min="3331" max="3331" width="8.7265625" style="33" customWidth="1"/>
    <col min="3332" max="3343" width="6.7265625" style="33" customWidth="1"/>
    <col min="3344" max="3344" width="7" style="33" bestFit="1" customWidth="1"/>
    <col min="3345" max="3345" width="18.7265625" style="33" customWidth="1"/>
    <col min="3346" max="3584" width="9.1796875" style="33"/>
    <col min="3585" max="3585" width="18.7265625" style="33" customWidth="1"/>
    <col min="3586" max="3586" width="5.54296875" style="33" bestFit="1" customWidth="1"/>
    <col min="3587" max="3587" width="8.7265625" style="33" customWidth="1"/>
    <col min="3588" max="3599" width="6.7265625" style="33" customWidth="1"/>
    <col min="3600" max="3600" width="7" style="33" bestFit="1" customWidth="1"/>
    <col min="3601" max="3601" width="18.7265625" style="33" customWidth="1"/>
    <col min="3602" max="3840" width="9.1796875" style="33"/>
    <col min="3841" max="3841" width="18.7265625" style="33" customWidth="1"/>
    <col min="3842" max="3842" width="5.54296875" style="33" bestFit="1" customWidth="1"/>
    <col min="3843" max="3843" width="8.7265625" style="33" customWidth="1"/>
    <col min="3844" max="3855" width="6.7265625" style="33" customWidth="1"/>
    <col min="3856" max="3856" width="7" style="33" bestFit="1" customWidth="1"/>
    <col min="3857" max="3857" width="18.7265625" style="33" customWidth="1"/>
    <col min="3858" max="4096" width="9.1796875" style="33"/>
    <col min="4097" max="4097" width="18.7265625" style="33" customWidth="1"/>
    <col min="4098" max="4098" width="5.54296875" style="33" bestFit="1" customWidth="1"/>
    <col min="4099" max="4099" width="8.7265625" style="33" customWidth="1"/>
    <col min="4100" max="4111" width="6.7265625" style="33" customWidth="1"/>
    <col min="4112" max="4112" width="7" style="33" bestFit="1" customWidth="1"/>
    <col min="4113" max="4113" width="18.7265625" style="33" customWidth="1"/>
    <col min="4114" max="4352" width="9.1796875" style="33"/>
    <col min="4353" max="4353" width="18.7265625" style="33" customWidth="1"/>
    <col min="4354" max="4354" width="5.54296875" style="33" bestFit="1" customWidth="1"/>
    <col min="4355" max="4355" width="8.7265625" style="33" customWidth="1"/>
    <col min="4356" max="4367" width="6.7265625" style="33" customWidth="1"/>
    <col min="4368" max="4368" width="7" style="33" bestFit="1" customWidth="1"/>
    <col min="4369" max="4369" width="18.7265625" style="33" customWidth="1"/>
    <col min="4370" max="4608" width="9.1796875" style="33"/>
    <col min="4609" max="4609" width="18.7265625" style="33" customWidth="1"/>
    <col min="4610" max="4610" width="5.54296875" style="33" bestFit="1" customWidth="1"/>
    <col min="4611" max="4611" width="8.7265625" style="33" customWidth="1"/>
    <col min="4612" max="4623" width="6.7265625" style="33" customWidth="1"/>
    <col min="4624" max="4624" width="7" style="33" bestFit="1" customWidth="1"/>
    <col min="4625" max="4625" width="18.7265625" style="33" customWidth="1"/>
    <col min="4626" max="4864" width="9.1796875" style="33"/>
    <col min="4865" max="4865" width="18.7265625" style="33" customWidth="1"/>
    <col min="4866" max="4866" width="5.54296875" style="33" bestFit="1" customWidth="1"/>
    <col min="4867" max="4867" width="8.7265625" style="33" customWidth="1"/>
    <col min="4868" max="4879" width="6.7265625" style="33" customWidth="1"/>
    <col min="4880" max="4880" width="7" style="33" bestFit="1" customWidth="1"/>
    <col min="4881" max="4881" width="18.7265625" style="33" customWidth="1"/>
    <col min="4882" max="5120" width="9.1796875" style="33"/>
    <col min="5121" max="5121" width="18.7265625" style="33" customWidth="1"/>
    <col min="5122" max="5122" width="5.54296875" style="33" bestFit="1" customWidth="1"/>
    <col min="5123" max="5123" width="8.7265625" style="33" customWidth="1"/>
    <col min="5124" max="5135" width="6.7265625" style="33" customWidth="1"/>
    <col min="5136" max="5136" width="7" style="33" bestFit="1" customWidth="1"/>
    <col min="5137" max="5137" width="18.7265625" style="33" customWidth="1"/>
    <col min="5138" max="5376" width="9.1796875" style="33"/>
    <col min="5377" max="5377" width="18.7265625" style="33" customWidth="1"/>
    <col min="5378" max="5378" width="5.54296875" style="33" bestFit="1" customWidth="1"/>
    <col min="5379" max="5379" width="8.7265625" style="33" customWidth="1"/>
    <col min="5380" max="5391" width="6.7265625" style="33" customWidth="1"/>
    <col min="5392" max="5392" width="7" style="33" bestFit="1" customWidth="1"/>
    <col min="5393" max="5393" width="18.7265625" style="33" customWidth="1"/>
    <col min="5394" max="5632" width="9.1796875" style="33"/>
    <col min="5633" max="5633" width="18.7265625" style="33" customWidth="1"/>
    <col min="5634" max="5634" width="5.54296875" style="33" bestFit="1" customWidth="1"/>
    <col min="5635" max="5635" width="8.7265625" style="33" customWidth="1"/>
    <col min="5636" max="5647" width="6.7265625" style="33" customWidth="1"/>
    <col min="5648" max="5648" width="7" style="33" bestFit="1" customWidth="1"/>
    <col min="5649" max="5649" width="18.7265625" style="33" customWidth="1"/>
    <col min="5650" max="5888" width="9.1796875" style="33"/>
    <col min="5889" max="5889" width="18.7265625" style="33" customWidth="1"/>
    <col min="5890" max="5890" width="5.54296875" style="33" bestFit="1" customWidth="1"/>
    <col min="5891" max="5891" width="8.7265625" style="33" customWidth="1"/>
    <col min="5892" max="5903" width="6.7265625" style="33" customWidth="1"/>
    <col min="5904" max="5904" width="7" style="33" bestFit="1" customWidth="1"/>
    <col min="5905" max="5905" width="18.7265625" style="33" customWidth="1"/>
    <col min="5906" max="6144" width="9.1796875" style="33"/>
    <col min="6145" max="6145" width="18.7265625" style="33" customWidth="1"/>
    <col min="6146" max="6146" width="5.54296875" style="33" bestFit="1" customWidth="1"/>
    <col min="6147" max="6147" width="8.7265625" style="33" customWidth="1"/>
    <col min="6148" max="6159" width="6.7265625" style="33" customWidth="1"/>
    <col min="6160" max="6160" width="7" style="33" bestFit="1" customWidth="1"/>
    <col min="6161" max="6161" width="18.7265625" style="33" customWidth="1"/>
    <col min="6162" max="6400" width="9.1796875" style="33"/>
    <col min="6401" max="6401" width="18.7265625" style="33" customWidth="1"/>
    <col min="6402" max="6402" width="5.54296875" style="33" bestFit="1" customWidth="1"/>
    <col min="6403" max="6403" width="8.7265625" style="33" customWidth="1"/>
    <col min="6404" max="6415" width="6.7265625" style="33" customWidth="1"/>
    <col min="6416" max="6416" width="7" style="33" bestFit="1" customWidth="1"/>
    <col min="6417" max="6417" width="18.7265625" style="33" customWidth="1"/>
    <col min="6418" max="6656" width="9.1796875" style="33"/>
    <col min="6657" max="6657" width="18.7265625" style="33" customWidth="1"/>
    <col min="6658" max="6658" width="5.54296875" style="33" bestFit="1" customWidth="1"/>
    <col min="6659" max="6659" width="8.7265625" style="33" customWidth="1"/>
    <col min="6660" max="6671" width="6.7265625" style="33" customWidth="1"/>
    <col min="6672" max="6672" width="7" style="33" bestFit="1" customWidth="1"/>
    <col min="6673" max="6673" width="18.7265625" style="33" customWidth="1"/>
    <col min="6674" max="6912" width="9.1796875" style="33"/>
    <col min="6913" max="6913" width="18.7265625" style="33" customWidth="1"/>
    <col min="6914" max="6914" width="5.54296875" style="33" bestFit="1" customWidth="1"/>
    <col min="6915" max="6915" width="8.7265625" style="33" customWidth="1"/>
    <col min="6916" max="6927" width="6.7265625" style="33" customWidth="1"/>
    <col min="6928" max="6928" width="7" style="33" bestFit="1" customWidth="1"/>
    <col min="6929" max="6929" width="18.7265625" style="33" customWidth="1"/>
    <col min="6930" max="7168" width="9.1796875" style="33"/>
    <col min="7169" max="7169" width="18.7265625" style="33" customWidth="1"/>
    <col min="7170" max="7170" width="5.54296875" style="33" bestFit="1" customWidth="1"/>
    <col min="7171" max="7171" width="8.7265625" style="33" customWidth="1"/>
    <col min="7172" max="7183" width="6.7265625" style="33" customWidth="1"/>
    <col min="7184" max="7184" width="7" style="33" bestFit="1" customWidth="1"/>
    <col min="7185" max="7185" width="18.7265625" style="33" customWidth="1"/>
    <col min="7186" max="7424" width="9.1796875" style="33"/>
    <col min="7425" max="7425" width="18.7265625" style="33" customWidth="1"/>
    <col min="7426" max="7426" width="5.54296875" style="33" bestFit="1" customWidth="1"/>
    <col min="7427" max="7427" width="8.7265625" style="33" customWidth="1"/>
    <col min="7428" max="7439" width="6.7265625" style="33" customWidth="1"/>
    <col min="7440" max="7440" width="7" style="33" bestFit="1" customWidth="1"/>
    <col min="7441" max="7441" width="18.7265625" style="33" customWidth="1"/>
    <col min="7442" max="7680" width="9.1796875" style="33"/>
    <col min="7681" max="7681" width="18.7265625" style="33" customWidth="1"/>
    <col min="7682" max="7682" width="5.54296875" style="33" bestFit="1" customWidth="1"/>
    <col min="7683" max="7683" width="8.7265625" style="33" customWidth="1"/>
    <col min="7684" max="7695" width="6.7265625" style="33" customWidth="1"/>
    <col min="7696" max="7696" width="7" style="33" bestFit="1" customWidth="1"/>
    <col min="7697" max="7697" width="18.7265625" style="33" customWidth="1"/>
    <col min="7698" max="7936" width="9.1796875" style="33"/>
    <col min="7937" max="7937" width="18.7265625" style="33" customWidth="1"/>
    <col min="7938" max="7938" width="5.54296875" style="33" bestFit="1" customWidth="1"/>
    <col min="7939" max="7939" width="8.7265625" style="33" customWidth="1"/>
    <col min="7940" max="7951" width="6.7265625" style="33" customWidth="1"/>
    <col min="7952" max="7952" width="7" style="33" bestFit="1" customWidth="1"/>
    <col min="7953" max="7953" width="18.7265625" style="33" customWidth="1"/>
    <col min="7954" max="8192" width="9.1796875" style="33"/>
    <col min="8193" max="8193" width="18.7265625" style="33" customWidth="1"/>
    <col min="8194" max="8194" width="5.54296875" style="33" bestFit="1" customWidth="1"/>
    <col min="8195" max="8195" width="8.7265625" style="33" customWidth="1"/>
    <col min="8196" max="8207" width="6.7265625" style="33" customWidth="1"/>
    <col min="8208" max="8208" width="7" style="33" bestFit="1" customWidth="1"/>
    <col min="8209" max="8209" width="18.7265625" style="33" customWidth="1"/>
    <col min="8210" max="8448" width="9.1796875" style="33"/>
    <col min="8449" max="8449" width="18.7265625" style="33" customWidth="1"/>
    <col min="8450" max="8450" width="5.54296875" style="33" bestFit="1" customWidth="1"/>
    <col min="8451" max="8451" width="8.7265625" style="33" customWidth="1"/>
    <col min="8452" max="8463" width="6.7265625" style="33" customWidth="1"/>
    <col min="8464" max="8464" width="7" style="33" bestFit="1" customWidth="1"/>
    <col min="8465" max="8465" width="18.7265625" style="33" customWidth="1"/>
    <col min="8466" max="8704" width="9.1796875" style="33"/>
    <col min="8705" max="8705" width="18.7265625" style="33" customWidth="1"/>
    <col min="8706" max="8706" width="5.54296875" style="33" bestFit="1" customWidth="1"/>
    <col min="8707" max="8707" width="8.7265625" style="33" customWidth="1"/>
    <col min="8708" max="8719" width="6.7265625" style="33" customWidth="1"/>
    <col min="8720" max="8720" width="7" style="33" bestFit="1" customWidth="1"/>
    <col min="8721" max="8721" width="18.7265625" style="33" customWidth="1"/>
    <col min="8722" max="8960" width="9.1796875" style="33"/>
    <col min="8961" max="8961" width="18.7265625" style="33" customWidth="1"/>
    <col min="8962" max="8962" width="5.54296875" style="33" bestFit="1" customWidth="1"/>
    <col min="8963" max="8963" width="8.7265625" style="33" customWidth="1"/>
    <col min="8964" max="8975" width="6.7265625" style="33" customWidth="1"/>
    <col min="8976" max="8976" width="7" style="33" bestFit="1" customWidth="1"/>
    <col min="8977" max="8977" width="18.7265625" style="33" customWidth="1"/>
    <col min="8978" max="9216" width="9.1796875" style="33"/>
    <col min="9217" max="9217" width="18.7265625" style="33" customWidth="1"/>
    <col min="9218" max="9218" width="5.54296875" style="33" bestFit="1" customWidth="1"/>
    <col min="9219" max="9219" width="8.7265625" style="33" customWidth="1"/>
    <col min="9220" max="9231" width="6.7265625" style="33" customWidth="1"/>
    <col min="9232" max="9232" width="7" style="33" bestFit="1" customWidth="1"/>
    <col min="9233" max="9233" width="18.7265625" style="33" customWidth="1"/>
    <col min="9234" max="9472" width="9.1796875" style="33"/>
    <col min="9473" max="9473" width="18.7265625" style="33" customWidth="1"/>
    <col min="9474" max="9474" width="5.54296875" style="33" bestFit="1" customWidth="1"/>
    <col min="9475" max="9475" width="8.7265625" style="33" customWidth="1"/>
    <col min="9476" max="9487" width="6.7265625" style="33" customWidth="1"/>
    <col min="9488" max="9488" width="7" style="33" bestFit="1" customWidth="1"/>
    <col min="9489" max="9489" width="18.7265625" style="33" customWidth="1"/>
    <col min="9490" max="9728" width="9.1796875" style="33"/>
    <col min="9729" max="9729" width="18.7265625" style="33" customWidth="1"/>
    <col min="9730" max="9730" width="5.54296875" style="33" bestFit="1" customWidth="1"/>
    <col min="9731" max="9731" width="8.7265625" style="33" customWidth="1"/>
    <col min="9732" max="9743" width="6.7265625" style="33" customWidth="1"/>
    <col min="9744" max="9744" width="7" style="33" bestFit="1" customWidth="1"/>
    <col min="9745" max="9745" width="18.7265625" style="33" customWidth="1"/>
    <col min="9746" max="9984" width="9.1796875" style="33"/>
    <col min="9985" max="9985" width="18.7265625" style="33" customWidth="1"/>
    <col min="9986" max="9986" width="5.54296875" style="33" bestFit="1" customWidth="1"/>
    <col min="9987" max="9987" width="8.7265625" style="33" customWidth="1"/>
    <col min="9988" max="9999" width="6.7265625" style="33" customWidth="1"/>
    <col min="10000" max="10000" width="7" style="33" bestFit="1" customWidth="1"/>
    <col min="10001" max="10001" width="18.7265625" style="33" customWidth="1"/>
    <col min="10002" max="10240" width="9.1796875" style="33"/>
    <col min="10241" max="10241" width="18.7265625" style="33" customWidth="1"/>
    <col min="10242" max="10242" width="5.54296875" style="33" bestFit="1" customWidth="1"/>
    <col min="10243" max="10243" width="8.7265625" style="33" customWidth="1"/>
    <col min="10244" max="10255" width="6.7265625" style="33" customWidth="1"/>
    <col min="10256" max="10256" width="7" style="33" bestFit="1" customWidth="1"/>
    <col min="10257" max="10257" width="18.7265625" style="33" customWidth="1"/>
    <col min="10258" max="10496" width="9.1796875" style="33"/>
    <col min="10497" max="10497" width="18.7265625" style="33" customWidth="1"/>
    <col min="10498" max="10498" width="5.54296875" style="33" bestFit="1" customWidth="1"/>
    <col min="10499" max="10499" width="8.7265625" style="33" customWidth="1"/>
    <col min="10500" max="10511" width="6.7265625" style="33" customWidth="1"/>
    <col min="10512" max="10512" width="7" style="33" bestFit="1" customWidth="1"/>
    <col min="10513" max="10513" width="18.7265625" style="33" customWidth="1"/>
    <col min="10514" max="10752" width="9.1796875" style="33"/>
    <col min="10753" max="10753" width="18.7265625" style="33" customWidth="1"/>
    <col min="10754" max="10754" width="5.54296875" style="33" bestFit="1" customWidth="1"/>
    <col min="10755" max="10755" width="8.7265625" style="33" customWidth="1"/>
    <col min="10756" max="10767" width="6.7265625" style="33" customWidth="1"/>
    <col min="10768" max="10768" width="7" style="33" bestFit="1" customWidth="1"/>
    <col min="10769" max="10769" width="18.7265625" style="33" customWidth="1"/>
    <col min="10770" max="11008" width="9.1796875" style="33"/>
    <col min="11009" max="11009" width="18.7265625" style="33" customWidth="1"/>
    <col min="11010" max="11010" width="5.54296875" style="33" bestFit="1" customWidth="1"/>
    <col min="11011" max="11011" width="8.7265625" style="33" customWidth="1"/>
    <col min="11012" max="11023" width="6.7265625" style="33" customWidth="1"/>
    <col min="11024" max="11024" width="7" style="33" bestFit="1" customWidth="1"/>
    <col min="11025" max="11025" width="18.7265625" style="33" customWidth="1"/>
    <col min="11026" max="11264" width="9.1796875" style="33"/>
    <col min="11265" max="11265" width="18.7265625" style="33" customWidth="1"/>
    <col min="11266" max="11266" width="5.54296875" style="33" bestFit="1" customWidth="1"/>
    <col min="11267" max="11267" width="8.7265625" style="33" customWidth="1"/>
    <col min="11268" max="11279" width="6.7265625" style="33" customWidth="1"/>
    <col min="11280" max="11280" width="7" style="33" bestFit="1" customWidth="1"/>
    <col min="11281" max="11281" width="18.7265625" style="33" customWidth="1"/>
    <col min="11282" max="11520" width="9.1796875" style="33"/>
    <col min="11521" max="11521" width="18.7265625" style="33" customWidth="1"/>
    <col min="11522" max="11522" width="5.54296875" style="33" bestFit="1" customWidth="1"/>
    <col min="11523" max="11523" width="8.7265625" style="33" customWidth="1"/>
    <col min="11524" max="11535" width="6.7265625" style="33" customWidth="1"/>
    <col min="11536" max="11536" width="7" style="33" bestFit="1" customWidth="1"/>
    <col min="11537" max="11537" width="18.7265625" style="33" customWidth="1"/>
    <col min="11538" max="11776" width="9.1796875" style="33"/>
    <col min="11777" max="11777" width="18.7265625" style="33" customWidth="1"/>
    <col min="11778" max="11778" width="5.54296875" style="33" bestFit="1" customWidth="1"/>
    <col min="11779" max="11779" width="8.7265625" style="33" customWidth="1"/>
    <col min="11780" max="11791" width="6.7265625" style="33" customWidth="1"/>
    <col min="11792" max="11792" width="7" style="33" bestFit="1" customWidth="1"/>
    <col min="11793" max="11793" width="18.7265625" style="33" customWidth="1"/>
    <col min="11794" max="12032" width="9.1796875" style="33"/>
    <col min="12033" max="12033" width="18.7265625" style="33" customWidth="1"/>
    <col min="12034" max="12034" width="5.54296875" style="33" bestFit="1" customWidth="1"/>
    <col min="12035" max="12035" width="8.7265625" style="33" customWidth="1"/>
    <col min="12036" max="12047" width="6.7265625" style="33" customWidth="1"/>
    <col min="12048" max="12048" width="7" style="33" bestFit="1" customWidth="1"/>
    <col min="12049" max="12049" width="18.7265625" style="33" customWidth="1"/>
    <col min="12050" max="12288" width="9.1796875" style="33"/>
    <col min="12289" max="12289" width="18.7265625" style="33" customWidth="1"/>
    <col min="12290" max="12290" width="5.54296875" style="33" bestFit="1" customWidth="1"/>
    <col min="12291" max="12291" width="8.7265625" style="33" customWidth="1"/>
    <col min="12292" max="12303" width="6.7265625" style="33" customWidth="1"/>
    <col min="12304" max="12304" width="7" style="33" bestFit="1" customWidth="1"/>
    <col min="12305" max="12305" width="18.7265625" style="33" customWidth="1"/>
    <col min="12306" max="12544" width="9.1796875" style="33"/>
    <col min="12545" max="12545" width="18.7265625" style="33" customWidth="1"/>
    <col min="12546" max="12546" width="5.54296875" style="33" bestFit="1" customWidth="1"/>
    <col min="12547" max="12547" width="8.7265625" style="33" customWidth="1"/>
    <col min="12548" max="12559" width="6.7265625" style="33" customWidth="1"/>
    <col min="12560" max="12560" width="7" style="33" bestFit="1" customWidth="1"/>
    <col min="12561" max="12561" width="18.7265625" style="33" customWidth="1"/>
    <col min="12562" max="12800" width="9.1796875" style="33"/>
    <col min="12801" max="12801" width="18.7265625" style="33" customWidth="1"/>
    <col min="12802" max="12802" width="5.54296875" style="33" bestFit="1" customWidth="1"/>
    <col min="12803" max="12803" width="8.7265625" style="33" customWidth="1"/>
    <col min="12804" max="12815" width="6.7265625" style="33" customWidth="1"/>
    <col min="12816" max="12816" width="7" style="33" bestFit="1" customWidth="1"/>
    <col min="12817" max="12817" width="18.7265625" style="33" customWidth="1"/>
    <col min="12818" max="13056" width="9.1796875" style="33"/>
    <col min="13057" max="13057" width="18.7265625" style="33" customWidth="1"/>
    <col min="13058" max="13058" width="5.54296875" style="33" bestFit="1" customWidth="1"/>
    <col min="13059" max="13059" width="8.7265625" style="33" customWidth="1"/>
    <col min="13060" max="13071" width="6.7265625" style="33" customWidth="1"/>
    <col min="13072" max="13072" width="7" style="33" bestFit="1" customWidth="1"/>
    <col min="13073" max="13073" width="18.7265625" style="33" customWidth="1"/>
    <col min="13074" max="13312" width="9.1796875" style="33"/>
    <col min="13313" max="13313" width="18.7265625" style="33" customWidth="1"/>
    <col min="13314" max="13314" width="5.54296875" style="33" bestFit="1" customWidth="1"/>
    <col min="13315" max="13315" width="8.7265625" style="33" customWidth="1"/>
    <col min="13316" max="13327" width="6.7265625" style="33" customWidth="1"/>
    <col min="13328" max="13328" width="7" style="33" bestFit="1" customWidth="1"/>
    <col min="13329" max="13329" width="18.7265625" style="33" customWidth="1"/>
    <col min="13330" max="13568" width="9.1796875" style="33"/>
    <col min="13569" max="13569" width="18.7265625" style="33" customWidth="1"/>
    <col min="13570" max="13570" width="5.54296875" style="33" bestFit="1" customWidth="1"/>
    <col min="13571" max="13571" width="8.7265625" style="33" customWidth="1"/>
    <col min="13572" max="13583" width="6.7265625" style="33" customWidth="1"/>
    <col min="13584" max="13584" width="7" style="33" bestFit="1" customWidth="1"/>
    <col min="13585" max="13585" width="18.7265625" style="33" customWidth="1"/>
    <col min="13586" max="13824" width="9.1796875" style="33"/>
    <col min="13825" max="13825" width="18.7265625" style="33" customWidth="1"/>
    <col min="13826" max="13826" width="5.54296875" style="33" bestFit="1" customWidth="1"/>
    <col min="13827" max="13827" width="8.7265625" style="33" customWidth="1"/>
    <col min="13828" max="13839" width="6.7265625" style="33" customWidth="1"/>
    <col min="13840" max="13840" width="7" style="33" bestFit="1" customWidth="1"/>
    <col min="13841" max="13841" width="18.7265625" style="33" customWidth="1"/>
    <col min="13842" max="14080" width="9.1796875" style="33"/>
    <col min="14081" max="14081" width="18.7265625" style="33" customWidth="1"/>
    <col min="14082" max="14082" width="5.54296875" style="33" bestFit="1" customWidth="1"/>
    <col min="14083" max="14083" width="8.7265625" style="33" customWidth="1"/>
    <col min="14084" max="14095" width="6.7265625" style="33" customWidth="1"/>
    <col min="14096" max="14096" width="7" style="33" bestFit="1" customWidth="1"/>
    <col min="14097" max="14097" width="18.7265625" style="33" customWidth="1"/>
    <col min="14098" max="14336" width="9.1796875" style="33"/>
    <col min="14337" max="14337" width="18.7265625" style="33" customWidth="1"/>
    <col min="14338" max="14338" width="5.54296875" style="33" bestFit="1" customWidth="1"/>
    <col min="14339" max="14339" width="8.7265625" style="33" customWidth="1"/>
    <col min="14340" max="14351" width="6.7265625" style="33" customWidth="1"/>
    <col min="14352" max="14352" width="7" style="33" bestFit="1" customWidth="1"/>
    <col min="14353" max="14353" width="18.7265625" style="33" customWidth="1"/>
    <col min="14354" max="14592" width="9.1796875" style="33"/>
    <col min="14593" max="14593" width="18.7265625" style="33" customWidth="1"/>
    <col min="14594" max="14594" width="5.54296875" style="33" bestFit="1" customWidth="1"/>
    <col min="14595" max="14595" width="8.7265625" style="33" customWidth="1"/>
    <col min="14596" max="14607" width="6.7265625" style="33" customWidth="1"/>
    <col min="14608" max="14608" width="7" style="33" bestFit="1" customWidth="1"/>
    <col min="14609" max="14609" width="18.7265625" style="33" customWidth="1"/>
    <col min="14610" max="14848" width="9.1796875" style="33"/>
    <col min="14849" max="14849" width="18.7265625" style="33" customWidth="1"/>
    <col min="14850" max="14850" width="5.54296875" style="33" bestFit="1" customWidth="1"/>
    <col min="14851" max="14851" width="8.7265625" style="33" customWidth="1"/>
    <col min="14852" max="14863" width="6.7265625" style="33" customWidth="1"/>
    <col min="14864" max="14864" width="7" style="33" bestFit="1" customWidth="1"/>
    <col min="14865" max="14865" width="18.7265625" style="33" customWidth="1"/>
    <col min="14866" max="15104" width="9.1796875" style="33"/>
    <col min="15105" max="15105" width="18.7265625" style="33" customWidth="1"/>
    <col min="15106" max="15106" width="5.54296875" style="33" bestFit="1" customWidth="1"/>
    <col min="15107" max="15107" width="8.7265625" style="33" customWidth="1"/>
    <col min="15108" max="15119" width="6.7265625" style="33" customWidth="1"/>
    <col min="15120" max="15120" width="7" style="33" bestFit="1" customWidth="1"/>
    <col min="15121" max="15121" width="18.7265625" style="33" customWidth="1"/>
    <col min="15122" max="15360" width="9.1796875" style="33"/>
    <col min="15361" max="15361" width="18.7265625" style="33" customWidth="1"/>
    <col min="15362" max="15362" width="5.54296875" style="33" bestFit="1" customWidth="1"/>
    <col min="15363" max="15363" width="8.7265625" style="33" customWidth="1"/>
    <col min="15364" max="15375" width="6.7265625" style="33" customWidth="1"/>
    <col min="15376" max="15376" width="7" style="33" bestFit="1" customWidth="1"/>
    <col min="15377" max="15377" width="18.7265625" style="33" customWidth="1"/>
    <col min="15378" max="15616" width="9.1796875" style="33"/>
    <col min="15617" max="15617" width="18.7265625" style="33" customWidth="1"/>
    <col min="15618" max="15618" width="5.54296875" style="33" bestFit="1" customWidth="1"/>
    <col min="15619" max="15619" width="8.7265625" style="33" customWidth="1"/>
    <col min="15620" max="15631" width="6.7265625" style="33" customWidth="1"/>
    <col min="15632" max="15632" width="7" style="33" bestFit="1" customWidth="1"/>
    <col min="15633" max="15633" width="18.7265625" style="33" customWidth="1"/>
    <col min="15634" max="15872" width="9.1796875" style="33"/>
    <col min="15873" max="15873" width="18.7265625" style="33" customWidth="1"/>
    <col min="15874" max="15874" width="5.54296875" style="33" bestFit="1" customWidth="1"/>
    <col min="15875" max="15875" width="8.7265625" style="33" customWidth="1"/>
    <col min="15876" max="15887" width="6.7265625" style="33" customWidth="1"/>
    <col min="15888" max="15888" width="7" style="33" bestFit="1" customWidth="1"/>
    <col min="15889" max="15889" width="18.7265625" style="33" customWidth="1"/>
    <col min="15890" max="16128" width="9.1796875" style="33"/>
    <col min="16129" max="16129" width="18.7265625" style="33" customWidth="1"/>
    <col min="16130" max="16130" width="5.54296875" style="33" bestFit="1" customWidth="1"/>
    <col min="16131" max="16131" width="8.7265625" style="33" customWidth="1"/>
    <col min="16132" max="16143" width="6.7265625" style="33" customWidth="1"/>
    <col min="16144" max="16144" width="7" style="33" bestFit="1" customWidth="1"/>
    <col min="16145" max="16145" width="18.7265625" style="33" customWidth="1"/>
    <col min="16146" max="16384" width="9.1796875" style="33"/>
  </cols>
  <sheetData>
    <row r="1" spans="1:17" s="103" customFormat="1" ht="24.5" x14ac:dyDescent="0.85">
      <c r="A1" s="1185" t="s">
        <v>973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</row>
    <row r="2" spans="1:17" s="102" customFormat="1" ht="15.5" x14ac:dyDescent="0.35">
      <c r="A2" s="1186" t="s">
        <v>1159</v>
      </c>
      <c r="B2" s="1186"/>
      <c r="C2" s="1186"/>
      <c r="D2" s="1186"/>
      <c r="E2" s="1186"/>
      <c r="F2" s="1186"/>
      <c r="G2" s="1186"/>
      <c r="H2" s="1186"/>
      <c r="I2" s="1186"/>
      <c r="J2" s="1186"/>
      <c r="K2" s="1186"/>
      <c r="L2" s="1186"/>
      <c r="M2" s="1186"/>
      <c r="N2" s="1186"/>
      <c r="O2" s="1186"/>
      <c r="P2" s="1186"/>
      <c r="Q2" s="1186"/>
    </row>
    <row r="3" spans="1:17" s="102" customFormat="1" ht="15.5" x14ac:dyDescent="0.35">
      <c r="A3" s="1186">
        <v>2017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  <c r="M3" s="1186"/>
      <c r="N3" s="1186"/>
      <c r="O3" s="1186"/>
      <c r="P3" s="1186"/>
      <c r="Q3" s="1186"/>
    </row>
    <row r="4" spans="1:17" s="102" customFormat="1" ht="15.5" x14ac:dyDescent="0.35">
      <c r="A4" s="1186" t="s">
        <v>356</v>
      </c>
      <c r="B4" s="1186"/>
      <c r="C4" s="1186"/>
      <c r="D4" s="1186"/>
      <c r="E4" s="1186"/>
      <c r="F4" s="1186"/>
      <c r="G4" s="1186"/>
      <c r="H4" s="1186"/>
      <c r="I4" s="1186"/>
      <c r="J4" s="1186"/>
      <c r="K4" s="1186"/>
      <c r="L4" s="1186"/>
      <c r="M4" s="1186"/>
      <c r="N4" s="1186"/>
      <c r="O4" s="1186"/>
      <c r="P4" s="1186"/>
      <c r="Q4" s="1186"/>
    </row>
    <row r="5" spans="1:17" ht="15" x14ac:dyDescent="0.4">
      <c r="A5" s="318" t="s">
        <v>975</v>
      </c>
      <c r="B5" s="328"/>
      <c r="C5" s="320"/>
      <c r="D5" s="320"/>
      <c r="E5" s="320"/>
      <c r="F5" s="320"/>
      <c r="G5" s="320"/>
      <c r="H5" s="170"/>
      <c r="I5" s="320"/>
      <c r="J5" s="320"/>
      <c r="K5" s="320"/>
      <c r="L5" s="320"/>
      <c r="M5" s="320"/>
      <c r="N5" s="320"/>
      <c r="O5" s="320"/>
      <c r="P5" s="328"/>
      <c r="Q5" s="329" t="s">
        <v>186</v>
      </c>
    </row>
    <row r="6" spans="1:17" ht="45" customHeight="1" x14ac:dyDescent="0.25">
      <c r="A6" s="499" t="s">
        <v>94</v>
      </c>
      <c r="B6" s="499" t="s">
        <v>425</v>
      </c>
      <c r="C6" s="100" t="s">
        <v>405</v>
      </c>
      <c r="D6" s="48" t="s">
        <v>348</v>
      </c>
      <c r="E6" s="48" t="s">
        <v>347</v>
      </c>
      <c r="F6" s="48" t="s">
        <v>346</v>
      </c>
      <c r="G6" s="48" t="s">
        <v>345</v>
      </c>
      <c r="H6" s="48" t="s">
        <v>344</v>
      </c>
      <c r="I6" s="48" t="s">
        <v>343</v>
      </c>
      <c r="J6" s="48" t="s">
        <v>342</v>
      </c>
      <c r="K6" s="48" t="s">
        <v>341</v>
      </c>
      <c r="L6" s="48" t="s">
        <v>340</v>
      </c>
      <c r="M6" s="48" t="s">
        <v>339</v>
      </c>
      <c r="N6" s="48" t="s">
        <v>338</v>
      </c>
      <c r="O6" s="48" t="s">
        <v>337</v>
      </c>
      <c r="P6" s="531" t="s">
        <v>424</v>
      </c>
      <c r="Q6" s="531" t="s">
        <v>183</v>
      </c>
    </row>
    <row r="7" spans="1:17" ht="13.5" customHeight="1" thickBot="1" x14ac:dyDescent="0.3">
      <c r="A7" s="1187" t="s">
        <v>812</v>
      </c>
      <c r="B7" s="144" t="s">
        <v>820</v>
      </c>
      <c r="C7" s="189">
        <f>SUM(D7:O7)</f>
        <v>5600</v>
      </c>
      <c r="D7" s="190">
        <f>'B6-1'!D7+'B6-2'!D7</f>
        <v>449</v>
      </c>
      <c r="E7" s="190">
        <f>'B6-1'!E7+'B6-2'!E7</f>
        <v>514</v>
      </c>
      <c r="F7" s="190">
        <f>'B6-1'!F7+'B6-2'!F7</f>
        <v>490</v>
      </c>
      <c r="G7" s="190">
        <f>'B6-1'!G7+'B6-2'!G7</f>
        <v>482</v>
      </c>
      <c r="H7" s="190">
        <f>'B6-1'!H7+'B6-2'!H7</f>
        <v>484</v>
      </c>
      <c r="I7" s="190">
        <f>'B6-1'!I7+'B6-2'!I7</f>
        <v>444</v>
      </c>
      <c r="J7" s="190">
        <f>'B6-1'!J7+'B6-2'!J7</f>
        <v>501</v>
      </c>
      <c r="K7" s="190">
        <f>'B6-1'!K7+'B6-2'!K7</f>
        <v>511</v>
      </c>
      <c r="L7" s="190">
        <f>'B6-1'!L7+'B6-2'!L7</f>
        <v>440</v>
      </c>
      <c r="M7" s="190">
        <f>'B6-1'!M7+'B6-2'!M7</f>
        <v>465</v>
      </c>
      <c r="N7" s="190">
        <f>'B6-1'!N7+'B6-2'!N7</f>
        <v>390</v>
      </c>
      <c r="O7" s="190">
        <f>'B6-1'!O7+'B6-2'!O7</f>
        <v>430</v>
      </c>
      <c r="P7" s="54" t="s">
        <v>184</v>
      </c>
      <c r="Q7" s="1189" t="s">
        <v>40</v>
      </c>
    </row>
    <row r="8" spans="1:17" ht="13.5" customHeight="1" thickTop="1" thickBot="1" x14ac:dyDescent="0.3">
      <c r="A8" s="1188"/>
      <c r="B8" s="159" t="s">
        <v>821</v>
      </c>
      <c r="C8" s="191">
        <f t="shared" ref="C8:C33" si="0">SUM(D8:O8)</f>
        <v>5372</v>
      </c>
      <c r="D8" s="190">
        <f>'B6-1'!D8+'B6-2'!D8</f>
        <v>397</v>
      </c>
      <c r="E8" s="190">
        <f>'B6-1'!E8+'B6-2'!E8</f>
        <v>496</v>
      </c>
      <c r="F8" s="190">
        <f>'B6-1'!F8+'B6-2'!F8</f>
        <v>461</v>
      </c>
      <c r="G8" s="190">
        <f>'B6-1'!G8+'B6-2'!G8</f>
        <v>444</v>
      </c>
      <c r="H8" s="190">
        <f>'B6-1'!H8+'B6-2'!H8</f>
        <v>440</v>
      </c>
      <c r="I8" s="190">
        <f>'B6-1'!I8+'B6-2'!I8</f>
        <v>450</v>
      </c>
      <c r="J8" s="190">
        <f>'B6-1'!J8+'B6-2'!J8</f>
        <v>511</v>
      </c>
      <c r="K8" s="190">
        <f>'B6-1'!K8+'B6-2'!K8</f>
        <v>466</v>
      </c>
      <c r="L8" s="190">
        <f>'B6-1'!L8+'B6-2'!L8</f>
        <v>431</v>
      </c>
      <c r="M8" s="190">
        <f>'B6-1'!M8+'B6-2'!M8</f>
        <v>439</v>
      </c>
      <c r="N8" s="190">
        <f>'B6-1'!N8+'B6-2'!N8</f>
        <v>410</v>
      </c>
      <c r="O8" s="190">
        <f>'B6-1'!O8+'B6-2'!O8</f>
        <v>427</v>
      </c>
      <c r="P8" s="537" t="s">
        <v>446</v>
      </c>
      <c r="Q8" s="1190"/>
    </row>
    <row r="9" spans="1:17" s="30" customFormat="1" ht="13.5" customHeight="1" thickTop="1" thickBot="1" x14ac:dyDescent="0.35">
      <c r="A9" s="1188"/>
      <c r="B9" s="159" t="s">
        <v>47</v>
      </c>
      <c r="C9" s="191">
        <f t="shared" si="0"/>
        <v>10972</v>
      </c>
      <c r="D9" s="916">
        <f>'B6-1'!D9+'B6-2'!D9</f>
        <v>846</v>
      </c>
      <c r="E9" s="916">
        <f>'B6-1'!E9+'B6-2'!E9</f>
        <v>1010</v>
      </c>
      <c r="F9" s="916">
        <f>'B6-1'!F9+'B6-2'!F9</f>
        <v>951</v>
      </c>
      <c r="G9" s="916">
        <f>'B6-1'!G9+'B6-2'!G9</f>
        <v>926</v>
      </c>
      <c r="H9" s="916">
        <f>'B6-1'!H9+'B6-2'!H9</f>
        <v>924</v>
      </c>
      <c r="I9" s="916">
        <f>'B6-1'!I9+'B6-2'!I9</f>
        <v>894</v>
      </c>
      <c r="J9" s="916">
        <f>'B6-1'!J9+'B6-2'!J9</f>
        <v>1012</v>
      </c>
      <c r="K9" s="916">
        <f>'B6-1'!K9+'B6-2'!K9</f>
        <v>977</v>
      </c>
      <c r="L9" s="916">
        <f>'B6-1'!L9+'B6-2'!L9</f>
        <v>871</v>
      </c>
      <c r="M9" s="916">
        <f>'B6-1'!M9+'B6-2'!M9</f>
        <v>904</v>
      </c>
      <c r="N9" s="916">
        <f>'B6-1'!N9+'B6-2'!N9</f>
        <v>800</v>
      </c>
      <c r="O9" s="916">
        <f>'B6-1'!O9+'B6-2'!O9</f>
        <v>857</v>
      </c>
      <c r="P9" s="537" t="s">
        <v>48</v>
      </c>
      <c r="Q9" s="1190"/>
    </row>
    <row r="10" spans="1:17" ht="13.5" customHeight="1" thickTop="1" thickBot="1" x14ac:dyDescent="0.3">
      <c r="A10" s="1191" t="s">
        <v>813</v>
      </c>
      <c r="B10" s="160" t="s">
        <v>820</v>
      </c>
      <c r="C10" s="193">
        <f t="shared" si="0"/>
        <v>5342</v>
      </c>
      <c r="D10" s="734">
        <f>'B6-1'!D10+'B6-2'!D10</f>
        <v>485</v>
      </c>
      <c r="E10" s="734">
        <f>'B6-1'!E10+'B6-2'!E10</f>
        <v>452</v>
      </c>
      <c r="F10" s="734">
        <f>'B6-1'!F10+'B6-2'!F10</f>
        <v>455</v>
      </c>
      <c r="G10" s="734">
        <f>'B6-1'!G10+'B6-2'!G10</f>
        <v>412</v>
      </c>
      <c r="H10" s="734">
        <f>'B6-1'!H10+'B6-2'!H10</f>
        <v>470</v>
      </c>
      <c r="I10" s="734">
        <f>'B6-1'!I10+'B6-2'!I10</f>
        <v>456</v>
      </c>
      <c r="J10" s="734">
        <f>'B6-1'!J10+'B6-2'!J10</f>
        <v>389</v>
      </c>
      <c r="K10" s="734">
        <f>'B6-1'!K10+'B6-2'!K10</f>
        <v>430</v>
      </c>
      <c r="L10" s="734">
        <f>'B6-1'!L10+'B6-2'!L10</f>
        <v>442</v>
      </c>
      <c r="M10" s="734">
        <f>'B6-1'!M10+'B6-2'!M10</f>
        <v>434</v>
      </c>
      <c r="N10" s="734">
        <f>'B6-1'!N10+'B6-2'!N10</f>
        <v>442</v>
      </c>
      <c r="O10" s="734">
        <f>'B6-1'!O10+'B6-2'!O10</f>
        <v>475</v>
      </c>
      <c r="P10" s="538" t="s">
        <v>184</v>
      </c>
      <c r="Q10" s="1192" t="s">
        <v>41</v>
      </c>
    </row>
    <row r="11" spans="1:17" ht="13.5" customHeight="1" thickTop="1" thickBot="1" x14ac:dyDescent="0.3">
      <c r="A11" s="1191"/>
      <c r="B11" s="160" t="s">
        <v>821</v>
      </c>
      <c r="C11" s="193">
        <f t="shared" si="0"/>
        <v>5019</v>
      </c>
      <c r="D11" s="734">
        <f>'B6-1'!D11+'B6-2'!D11</f>
        <v>468</v>
      </c>
      <c r="E11" s="734">
        <f>'B6-1'!E11+'B6-2'!E11</f>
        <v>438</v>
      </c>
      <c r="F11" s="734">
        <f>'B6-1'!F11+'B6-2'!F11</f>
        <v>432</v>
      </c>
      <c r="G11" s="734">
        <f>'B6-1'!G11+'B6-2'!G11</f>
        <v>397</v>
      </c>
      <c r="H11" s="734">
        <f>'B6-1'!H11+'B6-2'!H11</f>
        <v>431</v>
      </c>
      <c r="I11" s="734">
        <f>'B6-1'!I11+'B6-2'!I11</f>
        <v>439</v>
      </c>
      <c r="J11" s="734">
        <f>'B6-1'!J11+'B6-2'!J11</f>
        <v>380</v>
      </c>
      <c r="K11" s="734">
        <f>'B6-1'!K11+'B6-2'!K11</f>
        <v>420</v>
      </c>
      <c r="L11" s="734">
        <f>'B6-1'!L11+'B6-2'!L11</f>
        <v>409</v>
      </c>
      <c r="M11" s="734">
        <f>'B6-1'!M11+'B6-2'!M11</f>
        <v>411</v>
      </c>
      <c r="N11" s="734">
        <f>'B6-1'!N11+'B6-2'!N11</f>
        <v>350</v>
      </c>
      <c r="O11" s="734">
        <f>'B6-1'!O11+'B6-2'!O11</f>
        <v>444</v>
      </c>
      <c r="P11" s="538" t="s">
        <v>446</v>
      </c>
      <c r="Q11" s="1192"/>
    </row>
    <row r="12" spans="1:17" s="30" customFormat="1" ht="13.5" customHeight="1" thickTop="1" thickBot="1" x14ac:dyDescent="0.35">
      <c r="A12" s="1191"/>
      <c r="B12" s="160" t="s">
        <v>47</v>
      </c>
      <c r="C12" s="193">
        <f t="shared" si="0"/>
        <v>10361</v>
      </c>
      <c r="D12" s="735">
        <f>'B6-1'!D12+'B6-2'!D12</f>
        <v>953</v>
      </c>
      <c r="E12" s="735">
        <f>'B6-1'!E12+'B6-2'!E12</f>
        <v>890</v>
      </c>
      <c r="F12" s="735">
        <f>'B6-1'!F12+'B6-2'!F12</f>
        <v>887</v>
      </c>
      <c r="G12" s="735">
        <f>'B6-1'!G12+'B6-2'!G12</f>
        <v>809</v>
      </c>
      <c r="H12" s="735">
        <f>'B6-1'!H12+'B6-2'!H12</f>
        <v>901</v>
      </c>
      <c r="I12" s="735">
        <f>'B6-1'!I12+'B6-2'!I12</f>
        <v>895</v>
      </c>
      <c r="J12" s="735">
        <f>'B6-1'!J12+'B6-2'!J12</f>
        <v>769</v>
      </c>
      <c r="K12" s="735">
        <f>'B6-1'!K12+'B6-2'!K12</f>
        <v>850</v>
      </c>
      <c r="L12" s="735">
        <f>'B6-1'!L12+'B6-2'!L12</f>
        <v>851</v>
      </c>
      <c r="M12" s="735">
        <f>'B6-1'!M12+'B6-2'!M12</f>
        <v>845</v>
      </c>
      <c r="N12" s="735">
        <f>'B6-1'!N12+'B6-2'!N12</f>
        <v>792</v>
      </c>
      <c r="O12" s="735">
        <f>'B6-1'!O12+'B6-2'!O12</f>
        <v>919</v>
      </c>
      <c r="P12" s="538" t="s">
        <v>48</v>
      </c>
      <c r="Q12" s="1192"/>
    </row>
    <row r="13" spans="1:17" ht="13.5" customHeight="1" thickTop="1" thickBot="1" x14ac:dyDescent="0.3">
      <c r="A13" s="1188" t="s">
        <v>814</v>
      </c>
      <c r="B13" s="159" t="s">
        <v>820</v>
      </c>
      <c r="C13" s="191">
        <f t="shared" si="0"/>
        <v>761</v>
      </c>
      <c r="D13" s="190">
        <f>'B6-1'!D13+'B6-2'!D13</f>
        <v>67</v>
      </c>
      <c r="E13" s="190">
        <f>'B6-1'!E13+'B6-2'!E13</f>
        <v>68</v>
      </c>
      <c r="F13" s="190">
        <f>'B6-1'!F13+'B6-2'!F13</f>
        <v>85</v>
      </c>
      <c r="G13" s="190">
        <f>'B6-1'!G13+'B6-2'!G13</f>
        <v>69</v>
      </c>
      <c r="H13" s="190">
        <f>'B6-1'!H13+'B6-2'!H13</f>
        <v>71</v>
      </c>
      <c r="I13" s="190">
        <f>'B6-1'!I13+'B6-2'!I13</f>
        <v>73</v>
      </c>
      <c r="J13" s="190">
        <f>'B6-1'!J13+'B6-2'!J13</f>
        <v>63</v>
      </c>
      <c r="K13" s="190">
        <f>'B6-1'!K13+'B6-2'!K13</f>
        <v>69</v>
      </c>
      <c r="L13" s="190">
        <f>'B6-1'!L13+'B6-2'!L13</f>
        <v>45</v>
      </c>
      <c r="M13" s="190">
        <f>'B6-1'!M13+'B6-2'!M13</f>
        <v>46</v>
      </c>
      <c r="N13" s="190">
        <f>'B6-1'!N13+'B6-2'!N13</f>
        <v>46</v>
      </c>
      <c r="O13" s="190">
        <f>'B6-1'!O13+'B6-2'!O13</f>
        <v>59</v>
      </c>
      <c r="P13" s="537" t="s">
        <v>184</v>
      </c>
      <c r="Q13" s="1190" t="s">
        <v>42</v>
      </c>
    </row>
    <row r="14" spans="1:17" ht="13.5" customHeight="1" thickTop="1" thickBot="1" x14ac:dyDescent="0.3">
      <c r="A14" s="1188"/>
      <c r="B14" s="159" t="s">
        <v>821</v>
      </c>
      <c r="C14" s="191">
        <f t="shared" si="0"/>
        <v>740</v>
      </c>
      <c r="D14" s="190">
        <f>'B6-1'!D14+'B6-2'!D14</f>
        <v>56</v>
      </c>
      <c r="E14" s="190">
        <f>'B6-1'!E14+'B6-2'!E14</f>
        <v>50</v>
      </c>
      <c r="F14" s="190">
        <f>'B6-1'!F14+'B6-2'!F14</f>
        <v>85</v>
      </c>
      <c r="G14" s="190">
        <f>'B6-1'!G14+'B6-2'!G14</f>
        <v>74</v>
      </c>
      <c r="H14" s="190">
        <f>'B6-1'!H14+'B6-2'!H14</f>
        <v>76</v>
      </c>
      <c r="I14" s="190">
        <f>'B6-1'!I14+'B6-2'!I14</f>
        <v>79</v>
      </c>
      <c r="J14" s="190">
        <f>'B6-1'!J14+'B6-2'!J14</f>
        <v>53</v>
      </c>
      <c r="K14" s="190">
        <f>'B6-1'!K14+'B6-2'!K14</f>
        <v>70</v>
      </c>
      <c r="L14" s="190">
        <f>'B6-1'!L14+'B6-2'!L14</f>
        <v>48</v>
      </c>
      <c r="M14" s="190">
        <f>'B6-1'!M14+'B6-2'!M14</f>
        <v>53</v>
      </c>
      <c r="N14" s="190">
        <f>'B6-1'!N14+'B6-2'!N14</f>
        <v>38</v>
      </c>
      <c r="O14" s="190">
        <f>'B6-1'!O14+'B6-2'!O14</f>
        <v>58</v>
      </c>
      <c r="P14" s="537" t="s">
        <v>446</v>
      </c>
      <c r="Q14" s="1190"/>
    </row>
    <row r="15" spans="1:17" s="30" customFormat="1" ht="13.5" customHeight="1" thickTop="1" thickBot="1" x14ac:dyDescent="0.35">
      <c r="A15" s="1188"/>
      <c r="B15" s="159" t="s">
        <v>47</v>
      </c>
      <c r="C15" s="191">
        <f t="shared" si="0"/>
        <v>1501</v>
      </c>
      <c r="D15" s="916">
        <f>'B6-1'!D15+'B6-2'!D15</f>
        <v>123</v>
      </c>
      <c r="E15" s="916">
        <f>'B6-1'!E15+'B6-2'!E15</f>
        <v>118</v>
      </c>
      <c r="F15" s="916">
        <f>'B6-1'!F15+'B6-2'!F15</f>
        <v>170</v>
      </c>
      <c r="G15" s="916">
        <f>'B6-1'!G15+'B6-2'!G15</f>
        <v>143</v>
      </c>
      <c r="H15" s="916">
        <f>'B6-1'!H15+'B6-2'!H15</f>
        <v>147</v>
      </c>
      <c r="I15" s="916">
        <f>'B6-1'!I15+'B6-2'!I15</f>
        <v>152</v>
      </c>
      <c r="J15" s="916">
        <f>'B6-1'!J15+'B6-2'!J15</f>
        <v>116</v>
      </c>
      <c r="K15" s="916">
        <f>'B6-1'!K15+'B6-2'!K15</f>
        <v>139</v>
      </c>
      <c r="L15" s="916">
        <f>'B6-1'!L15+'B6-2'!L15</f>
        <v>93</v>
      </c>
      <c r="M15" s="916">
        <f>'B6-1'!M15+'B6-2'!M15</f>
        <v>99</v>
      </c>
      <c r="N15" s="916">
        <f>'B6-1'!N15+'B6-2'!N15</f>
        <v>84</v>
      </c>
      <c r="O15" s="916">
        <f>'B6-1'!O15+'B6-2'!O15</f>
        <v>117</v>
      </c>
      <c r="P15" s="537" t="s">
        <v>48</v>
      </c>
      <c r="Q15" s="1190"/>
    </row>
    <row r="16" spans="1:17" ht="13.5" customHeight="1" thickTop="1" thickBot="1" x14ac:dyDescent="0.3">
      <c r="A16" s="1191" t="s">
        <v>815</v>
      </c>
      <c r="B16" s="160" t="s">
        <v>820</v>
      </c>
      <c r="C16" s="193">
        <f t="shared" si="0"/>
        <v>745</v>
      </c>
      <c r="D16" s="734">
        <f>'B6-1'!D16+'B6-2'!D16</f>
        <v>72</v>
      </c>
      <c r="E16" s="734">
        <f>'B6-1'!E16+'B6-2'!E16</f>
        <v>69</v>
      </c>
      <c r="F16" s="734">
        <f>'B6-1'!F16+'B6-2'!F16</f>
        <v>56</v>
      </c>
      <c r="G16" s="734">
        <f>'B6-1'!G16+'B6-2'!G16</f>
        <v>72</v>
      </c>
      <c r="H16" s="734">
        <f>'B6-1'!H16+'B6-2'!H16</f>
        <v>52</v>
      </c>
      <c r="I16" s="734">
        <f>'B6-1'!I16+'B6-2'!I16</f>
        <v>71</v>
      </c>
      <c r="J16" s="734">
        <f>'B6-1'!J16+'B6-2'!J16</f>
        <v>47</v>
      </c>
      <c r="K16" s="734">
        <f>'B6-1'!K16+'B6-2'!K16</f>
        <v>65</v>
      </c>
      <c r="L16" s="734">
        <f>'B6-1'!L16+'B6-2'!L16</f>
        <v>60</v>
      </c>
      <c r="M16" s="734">
        <f>'B6-1'!M16+'B6-2'!M16</f>
        <v>62</v>
      </c>
      <c r="N16" s="734">
        <f>'B6-1'!N16+'B6-2'!N16</f>
        <v>55</v>
      </c>
      <c r="O16" s="734">
        <f>'B6-1'!O16+'B6-2'!O16</f>
        <v>64</v>
      </c>
      <c r="P16" s="538" t="s">
        <v>184</v>
      </c>
      <c r="Q16" s="1192" t="s">
        <v>43</v>
      </c>
    </row>
    <row r="17" spans="1:17" ht="13.5" customHeight="1" thickTop="1" thickBot="1" x14ac:dyDescent="0.3">
      <c r="A17" s="1191"/>
      <c r="B17" s="160" t="s">
        <v>821</v>
      </c>
      <c r="C17" s="193">
        <f t="shared" si="0"/>
        <v>741</v>
      </c>
      <c r="D17" s="734">
        <f>'B6-1'!D17+'B6-2'!D17</f>
        <v>85</v>
      </c>
      <c r="E17" s="734">
        <f>'B6-1'!E17+'B6-2'!E17</f>
        <v>79</v>
      </c>
      <c r="F17" s="734">
        <f>'B6-1'!F17+'B6-2'!F17</f>
        <v>57</v>
      </c>
      <c r="G17" s="734">
        <f>'B6-1'!G17+'B6-2'!G17</f>
        <v>55</v>
      </c>
      <c r="H17" s="734">
        <f>'B6-1'!H17+'B6-2'!H17</f>
        <v>66</v>
      </c>
      <c r="I17" s="734">
        <f>'B6-1'!I17+'B6-2'!I17</f>
        <v>60</v>
      </c>
      <c r="J17" s="734">
        <f>'B6-1'!J17+'B6-2'!J17</f>
        <v>44</v>
      </c>
      <c r="K17" s="734">
        <f>'B6-1'!K17+'B6-2'!K17</f>
        <v>59</v>
      </c>
      <c r="L17" s="734">
        <f>'B6-1'!L17+'B6-2'!L17</f>
        <v>51</v>
      </c>
      <c r="M17" s="734">
        <f>'B6-1'!M17+'B6-2'!M17</f>
        <v>65</v>
      </c>
      <c r="N17" s="734">
        <f>'B6-1'!N17+'B6-2'!N17</f>
        <v>59</v>
      </c>
      <c r="O17" s="734">
        <f>'B6-1'!O17+'B6-2'!O17</f>
        <v>61</v>
      </c>
      <c r="P17" s="538" t="s">
        <v>446</v>
      </c>
      <c r="Q17" s="1192"/>
    </row>
    <row r="18" spans="1:17" s="30" customFormat="1" ht="13.5" customHeight="1" thickTop="1" thickBot="1" x14ac:dyDescent="0.35">
      <c r="A18" s="1191"/>
      <c r="B18" s="160" t="s">
        <v>47</v>
      </c>
      <c r="C18" s="193">
        <f t="shared" si="0"/>
        <v>1486</v>
      </c>
      <c r="D18" s="735">
        <f>'B6-1'!D18+'B6-2'!D18</f>
        <v>157</v>
      </c>
      <c r="E18" s="735">
        <f>'B6-1'!E18+'B6-2'!E18</f>
        <v>148</v>
      </c>
      <c r="F18" s="735">
        <f>'B6-1'!F18+'B6-2'!F18</f>
        <v>113</v>
      </c>
      <c r="G18" s="735">
        <f>'B6-1'!G18+'B6-2'!G18</f>
        <v>127</v>
      </c>
      <c r="H18" s="735">
        <f>'B6-1'!H18+'B6-2'!H18</f>
        <v>118</v>
      </c>
      <c r="I18" s="735">
        <f>'B6-1'!I18+'B6-2'!I18</f>
        <v>131</v>
      </c>
      <c r="J18" s="735">
        <f>'B6-1'!J18+'B6-2'!J18</f>
        <v>91</v>
      </c>
      <c r="K18" s="735">
        <f>'B6-1'!K18+'B6-2'!K18</f>
        <v>124</v>
      </c>
      <c r="L18" s="735">
        <f>'B6-1'!L18+'B6-2'!L18</f>
        <v>111</v>
      </c>
      <c r="M18" s="735">
        <f>'B6-1'!M18+'B6-2'!M18</f>
        <v>127</v>
      </c>
      <c r="N18" s="735">
        <f>'B6-1'!N18+'B6-2'!N18</f>
        <v>114</v>
      </c>
      <c r="O18" s="735">
        <f>'B6-1'!O18+'B6-2'!O18</f>
        <v>125</v>
      </c>
      <c r="P18" s="538" t="s">
        <v>48</v>
      </c>
      <c r="Q18" s="1192"/>
    </row>
    <row r="19" spans="1:17" ht="13.5" customHeight="1" thickTop="1" thickBot="1" x14ac:dyDescent="0.3">
      <c r="A19" s="1188" t="s">
        <v>816</v>
      </c>
      <c r="B19" s="159" t="s">
        <v>820</v>
      </c>
      <c r="C19" s="191">
        <f t="shared" si="0"/>
        <v>535</v>
      </c>
      <c r="D19" s="190">
        <f>'B6-1'!D19+'B6-2'!D19</f>
        <v>33</v>
      </c>
      <c r="E19" s="190">
        <f>'B6-1'!E19+'B6-2'!E19</f>
        <v>50</v>
      </c>
      <c r="F19" s="190">
        <f>'B6-1'!F19+'B6-2'!F19</f>
        <v>53</v>
      </c>
      <c r="G19" s="190">
        <f>'B6-1'!G19+'B6-2'!G19</f>
        <v>41</v>
      </c>
      <c r="H19" s="190">
        <f>'B6-1'!H19+'B6-2'!H19</f>
        <v>43</v>
      </c>
      <c r="I19" s="190">
        <f>'B6-1'!I19+'B6-2'!I19</f>
        <v>56</v>
      </c>
      <c r="J19" s="190">
        <f>'B6-1'!J19+'B6-2'!J19</f>
        <v>47</v>
      </c>
      <c r="K19" s="190">
        <f>'B6-1'!K19+'B6-2'!K19</f>
        <v>57</v>
      </c>
      <c r="L19" s="190">
        <f>'B6-1'!L19+'B6-2'!L19</f>
        <v>38</v>
      </c>
      <c r="M19" s="190">
        <f>'B6-1'!M19+'B6-2'!M19</f>
        <v>31</v>
      </c>
      <c r="N19" s="190">
        <f>'B6-1'!N19+'B6-2'!N19</f>
        <v>39</v>
      </c>
      <c r="O19" s="190">
        <f>'B6-1'!O19+'B6-2'!O19</f>
        <v>47</v>
      </c>
      <c r="P19" s="537" t="s">
        <v>184</v>
      </c>
      <c r="Q19" s="1190" t="s">
        <v>44</v>
      </c>
    </row>
    <row r="20" spans="1:17" ht="13.5" customHeight="1" thickTop="1" thickBot="1" x14ac:dyDescent="0.3">
      <c r="A20" s="1188"/>
      <c r="B20" s="159" t="s">
        <v>821</v>
      </c>
      <c r="C20" s="191">
        <f t="shared" si="0"/>
        <v>487</v>
      </c>
      <c r="D20" s="190">
        <f>'B6-1'!D20+'B6-2'!D20</f>
        <v>37</v>
      </c>
      <c r="E20" s="190">
        <f>'B6-1'!E20+'B6-2'!E20</f>
        <v>43</v>
      </c>
      <c r="F20" s="190">
        <f>'B6-1'!F20+'B6-2'!F20</f>
        <v>54</v>
      </c>
      <c r="G20" s="190">
        <f>'B6-1'!G20+'B6-2'!G20</f>
        <v>38</v>
      </c>
      <c r="H20" s="190">
        <f>'B6-1'!H20+'B6-2'!H20</f>
        <v>37</v>
      </c>
      <c r="I20" s="190">
        <f>'B6-1'!I20+'B6-2'!I20</f>
        <v>40</v>
      </c>
      <c r="J20" s="190">
        <f>'B6-1'!J20+'B6-2'!J20</f>
        <v>35</v>
      </c>
      <c r="K20" s="190">
        <f>'B6-1'!K20+'B6-2'!K20</f>
        <v>48</v>
      </c>
      <c r="L20" s="190">
        <f>'B6-1'!L20+'B6-2'!L20</f>
        <v>41</v>
      </c>
      <c r="M20" s="190">
        <f>'B6-1'!M20+'B6-2'!M20</f>
        <v>34</v>
      </c>
      <c r="N20" s="190">
        <f>'B6-1'!N20+'B6-2'!N20</f>
        <v>38</v>
      </c>
      <c r="O20" s="190">
        <f>'B6-1'!O20+'B6-2'!O20</f>
        <v>42</v>
      </c>
      <c r="P20" s="537" t="s">
        <v>446</v>
      </c>
      <c r="Q20" s="1190"/>
    </row>
    <row r="21" spans="1:17" s="30" customFormat="1" ht="13.5" customHeight="1" thickTop="1" thickBot="1" x14ac:dyDescent="0.35">
      <c r="A21" s="1188"/>
      <c r="B21" s="159" t="s">
        <v>47</v>
      </c>
      <c r="C21" s="191">
        <f t="shared" si="0"/>
        <v>1022</v>
      </c>
      <c r="D21" s="916">
        <f>'B6-1'!D21+'B6-2'!D21</f>
        <v>70</v>
      </c>
      <c r="E21" s="916">
        <f>'B6-1'!E21+'B6-2'!E21</f>
        <v>93</v>
      </c>
      <c r="F21" s="916">
        <f>'B6-1'!F21+'B6-2'!F21</f>
        <v>107</v>
      </c>
      <c r="G21" s="916">
        <f>'B6-1'!G21+'B6-2'!G21</f>
        <v>79</v>
      </c>
      <c r="H21" s="916">
        <f>'B6-1'!H21+'B6-2'!H21</f>
        <v>80</v>
      </c>
      <c r="I21" s="916">
        <f>'B6-1'!I21+'B6-2'!I21</f>
        <v>96</v>
      </c>
      <c r="J21" s="916">
        <f>'B6-1'!J21+'B6-2'!J21</f>
        <v>82</v>
      </c>
      <c r="K21" s="916">
        <f>'B6-1'!K21+'B6-2'!K21</f>
        <v>105</v>
      </c>
      <c r="L21" s="916">
        <f>'B6-1'!L21+'B6-2'!L21</f>
        <v>79</v>
      </c>
      <c r="M21" s="916">
        <f>'B6-1'!M21+'B6-2'!M21</f>
        <v>65</v>
      </c>
      <c r="N21" s="916">
        <f>'B6-1'!N21+'B6-2'!N21</f>
        <v>77</v>
      </c>
      <c r="O21" s="916">
        <f>'B6-1'!O21+'B6-2'!O21</f>
        <v>89</v>
      </c>
      <c r="P21" s="537" t="s">
        <v>48</v>
      </c>
      <c r="Q21" s="1190"/>
    </row>
    <row r="22" spans="1:17" s="30" customFormat="1" ht="13.5" customHeight="1" thickTop="1" thickBot="1" x14ac:dyDescent="0.35">
      <c r="A22" s="1191" t="s">
        <v>817</v>
      </c>
      <c r="B22" s="160" t="s">
        <v>820</v>
      </c>
      <c r="C22" s="193">
        <f t="shared" si="0"/>
        <v>87</v>
      </c>
      <c r="D22" s="734">
        <f>'B6-1'!D22+'B6-2'!D22</f>
        <v>4</v>
      </c>
      <c r="E22" s="734">
        <f>'B6-1'!E22+'B6-2'!E22</f>
        <v>9</v>
      </c>
      <c r="F22" s="734">
        <f>'B6-1'!F22+'B6-2'!F22</f>
        <v>6</v>
      </c>
      <c r="G22" s="734">
        <f>'B6-1'!G22+'B6-2'!G22</f>
        <v>11</v>
      </c>
      <c r="H22" s="734">
        <f>'B6-1'!H22+'B6-2'!H22</f>
        <v>8</v>
      </c>
      <c r="I22" s="734">
        <f>'B6-1'!I22+'B6-2'!I22</f>
        <v>6</v>
      </c>
      <c r="J22" s="734">
        <f>'B6-1'!J22+'B6-2'!J22</f>
        <v>7</v>
      </c>
      <c r="K22" s="734">
        <f>'B6-1'!K22+'B6-2'!K22</f>
        <v>6</v>
      </c>
      <c r="L22" s="734">
        <f>'B6-1'!L22+'B6-2'!L22</f>
        <v>6</v>
      </c>
      <c r="M22" s="734">
        <f>'B6-1'!M22+'B6-2'!M22</f>
        <v>7</v>
      </c>
      <c r="N22" s="734">
        <f>'B6-1'!N22+'B6-2'!N22</f>
        <v>6</v>
      </c>
      <c r="O22" s="734">
        <f>'B6-1'!O22+'B6-2'!O22</f>
        <v>11</v>
      </c>
      <c r="P22" s="538" t="s">
        <v>184</v>
      </c>
      <c r="Q22" s="1192" t="s">
        <v>45</v>
      </c>
    </row>
    <row r="23" spans="1:17" s="30" customFormat="1" ht="13.5" customHeight="1" thickTop="1" thickBot="1" x14ac:dyDescent="0.35">
      <c r="A23" s="1191"/>
      <c r="B23" s="160" t="s">
        <v>821</v>
      </c>
      <c r="C23" s="193">
        <f t="shared" si="0"/>
        <v>73</v>
      </c>
      <c r="D23" s="734">
        <f>'B6-1'!D23+'B6-2'!D23</f>
        <v>7</v>
      </c>
      <c r="E23" s="734">
        <f>'B6-1'!E23+'B6-2'!E23</f>
        <v>8</v>
      </c>
      <c r="F23" s="734">
        <f>'B6-1'!F23+'B6-2'!F23</f>
        <v>7</v>
      </c>
      <c r="G23" s="734">
        <f>'B6-1'!G23+'B6-2'!G23</f>
        <v>7</v>
      </c>
      <c r="H23" s="734">
        <f>'B6-1'!H23+'B6-2'!H23</f>
        <v>7</v>
      </c>
      <c r="I23" s="734">
        <f>'B6-1'!I23+'B6-2'!I23</f>
        <v>9</v>
      </c>
      <c r="J23" s="734">
        <f>'B6-1'!J23+'B6-2'!J23</f>
        <v>5</v>
      </c>
      <c r="K23" s="734">
        <f>'B6-1'!K23+'B6-2'!K23</f>
        <v>3</v>
      </c>
      <c r="L23" s="734">
        <f>'B6-1'!L23+'B6-2'!L23</f>
        <v>6</v>
      </c>
      <c r="M23" s="734">
        <f>'B6-1'!M23+'B6-2'!M23</f>
        <v>6</v>
      </c>
      <c r="N23" s="734">
        <f>'B6-1'!N23+'B6-2'!N23</f>
        <v>2</v>
      </c>
      <c r="O23" s="734">
        <f>'B6-1'!O23+'B6-2'!O23</f>
        <v>6</v>
      </c>
      <c r="P23" s="538" t="s">
        <v>446</v>
      </c>
      <c r="Q23" s="1192"/>
    </row>
    <row r="24" spans="1:17" s="30" customFormat="1" ht="13.5" customHeight="1" thickTop="1" thickBot="1" x14ac:dyDescent="0.35">
      <c r="A24" s="1191"/>
      <c r="B24" s="160" t="s">
        <v>47</v>
      </c>
      <c r="C24" s="193">
        <f t="shared" si="0"/>
        <v>160</v>
      </c>
      <c r="D24" s="735">
        <f>'B6-1'!D24+'B6-2'!D24</f>
        <v>11</v>
      </c>
      <c r="E24" s="735">
        <f>'B6-1'!E24+'B6-2'!E24</f>
        <v>17</v>
      </c>
      <c r="F24" s="735">
        <f>'B6-1'!F24+'B6-2'!F24</f>
        <v>13</v>
      </c>
      <c r="G24" s="735">
        <f>'B6-1'!G24+'B6-2'!G24</f>
        <v>18</v>
      </c>
      <c r="H24" s="735">
        <f>'B6-1'!H24+'B6-2'!H24</f>
        <v>15</v>
      </c>
      <c r="I24" s="735">
        <f>'B6-1'!I24+'B6-2'!I24</f>
        <v>15</v>
      </c>
      <c r="J24" s="735">
        <f>'B6-1'!J24+'B6-2'!J24</f>
        <v>12</v>
      </c>
      <c r="K24" s="735">
        <f>'B6-1'!K24+'B6-2'!K24</f>
        <v>9</v>
      </c>
      <c r="L24" s="735">
        <f>'B6-1'!L24+'B6-2'!L24</f>
        <v>12</v>
      </c>
      <c r="M24" s="735">
        <f>'B6-1'!M24+'B6-2'!M24</f>
        <v>13</v>
      </c>
      <c r="N24" s="735">
        <f>'B6-1'!N24+'B6-2'!N24</f>
        <v>8</v>
      </c>
      <c r="O24" s="735">
        <f>'B6-1'!O24+'B6-2'!O24</f>
        <v>17</v>
      </c>
      <c r="P24" s="538" t="s">
        <v>48</v>
      </c>
      <c r="Q24" s="1192"/>
    </row>
    <row r="25" spans="1:17" ht="13.5" customHeight="1" thickTop="1" thickBot="1" x14ac:dyDescent="0.3">
      <c r="A25" s="1188" t="s">
        <v>818</v>
      </c>
      <c r="B25" s="159" t="s">
        <v>820</v>
      </c>
      <c r="C25" s="191">
        <f t="shared" si="0"/>
        <v>255</v>
      </c>
      <c r="D25" s="190">
        <f>'B6-1'!D25+'B6-2'!D25</f>
        <v>31</v>
      </c>
      <c r="E25" s="190">
        <f>'B6-1'!E25+'B6-2'!E25</f>
        <v>19</v>
      </c>
      <c r="F25" s="190">
        <f>'B6-1'!F25+'B6-2'!F25</f>
        <v>19</v>
      </c>
      <c r="G25" s="190">
        <f>'B6-1'!G25+'B6-2'!G25</f>
        <v>27</v>
      </c>
      <c r="H25" s="190">
        <f>'B6-1'!H25+'B6-2'!H25</f>
        <v>19</v>
      </c>
      <c r="I25" s="190">
        <f>'B6-1'!I25+'B6-2'!I25</f>
        <v>17</v>
      </c>
      <c r="J25" s="190">
        <f>'B6-1'!J25+'B6-2'!J25</f>
        <v>18</v>
      </c>
      <c r="K25" s="190">
        <f>'B6-1'!K25+'B6-2'!K25</f>
        <v>23</v>
      </c>
      <c r="L25" s="190">
        <f>'B6-1'!L25+'B6-2'!L25</f>
        <v>27</v>
      </c>
      <c r="M25" s="190">
        <f>'B6-1'!M25+'B6-2'!M25</f>
        <v>19</v>
      </c>
      <c r="N25" s="190">
        <f>'B6-1'!N25+'B6-2'!N25</f>
        <v>13</v>
      </c>
      <c r="O25" s="190">
        <f>'B6-1'!O25+'B6-2'!O25</f>
        <v>23</v>
      </c>
      <c r="P25" s="537" t="s">
        <v>184</v>
      </c>
      <c r="Q25" s="1190" t="s">
        <v>46</v>
      </c>
    </row>
    <row r="26" spans="1:17" ht="13.5" customHeight="1" thickTop="1" thickBot="1" x14ac:dyDescent="0.3">
      <c r="A26" s="1188"/>
      <c r="B26" s="159" t="s">
        <v>821</v>
      </c>
      <c r="C26" s="191">
        <f t="shared" si="0"/>
        <v>213</v>
      </c>
      <c r="D26" s="190">
        <f>'B6-1'!D26+'B6-2'!D26</f>
        <v>19</v>
      </c>
      <c r="E26" s="190">
        <f>'B6-1'!E26+'B6-2'!E26</f>
        <v>17</v>
      </c>
      <c r="F26" s="190">
        <f>'B6-1'!F26+'B6-2'!F26</f>
        <v>26</v>
      </c>
      <c r="G26" s="190">
        <f>'B6-1'!G26+'B6-2'!G26</f>
        <v>17</v>
      </c>
      <c r="H26" s="190">
        <f>'B6-1'!H26+'B6-2'!H26</f>
        <v>22</v>
      </c>
      <c r="I26" s="190">
        <f>'B6-1'!I26+'B6-2'!I26</f>
        <v>19</v>
      </c>
      <c r="J26" s="190">
        <f>'B6-1'!J26+'B6-2'!J26</f>
        <v>20</v>
      </c>
      <c r="K26" s="190">
        <f>'B6-1'!K26+'B6-2'!K26</f>
        <v>15</v>
      </c>
      <c r="L26" s="190">
        <f>'B6-1'!L26+'B6-2'!L26</f>
        <v>14</v>
      </c>
      <c r="M26" s="190">
        <f>'B6-1'!M26+'B6-2'!M26</f>
        <v>16</v>
      </c>
      <c r="N26" s="190">
        <f>'B6-1'!N26+'B6-2'!N26</f>
        <v>11</v>
      </c>
      <c r="O26" s="190">
        <f>'B6-1'!O26+'B6-2'!O26</f>
        <v>17</v>
      </c>
      <c r="P26" s="537" t="s">
        <v>446</v>
      </c>
      <c r="Q26" s="1190"/>
    </row>
    <row r="27" spans="1:17" s="30" customFormat="1" ht="13.5" customHeight="1" thickTop="1" thickBot="1" x14ac:dyDescent="0.35">
      <c r="A27" s="1188"/>
      <c r="B27" s="159" t="s">
        <v>47</v>
      </c>
      <c r="C27" s="191">
        <f t="shared" si="0"/>
        <v>468</v>
      </c>
      <c r="D27" s="916">
        <f>'B6-1'!D27+'B6-2'!D27</f>
        <v>50</v>
      </c>
      <c r="E27" s="916">
        <f>'B6-1'!E27+'B6-2'!E27</f>
        <v>36</v>
      </c>
      <c r="F27" s="916">
        <f>'B6-1'!F27+'B6-2'!F27</f>
        <v>45</v>
      </c>
      <c r="G27" s="916">
        <f>'B6-1'!G27+'B6-2'!G27</f>
        <v>44</v>
      </c>
      <c r="H27" s="916">
        <f>'B6-1'!H27+'B6-2'!H27</f>
        <v>41</v>
      </c>
      <c r="I27" s="916">
        <f>'B6-1'!I27+'B6-2'!I27</f>
        <v>36</v>
      </c>
      <c r="J27" s="916">
        <f>'B6-1'!J27+'B6-2'!J27</f>
        <v>38</v>
      </c>
      <c r="K27" s="916">
        <f>'B6-1'!K27+'B6-2'!K27</f>
        <v>38</v>
      </c>
      <c r="L27" s="916">
        <f>'B6-1'!L27+'B6-2'!L27</f>
        <v>41</v>
      </c>
      <c r="M27" s="916">
        <f>'B6-1'!M27+'B6-2'!M27</f>
        <v>35</v>
      </c>
      <c r="N27" s="916">
        <f>'B6-1'!N27+'B6-2'!N27</f>
        <v>24</v>
      </c>
      <c r="O27" s="916">
        <f>'B6-1'!O27+'B6-2'!O27</f>
        <v>40</v>
      </c>
      <c r="P27" s="537" t="s">
        <v>48</v>
      </c>
      <c r="Q27" s="1193"/>
    </row>
    <row r="28" spans="1:17" s="30" customFormat="1" ht="13.5" customHeight="1" thickTop="1" thickBot="1" x14ac:dyDescent="0.35">
      <c r="A28" s="1191" t="s">
        <v>819</v>
      </c>
      <c r="B28" s="160" t="s">
        <v>820</v>
      </c>
      <c r="C28" s="193">
        <f>SUM(D28:O28)</f>
        <v>859</v>
      </c>
      <c r="D28" s="734">
        <f>'B6-1'!D28+'B6-2'!D28</f>
        <v>90</v>
      </c>
      <c r="E28" s="734">
        <f>'B6-1'!E28+'B6-2'!E28</f>
        <v>85</v>
      </c>
      <c r="F28" s="734">
        <f>'B6-1'!F28+'B6-2'!F28</f>
        <v>81</v>
      </c>
      <c r="G28" s="734">
        <f>'B6-1'!G28+'B6-2'!G28</f>
        <v>58</v>
      </c>
      <c r="H28" s="734">
        <f>'B6-1'!H28+'B6-2'!H28</f>
        <v>76</v>
      </c>
      <c r="I28" s="734">
        <f>'B6-1'!I28+'B6-2'!I28</f>
        <v>71</v>
      </c>
      <c r="J28" s="734">
        <f>'B6-1'!J28+'B6-2'!J28</f>
        <v>77</v>
      </c>
      <c r="K28" s="734">
        <f>'B6-1'!K28+'B6-2'!K28</f>
        <v>63</v>
      </c>
      <c r="L28" s="734">
        <f>'B6-1'!L28+'B6-2'!L28</f>
        <v>81</v>
      </c>
      <c r="M28" s="734">
        <f>'B6-1'!M28+'B6-2'!M28</f>
        <v>62</v>
      </c>
      <c r="N28" s="734">
        <f>'B6-1'!N28+'B6-2'!N28</f>
        <v>53</v>
      </c>
      <c r="O28" s="734">
        <f>'B6-1'!O28+'B6-2'!O28</f>
        <v>62</v>
      </c>
      <c r="P28" s="538" t="s">
        <v>184</v>
      </c>
      <c r="Q28" s="1192" t="s">
        <v>669</v>
      </c>
    </row>
    <row r="29" spans="1:17" s="30" customFormat="1" ht="13.5" customHeight="1" thickTop="1" thickBot="1" x14ac:dyDescent="0.35">
      <c r="A29" s="1191"/>
      <c r="B29" s="160" t="s">
        <v>821</v>
      </c>
      <c r="C29" s="193">
        <f>SUM(D29:O29)</f>
        <v>847</v>
      </c>
      <c r="D29" s="734">
        <f>'B6-1'!D29+'B6-2'!D29</f>
        <v>96</v>
      </c>
      <c r="E29" s="734">
        <f>'B6-1'!E29+'B6-2'!E29</f>
        <v>72</v>
      </c>
      <c r="F29" s="734">
        <f>'B6-1'!F29+'B6-2'!F29</f>
        <v>47</v>
      </c>
      <c r="G29" s="734">
        <f>'B6-1'!G29+'B6-2'!G29</f>
        <v>50</v>
      </c>
      <c r="H29" s="734">
        <f>'B6-1'!H29+'B6-2'!H29</f>
        <v>70</v>
      </c>
      <c r="I29" s="734">
        <f>'B6-1'!I29+'B6-2'!I29</f>
        <v>79</v>
      </c>
      <c r="J29" s="734">
        <f>'B6-1'!J29+'B6-2'!J29</f>
        <v>62</v>
      </c>
      <c r="K29" s="734">
        <f>'B6-1'!K29+'B6-2'!K29</f>
        <v>76</v>
      </c>
      <c r="L29" s="734">
        <f>'B6-1'!L29+'B6-2'!L29</f>
        <v>64</v>
      </c>
      <c r="M29" s="734">
        <f>'B6-1'!M29+'B6-2'!M29</f>
        <v>72</v>
      </c>
      <c r="N29" s="734">
        <f>'B6-1'!N29+'B6-2'!N29</f>
        <v>71</v>
      </c>
      <c r="O29" s="734">
        <f>'B6-1'!O29+'B6-2'!O29</f>
        <v>88</v>
      </c>
      <c r="P29" s="538" t="s">
        <v>446</v>
      </c>
      <c r="Q29" s="1192"/>
    </row>
    <row r="30" spans="1:17" s="30" customFormat="1" ht="13.5" customHeight="1" thickTop="1" thickBot="1" x14ac:dyDescent="0.35">
      <c r="A30" s="1191"/>
      <c r="B30" s="160" t="s">
        <v>47</v>
      </c>
      <c r="C30" s="193">
        <f>SUM(D30:O30)</f>
        <v>1706</v>
      </c>
      <c r="D30" s="735">
        <f>'B6-1'!D30+'B6-2'!D30</f>
        <v>186</v>
      </c>
      <c r="E30" s="735">
        <f>'B6-1'!E30+'B6-2'!E30</f>
        <v>157</v>
      </c>
      <c r="F30" s="735">
        <f>'B6-1'!F30+'B6-2'!F30</f>
        <v>128</v>
      </c>
      <c r="G30" s="735">
        <f>'B6-1'!G30+'B6-2'!G30</f>
        <v>108</v>
      </c>
      <c r="H30" s="735">
        <f>'B6-1'!H30+'B6-2'!H30</f>
        <v>146</v>
      </c>
      <c r="I30" s="735">
        <f>'B6-1'!I30+'B6-2'!I30</f>
        <v>150</v>
      </c>
      <c r="J30" s="735">
        <f>'B6-1'!J30+'B6-2'!J30</f>
        <v>139</v>
      </c>
      <c r="K30" s="735">
        <f>'B6-1'!K30+'B6-2'!K30</f>
        <v>139</v>
      </c>
      <c r="L30" s="735">
        <f>'B6-1'!L30+'B6-2'!L30</f>
        <v>145</v>
      </c>
      <c r="M30" s="735">
        <f>'B6-1'!M30+'B6-2'!M30</f>
        <v>134</v>
      </c>
      <c r="N30" s="735">
        <f>'B6-1'!N30+'B6-2'!N30</f>
        <v>124</v>
      </c>
      <c r="O30" s="735">
        <f>'B6-1'!O30+'B6-2'!O30</f>
        <v>150</v>
      </c>
      <c r="P30" s="538" t="s">
        <v>48</v>
      </c>
      <c r="Q30" s="1192"/>
    </row>
    <row r="31" spans="1:17" ht="13.5" customHeight="1" thickTop="1" thickBot="1" x14ac:dyDescent="0.3">
      <c r="A31" s="1188" t="s">
        <v>826</v>
      </c>
      <c r="B31" s="159" t="s">
        <v>820</v>
      </c>
      <c r="C31" s="191">
        <f t="shared" si="0"/>
        <v>105</v>
      </c>
      <c r="D31" s="190">
        <f>'B6-1'!D31+'B6-2'!D31</f>
        <v>8</v>
      </c>
      <c r="E31" s="190">
        <f>'B6-1'!E31+'B6-2'!E31</f>
        <v>8</v>
      </c>
      <c r="F31" s="190">
        <f>'B6-1'!F31+'B6-2'!F31</f>
        <v>8</v>
      </c>
      <c r="G31" s="190">
        <f>'B6-1'!G31+'B6-2'!G31</f>
        <v>5</v>
      </c>
      <c r="H31" s="190">
        <f>'B6-1'!H31+'B6-2'!H31</f>
        <v>10</v>
      </c>
      <c r="I31" s="190">
        <f>'B6-1'!I31+'B6-2'!I31</f>
        <v>12</v>
      </c>
      <c r="J31" s="190">
        <f>'B6-1'!J31+'B6-2'!J31</f>
        <v>8</v>
      </c>
      <c r="K31" s="190">
        <f>'B6-1'!K31+'B6-2'!K31</f>
        <v>8</v>
      </c>
      <c r="L31" s="190">
        <f>'B6-1'!L31+'B6-2'!L31</f>
        <v>4</v>
      </c>
      <c r="M31" s="190">
        <f>'B6-1'!M31+'B6-2'!M31</f>
        <v>14</v>
      </c>
      <c r="N31" s="190">
        <f>'B6-1'!N31+'B6-2'!N31</f>
        <v>11</v>
      </c>
      <c r="O31" s="190">
        <f>'B6-1'!O31+'B6-2'!O31</f>
        <v>9</v>
      </c>
      <c r="P31" s="537" t="s">
        <v>184</v>
      </c>
      <c r="Q31" s="1190" t="s">
        <v>181</v>
      </c>
    </row>
    <row r="32" spans="1:17" ht="13.5" customHeight="1" thickTop="1" thickBot="1" x14ac:dyDescent="0.3">
      <c r="A32" s="1188"/>
      <c r="B32" s="159" t="s">
        <v>821</v>
      </c>
      <c r="C32" s="191">
        <f t="shared" si="0"/>
        <v>125</v>
      </c>
      <c r="D32" s="190">
        <f>'B6-1'!D32+'B6-2'!D32</f>
        <v>5</v>
      </c>
      <c r="E32" s="190">
        <f>'B6-1'!E32+'B6-2'!E32</f>
        <v>10</v>
      </c>
      <c r="F32" s="190">
        <f>'B6-1'!F32+'B6-2'!F32</f>
        <v>6</v>
      </c>
      <c r="G32" s="190">
        <f>'B6-1'!G32+'B6-2'!G32</f>
        <v>9</v>
      </c>
      <c r="H32" s="190">
        <f>'B6-1'!H32+'B6-2'!H32</f>
        <v>12</v>
      </c>
      <c r="I32" s="190">
        <f>'B6-1'!I32+'B6-2'!I32</f>
        <v>19</v>
      </c>
      <c r="J32" s="190">
        <f>'B6-1'!J32+'B6-2'!J32</f>
        <v>8</v>
      </c>
      <c r="K32" s="190">
        <f>'B6-1'!K32+'B6-2'!K32</f>
        <v>9</v>
      </c>
      <c r="L32" s="190">
        <f>'B6-1'!L32+'B6-2'!L32</f>
        <v>13</v>
      </c>
      <c r="M32" s="190">
        <f>'B6-1'!M32+'B6-2'!M32</f>
        <v>6</v>
      </c>
      <c r="N32" s="190">
        <f>'B6-1'!N32+'B6-2'!N32</f>
        <v>12</v>
      </c>
      <c r="O32" s="190">
        <f>'B6-1'!O32+'B6-2'!O32</f>
        <v>16</v>
      </c>
      <c r="P32" s="537" t="s">
        <v>446</v>
      </c>
      <c r="Q32" s="1190"/>
    </row>
    <row r="33" spans="1:17" s="30" customFormat="1" ht="13.5" customHeight="1" thickTop="1" x14ac:dyDescent="0.3">
      <c r="A33" s="1188"/>
      <c r="B33" s="145" t="s">
        <v>47</v>
      </c>
      <c r="C33" s="195">
        <f t="shared" si="0"/>
        <v>230</v>
      </c>
      <c r="D33" s="928">
        <f>'B6-1'!D33+'B6-2'!D33</f>
        <v>13</v>
      </c>
      <c r="E33" s="928">
        <f>'B6-1'!E33+'B6-2'!E33</f>
        <v>18</v>
      </c>
      <c r="F33" s="928">
        <f>'B6-1'!F33+'B6-2'!F33</f>
        <v>14</v>
      </c>
      <c r="G33" s="928">
        <f>'B6-1'!G33+'B6-2'!G33</f>
        <v>14</v>
      </c>
      <c r="H33" s="928">
        <f>'B6-1'!H33+'B6-2'!H33</f>
        <v>22</v>
      </c>
      <c r="I33" s="928">
        <f>'B6-1'!I33+'B6-2'!I33</f>
        <v>31</v>
      </c>
      <c r="J33" s="928">
        <f>'B6-1'!J33+'B6-2'!J33</f>
        <v>16</v>
      </c>
      <c r="K33" s="928">
        <f>'B6-1'!K33+'B6-2'!K33</f>
        <v>17</v>
      </c>
      <c r="L33" s="928">
        <f>'B6-1'!L33+'B6-2'!L33</f>
        <v>17</v>
      </c>
      <c r="M33" s="928">
        <f>'B6-1'!M33+'B6-2'!M33</f>
        <v>20</v>
      </c>
      <c r="N33" s="928">
        <f>'B6-1'!N33+'B6-2'!N33</f>
        <v>23</v>
      </c>
      <c r="O33" s="928">
        <f>'B6-1'!O33+'B6-2'!O33</f>
        <v>25</v>
      </c>
      <c r="P33" s="55" t="s">
        <v>48</v>
      </c>
      <c r="Q33" s="1193"/>
    </row>
    <row r="34" spans="1:17" ht="13.5" customHeight="1" thickBot="1" x14ac:dyDescent="0.3">
      <c r="A34" s="1194" t="s">
        <v>47</v>
      </c>
      <c r="B34" s="147" t="s">
        <v>820</v>
      </c>
      <c r="C34" s="539">
        <f t="shared" ref="C34:N35" si="1">C7+C10+C13+C16+C19+C22+C25+C28+C31</f>
        <v>14289</v>
      </c>
      <c r="D34" s="735">
        <f t="shared" si="1"/>
        <v>1239</v>
      </c>
      <c r="E34" s="735">
        <f t="shared" si="1"/>
        <v>1274</v>
      </c>
      <c r="F34" s="735">
        <f t="shared" si="1"/>
        <v>1253</v>
      </c>
      <c r="G34" s="735">
        <f t="shared" si="1"/>
        <v>1177</v>
      </c>
      <c r="H34" s="735">
        <f t="shared" si="1"/>
        <v>1233</v>
      </c>
      <c r="I34" s="735">
        <f t="shared" si="1"/>
        <v>1206</v>
      </c>
      <c r="J34" s="735">
        <f t="shared" si="1"/>
        <v>1157</v>
      </c>
      <c r="K34" s="735">
        <f t="shared" si="1"/>
        <v>1232</v>
      </c>
      <c r="L34" s="735">
        <f t="shared" si="1"/>
        <v>1143</v>
      </c>
      <c r="M34" s="735">
        <f t="shared" si="1"/>
        <v>1140</v>
      </c>
      <c r="N34" s="735">
        <f t="shared" si="1"/>
        <v>1055</v>
      </c>
      <c r="O34" s="735">
        <f>O7+O10+O13+O16+O19+O22+O25+O28+O31</f>
        <v>1180</v>
      </c>
      <c r="P34" s="540" t="s">
        <v>184</v>
      </c>
      <c r="Q34" s="1197" t="s">
        <v>48</v>
      </c>
    </row>
    <row r="35" spans="1:17" ht="13.5" customHeight="1" thickTop="1" thickBot="1" x14ac:dyDescent="0.3">
      <c r="A35" s="1195"/>
      <c r="B35" s="160" t="s">
        <v>821</v>
      </c>
      <c r="C35" s="254">
        <f t="shared" si="1"/>
        <v>13617</v>
      </c>
      <c r="D35" s="254">
        <f t="shared" si="1"/>
        <v>1170</v>
      </c>
      <c r="E35" s="254">
        <f t="shared" si="1"/>
        <v>1213</v>
      </c>
      <c r="F35" s="254">
        <f t="shared" si="1"/>
        <v>1175</v>
      </c>
      <c r="G35" s="254">
        <f t="shared" si="1"/>
        <v>1091</v>
      </c>
      <c r="H35" s="254">
        <f t="shared" si="1"/>
        <v>1161</v>
      </c>
      <c r="I35" s="254">
        <f t="shared" si="1"/>
        <v>1194</v>
      </c>
      <c r="J35" s="254">
        <f t="shared" si="1"/>
        <v>1118</v>
      </c>
      <c r="K35" s="254">
        <f t="shared" si="1"/>
        <v>1166</v>
      </c>
      <c r="L35" s="254">
        <f t="shared" si="1"/>
        <v>1077</v>
      </c>
      <c r="M35" s="254">
        <f t="shared" si="1"/>
        <v>1102</v>
      </c>
      <c r="N35" s="254">
        <f t="shared" si="1"/>
        <v>991</v>
      </c>
      <c r="O35" s="254">
        <f>O8+O11+O14+O17+O20+O23+O26+O29+O32</f>
        <v>1159</v>
      </c>
      <c r="P35" s="538" t="s">
        <v>446</v>
      </c>
      <c r="Q35" s="1198"/>
    </row>
    <row r="36" spans="1:17" ht="13.5" customHeight="1" thickTop="1" x14ac:dyDescent="0.25">
      <c r="A36" s="1196"/>
      <c r="B36" s="541" t="s">
        <v>47</v>
      </c>
      <c r="C36" s="552">
        <f t="shared" ref="C36:N36" si="2">C34+C35</f>
        <v>27906</v>
      </c>
      <c r="D36" s="552">
        <f t="shared" si="2"/>
        <v>2409</v>
      </c>
      <c r="E36" s="552">
        <f t="shared" si="2"/>
        <v>2487</v>
      </c>
      <c r="F36" s="552">
        <f t="shared" si="2"/>
        <v>2428</v>
      </c>
      <c r="G36" s="552">
        <f t="shared" si="2"/>
        <v>2268</v>
      </c>
      <c r="H36" s="552">
        <f t="shared" si="2"/>
        <v>2394</v>
      </c>
      <c r="I36" s="552">
        <f t="shared" si="2"/>
        <v>2400</v>
      </c>
      <c r="J36" s="552">
        <f t="shared" si="2"/>
        <v>2275</v>
      </c>
      <c r="K36" s="552">
        <f t="shared" si="2"/>
        <v>2398</v>
      </c>
      <c r="L36" s="552">
        <f t="shared" si="2"/>
        <v>2220</v>
      </c>
      <c r="M36" s="552">
        <f t="shared" si="2"/>
        <v>2242</v>
      </c>
      <c r="N36" s="552">
        <f t="shared" si="2"/>
        <v>2046</v>
      </c>
      <c r="O36" s="552">
        <f>O34+O35</f>
        <v>2339</v>
      </c>
      <c r="P36" s="542" t="s">
        <v>48</v>
      </c>
      <c r="Q36" s="1199"/>
    </row>
    <row r="37" spans="1:17" x14ac:dyDescent="0.3">
      <c r="A37" s="33"/>
      <c r="B37" s="51"/>
      <c r="P37" s="51"/>
      <c r="Q37" s="33"/>
    </row>
    <row r="38" spans="1:17" x14ac:dyDescent="0.3">
      <c r="A38" s="33"/>
      <c r="B38" s="51"/>
      <c r="P38" s="51"/>
      <c r="Q38" s="33"/>
    </row>
    <row r="39" spans="1:17" x14ac:dyDescent="0.3">
      <c r="A39" s="33"/>
      <c r="B39" s="51"/>
      <c r="P39" s="51"/>
      <c r="Q39" s="33"/>
    </row>
    <row r="40" spans="1:17" ht="42.5" thickBot="1" x14ac:dyDescent="0.35">
      <c r="A40" s="33"/>
      <c r="B40" s="51"/>
      <c r="G40" s="543" t="s">
        <v>149</v>
      </c>
      <c r="H40" s="543" t="s">
        <v>148</v>
      </c>
      <c r="P40" s="51"/>
      <c r="Q40" s="33"/>
    </row>
    <row r="41" spans="1:17" ht="42.5" thickBot="1" x14ac:dyDescent="0.35">
      <c r="A41" s="2"/>
      <c r="B41" s="544" t="s">
        <v>823</v>
      </c>
      <c r="C41" s="544" t="s">
        <v>824</v>
      </c>
      <c r="F41" s="48" t="s">
        <v>337</v>
      </c>
      <c r="G41" s="545">
        <f>O34</f>
        <v>1180</v>
      </c>
      <c r="H41" s="545">
        <f>O35</f>
        <v>1159</v>
      </c>
      <c r="P41" s="51"/>
      <c r="Q41" s="33"/>
    </row>
    <row r="42" spans="1:17" ht="26.5" thickBot="1" x14ac:dyDescent="0.35">
      <c r="A42" s="546" t="s">
        <v>827</v>
      </c>
      <c r="B42" s="547">
        <f>'B6-1'!C9</f>
        <v>1584</v>
      </c>
      <c r="C42" s="548">
        <f>'B6-2'!C9</f>
        <v>9388</v>
      </c>
      <c r="F42" s="48" t="s">
        <v>338</v>
      </c>
      <c r="G42" s="545">
        <f>N34</f>
        <v>1055</v>
      </c>
      <c r="H42" s="545">
        <f>N35</f>
        <v>991</v>
      </c>
      <c r="P42" s="51"/>
      <c r="Q42" s="33"/>
    </row>
    <row r="43" spans="1:17" ht="26.5" thickBot="1" x14ac:dyDescent="0.35">
      <c r="A43" s="549" t="s">
        <v>828</v>
      </c>
      <c r="B43" s="547">
        <f>'B6-1'!C12</f>
        <v>3805</v>
      </c>
      <c r="C43" s="548">
        <f>'B6-2'!C12</f>
        <v>6556</v>
      </c>
      <c r="F43" s="48" t="s">
        <v>339</v>
      </c>
      <c r="G43" s="545">
        <f>M34</f>
        <v>1140</v>
      </c>
      <c r="H43" s="545">
        <f>M35</f>
        <v>1102</v>
      </c>
      <c r="P43" s="51"/>
      <c r="Q43" s="33"/>
    </row>
    <row r="44" spans="1:17" ht="26.5" thickBot="1" x14ac:dyDescent="0.35">
      <c r="A44" s="549" t="s">
        <v>829</v>
      </c>
      <c r="B44" s="547">
        <f>'B6-1'!C15</f>
        <v>338</v>
      </c>
      <c r="C44" s="548">
        <f>'B6-2'!C15</f>
        <v>1163</v>
      </c>
      <c r="F44" s="48" t="s">
        <v>340</v>
      </c>
      <c r="G44" s="545">
        <f>L34</f>
        <v>1143</v>
      </c>
      <c r="H44" s="545">
        <f>L35</f>
        <v>1077</v>
      </c>
      <c r="P44" s="51"/>
      <c r="Q44" s="33"/>
    </row>
    <row r="45" spans="1:17" ht="26.5" thickBot="1" x14ac:dyDescent="0.35">
      <c r="A45" s="549" t="s">
        <v>830</v>
      </c>
      <c r="B45" s="547">
        <f>'B6-1'!C18</f>
        <v>651</v>
      </c>
      <c r="C45" s="548">
        <f>'B6-2'!C18</f>
        <v>835</v>
      </c>
      <c r="F45" s="48" t="s">
        <v>341</v>
      </c>
      <c r="G45" s="545">
        <f>K34</f>
        <v>1232</v>
      </c>
      <c r="H45" s="545">
        <f>K35</f>
        <v>1166</v>
      </c>
      <c r="P45" s="51"/>
      <c r="Q45" s="33"/>
    </row>
    <row r="46" spans="1:17" ht="26.5" thickBot="1" x14ac:dyDescent="0.35">
      <c r="A46" s="549" t="s">
        <v>831</v>
      </c>
      <c r="B46" s="547">
        <f>'B6-1'!C21</f>
        <v>261</v>
      </c>
      <c r="C46" s="548">
        <f>'B6-2'!C21</f>
        <v>761</v>
      </c>
      <c r="F46" s="48" t="s">
        <v>342</v>
      </c>
      <c r="G46" s="545">
        <f>J34</f>
        <v>1157</v>
      </c>
      <c r="H46" s="545">
        <f>J35</f>
        <v>1118</v>
      </c>
      <c r="P46" s="51"/>
      <c r="Q46" s="33"/>
    </row>
    <row r="47" spans="1:17" ht="26.5" thickBot="1" x14ac:dyDescent="0.35">
      <c r="A47" s="549" t="s">
        <v>832</v>
      </c>
      <c r="B47" s="547">
        <f>'B6-1'!C24</f>
        <v>60</v>
      </c>
      <c r="C47" s="548">
        <f>'B6-2'!C24</f>
        <v>100</v>
      </c>
      <c r="F47" s="48" t="s">
        <v>343</v>
      </c>
      <c r="G47" s="545">
        <f>I34</f>
        <v>1206</v>
      </c>
      <c r="H47" s="545">
        <f>I35</f>
        <v>1194</v>
      </c>
      <c r="P47" s="51"/>
      <c r="Q47" s="33"/>
    </row>
    <row r="48" spans="1:17" ht="26.5" thickBot="1" x14ac:dyDescent="0.35">
      <c r="A48" s="549" t="s">
        <v>834</v>
      </c>
      <c r="B48" s="550">
        <f>'B6-1'!C27</f>
        <v>295</v>
      </c>
      <c r="C48" s="551">
        <f>'B6-2'!C27</f>
        <v>173</v>
      </c>
      <c r="F48" s="48" t="s">
        <v>344</v>
      </c>
      <c r="G48" s="545">
        <f>H34</f>
        <v>1233</v>
      </c>
      <c r="H48" s="545">
        <f>H35</f>
        <v>1161</v>
      </c>
      <c r="P48" s="51"/>
      <c r="Q48" s="33"/>
    </row>
    <row r="49" spans="1:17" ht="26" thickBot="1" x14ac:dyDescent="0.35">
      <c r="A49" s="553" t="s">
        <v>833</v>
      </c>
      <c r="B49" s="550">
        <f>'B6-1'!C30</f>
        <v>720</v>
      </c>
      <c r="C49" s="551">
        <f>'B6-2'!C30</f>
        <v>986</v>
      </c>
      <c r="F49" s="48" t="s">
        <v>345</v>
      </c>
      <c r="G49" s="545">
        <f>G34</f>
        <v>1177</v>
      </c>
      <c r="H49" s="545">
        <f>G35</f>
        <v>1091</v>
      </c>
      <c r="P49" s="51"/>
      <c r="Q49" s="33"/>
    </row>
    <row r="50" spans="1:17" ht="25.5" x14ac:dyDescent="0.3">
      <c r="A50" s="33"/>
      <c r="B50" s="51">
        <f>SUM(B42:B49)</f>
        <v>7714</v>
      </c>
      <c r="C50" s="51">
        <f>SUM(C42:C49)</f>
        <v>19962</v>
      </c>
      <c r="F50" s="48" t="s">
        <v>346</v>
      </c>
      <c r="G50" s="545">
        <f>F34</f>
        <v>1253</v>
      </c>
      <c r="H50" s="545">
        <f>F35</f>
        <v>1175</v>
      </c>
      <c r="P50" s="51"/>
      <c r="Q50" s="33"/>
    </row>
    <row r="51" spans="1:17" ht="25.5" x14ac:dyDescent="0.3">
      <c r="A51" s="33"/>
      <c r="B51" s="51">
        <f>'B6-1'!C33</f>
        <v>230</v>
      </c>
      <c r="F51" s="48" t="s">
        <v>347</v>
      </c>
      <c r="G51" s="545">
        <f>E34</f>
        <v>1274</v>
      </c>
      <c r="H51" s="545">
        <f>E35</f>
        <v>1213</v>
      </c>
      <c r="P51" s="51"/>
      <c r="Q51" s="33"/>
    </row>
    <row r="52" spans="1:17" ht="25.5" x14ac:dyDescent="0.3">
      <c r="A52" s="33"/>
      <c r="B52" s="51">
        <f>SUM(B50:B51)</f>
        <v>7944</v>
      </c>
      <c r="F52" s="48" t="s">
        <v>348</v>
      </c>
      <c r="G52" s="545">
        <f>D34</f>
        <v>1239</v>
      </c>
      <c r="H52" s="545">
        <f>D35</f>
        <v>1170</v>
      </c>
      <c r="P52" s="51"/>
      <c r="Q52" s="33"/>
    </row>
    <row r="53" spans="1:17" x14ac:dyDescent="0.3">
      <c r="A53" s="33"/>
      <c r="B53" s="51"/>
      <c r="G53" s="51">
        <f>SUM(G41:G52)</f>
        <v>14289</v>
      </c>
      <c r="H53" s="51">
        <f>SUM(H41:H52)</f>
        <v>13617</v>
      </c>
      <c r="P53" s="51"/>
      <c r="Q53" s="33"/>
    </row>
    <row r="54" spans="1:17" ht="14.5" thickBot="1" x14ac:dyDescent="0.35">
      <c r="A54" s="33"/>
      <c r="B54" s="51"/>
      <c r="P54" s="51"/>
      <c r="Q54" s="33"/>
    </row>
    <row r="55" spans="1:17" ht="26.5" thickBot="1" x14ac:dyDescent="0.35">
      <c r="A55" s="549" t="s">
        <v>825</v>
      </c>
      <c r="B55" s="51"/>
      <c r="P55" s="51"/>
      <c r="Q55" s="33"/>
    </row>
    <row r="56" spans="1:17" x14ac:dyDescent="0.3">
      <c r="A56" s="33"/>
      <c r="B56" s="51"/>
      <c r="P56" s="51"/>
      <c r="Q56" s="33"/>
    </row>
    <row r="57" spans="1:17" x14ac:dyDescent="0.3">
      <c r="A57" s="33"/>
      <c r="B57" s="51"/>
      <c r="P57" s="51"/>
      <c r="Q57" s="33"/>
    </row>
    <row r="58" spans="1:17" x14ac:dyDescent="0.3">
      <c r="A58" s="33"/>
      <c r="B58" s="51"/>
      <c r="P58" s="51"/>
      <c r="Q58" s="33"/>
    </row>
    <row r="59" spans="1:17" x14ac:dyDescent="0.3">
      <c r="A59" s="33"/>
      <c r="B59" s="51"/>
      <c r="P59" s="51"/>
      <c r="Q59" s="33"/>
    </row>
    <row r="60" spans="1:17" x14ac:dyDescent="0.3">
      <c r="A60" s="33"/>
      <c r="B60" s="51"/>
      <c r="P60" s="51"/>
      <c r="Q60" s="33"/>
    </row>
    <row r="61" spans="1:17" x14ac:dyDescent="0.3">
      <c r="A61" s="33"/>
      <c r="B61" s="51"/>
      <c r="P61" s="51"/>
      <c r="Q61" s="33"/>
    </row>
    <row r="62" spans="1:17" x14ac:dyDescent="0.3">
      <c r="A62" s="33"/>
      <c r="B62" s="51"/>
      <c r="P62" s="51"/>
      <c r="Q62" s="33"/>
    </row>
    <row r="63" spans="1:17" x14ac:dyDescent="0.3">
      <c r="A63" s="33"/>
      <c r="B63" s="51"/>
      <c r="P63" s="51"/>
      <c r="Q63" s="33"/>
    </row>
    <row r="64" spans="1:17" x14ac:dyDescent="0.3">
      <c r="A64" s="33"/>
      <c r="B64" s="51"/>
      <c r="P64" s="51"/>
      <c r="Q64" s="33"/>
    </row>
    <row r="65" spans="1:17" x14ac:dyDescent="0.3">
      <c r="A65" s="33"/>
      <c r="B65" s="51"/>
      <c r="P65" s="51"/>
      <c r="Q65" s="33"/>
    </row>
    <row r="66" spans="1:17" x14ac:dyDescent="0.3">
      <c r="A66" s="33"/>
      <c r="B66" s="51"/>
      <c r="P66" s="51"/>
      <c r="Q66" s="33"/>
    </row>
    <row r="67" spans="1:17" x14ac:dyDescent="0.3">
      <c r="A67" s="33"/>
      <c r="B67" s="51"/>
      <c r="P67" s="51"/>
      <c r="Q67" s="33"/>
    </row>
    <row r="68" spans="1:17" x14ac:dyDescent="0.3">
      <c r="A68" s="33"/>
      <c r="B68" s="51"/>
      <c r="P68" s="51"/>
      <c r="Q68" s="33"/>
    </row>
    <row r="69" spans="1:17" x14ac:dyDescent="0.3">
      <c r="A69" s="33"/>
      <c r="B69" s="51"/>
      <c r="P69" s="51"/>
      <c r="Q69" s="33"/>
    </row>
    <row r="70" spans="1:17" x14ac:dyDescent="0.3">
      <c r="A70" s="33"/>
      <c r="B70" s="51"/>
      <c r="P70" s="51"/>
      <c r="Q70" s="33"/>
    </row>
    <row r="71" spans="1:17" x14ac:dyDescent="0.3">
      <c r="A71" s="33"/>
      <c r="B71" s="51"/>
      <c r="P71" s="51"/>
      <c r="Q71" s="33"/>
    </row>
    <row r="72" spans="1:17" x14ac:dyDescent="0.3">
      <c r="A72" s="33"/>
      <c r="B72" s="51"/>
      <c r="P72" s="51"/>
      <c r="Q72" s="33"/>
    </row>
    <row r="73" spans="1:17" x14ac:dyDescent="0.3">
      <c r="A73" s="33"/>
      <c r="B73" s="51"/>
      <c r="P73" s="51"/>
      <c r="Q73" s="33"/>
    </row>
    <row r="74" spans="1:17" x14ac:dyDescent="0.3">
      <c r="A74" s="33"/>
      <c r="B74" s="51"/>
      <c r="P74" s="51"/>
      <c r="Q74" s="33"/>
    </row>
    <row r="75" spans="1:17" x14ac:dyDescent="0.3">
      <c r="A75" s="33"/>
      <c r="B75" s="51"/>
      <c r="P75" s="51"/>
      <c r="Q75" s="33"/>
    </row>
    <row r="76" spans="1:17" x14ac:dyDescent="0.3">
      <c r="A76" s="33"/>
      <c r="B76" s="51"/>
      <c r="P76" s="51"/>
      <c r="Q76" s="33"/>
    </row>
    <row r="77" spans="1:17" x14ac:dyDescent="0.3">
      <c r="A77" s="33"/>
      <c r="B77" s="51"/>
      <c r="P77" s="51"/>
      <c r="Q77" s="33"/>
    </row>
    <row r="78" spans="1:17" x14ac:dyDescent="0.3">
      <c r="A78" s="33"/>
      <c r="B78" s="51"/>
      <c r="P78" s="51"/>
      <c r="Q78" s="33"/>
    </row>
    <row r="79" spans="1:17" x14ac:dyDescent="0.3">
      <c r="A79" s="33"/>
      <c r="B79" s="51"/>
      <c r="P79" s="51"/>
      <c r="Q79" s="33"/>
    </row>
    <row r="80" spans="1:17" x14ac:dyDescent="0.3">
      <c r="A80" s="33"/>
      <c r="B80" s="51"/>
      <c r="P80" s="51"/>
      <c r="Q80" s="33"/>
    </row>
    <row r="81" spans="1:17" x14ac:dyDescent="0.3">
      <c r="A81" s="33"/>
      <c r="B81" s="51"/>
      <c r="P81" s="51"/>
      <c r="Q81" s="33"/>
    </row>
    <row r="82" spans="1:17" x14ac:dyDescent="0.3">
      <c r="A82" s="33"/>
      <c r="B82" s="51"/>
      <c r="P82" s="51"/>
      <c r="Q82" s="33"/>
    </row>
    <row r="83" spans="1:17" x14ac:dyDescent="0.3">
      <c r="A83" s="33"/>
      <c r="B83" s="51"/>
      <c r="P83" s="51"/>
      <c r="Q83" s="33"/>
    </row>
    <row r="84" spans="1:17" x14ac:dyDescent="0.3">
      <c r="A84" s="33"/>
      <c r="B84" s="51"/>
      <c r="P84" s="51"/>
      <c r="Q84" s="33"/>
    </row>
    <row r="85" spans="1:17" x14ac:dyDescent="0.3">
      <c r="A85" s="33"/>
      <c r="B85" s="51"/>
      <c r="P85" s="51"/>
      <c r="Q85" s="33"/>
    </row>
    <row r="86" spans="1:17" x14ac:dyDescent="0.3">
      <c r="A86" s="33"/>
      <c r="B86" s="51"/>
      <c r="P86" s="51"/>
      <c r="Q86" s="33"/>
    </row>
    <row r="87" spans="1:17" x14ac:dyDescent="0.3">
      <c r="A87" s="33"/>
      <c r="B87" s="51"/>
      <c r="P87" s="51"/>
      <c r="Q87" s="33"/>
    </row>
    <row r="88" spans="1:17" x14ac:dyDescent="0.3">
      <c r="A88" s="33"/>
      <c r="B88" s="51"/>
      <c r="P88" s="51"/>
      <c r="Q88" s="33"/>
    </row>
    <row r="89" spans="1:17" x14ac:dyDescent="0.3">
      <c r="A89" s="33"/>
      <c r="B89" s="51"/>
      <c r="P89" s="51"/>
      <c r="Q89" s="33"/>
    </row>
    <row r="90" spans="1:17" x14ac:dyDescent="0.3">
      <c r="A90" s="33"/>
      <c r="B90" s="51"/>
      <c r="P90" s="51"/>
      <c r="Q90" s="33"/>
    </row>
    <row r="91" spans="1:17" x14ac:dyDescent="0.3">
      <c r="A91" s="33"/>
      <c r="B91" s="51"/>
      <c r="P91" s="51"/>
      <c r="Q91" s="33"/>
    </row>
    <row r="92" spans="1:17" x14ac:dyDescent="0.3">
      <c r="A92" s="33"/>
      <c r="B92" s="51"/>
      <c r="P92" s="51"/>
      <c r="Q92" s="33"/>
    </row>
    <row r="93" spans="1:17" x14ac:dyDescent="0.3">
      <c r="A93" s="33"/>
      <c r="B93" s="51"/>
      <c r="P93" s="51"/>
      <c r="Q93" s="33"/>
    </row>
    <row r="94" spans="1:17" x14ac:dyDescent="0.3">
      <c r="A94" s="33"/>
      <c r="B94" s="51"/>
      <c r="P94" s="51"/>
      <c r="Q94" s="33"/>
    </row>
    <row r="95" spans="1:17" x14ac:dyDescent="0.3">
      <c r="A95" s="33"/>
      <c r="B95" s="51"/>
      <c r="P95" s="51"/>
      <c r="Q95" s="33"/>
    </row>
    <row r="96" spans="1:17" x14ac:dyDescent="0.3">
      <c r="A96" s="33"/>
      <c r="B96" s="51"/>
      <c r="P96" s="51"/>
      <c r="Q96" s="33"/>
    </row>
    <row r="97" spans="1:17" x14ac:dyDescent="0.3">
      <c r="A97" s="33"/>
      <c r="B97" s="51"/>
      <c r="P97" s="51"/>
      <c r="Q97" s="33"/>
    </row>
    <row r="98" spans="1:17" x14ac:dyDescent="0.3">
      <c r="A98" s="33"/>
      <c r="B98" s="51"/>
      <c r="P98" s="51"/>
      <c r="Q98" s="33"/>
    </row>
    <row r="99" spans="1:17" x14ac:dyDescent="0.3">
      <c r="A99" s="33"/>
      <c r="B99" s="51"/>
      <c r="P99" s="51"/>
      <c r="Q99" s="33"/>
    </row>
    <row r="100" spans="1:17" x14ac:dyDescent="0.3">
      <c r="A100" s="33"/>
      <c r="B100" s="51"/>
      <c r="P100" s="51"/>
      <c r="Q100" s="33"/>
    </row>
    <row r="101" spans="1:17" x14ac:dyDescent="0.3">
      <c r="A101" s="33"/>
      <c r="B101" s="51"/>
      <c r="P101" s="51"/>
      <c r="Q101" s="33"/>
    </row>
    <row r="102" spans="1:17" x14ac:dyDescent="0.3">
      <c r="A102" s="33"/>
      <c r="B102" s="51"/>
      <c r="P102" s="51"/>
      <c r="Q102" s="33"/>
    </row>
    <row r="103" spans="1:17" x14ac:dyDescent="0.3">
      <c r="A103" s="33"/>
      <c r="B103" s="51"/>
      <c r="P103" s="51"/>
      <c r="Q103" s="33"/>
    </row>
    <row r="104" spans="1:17" x14ac:dyDescent="0.3">
      <c r="A104" s="33"/>
      <c r="B104" s="51"/>
      <c r="P104" s="51"/>
      <c r="Q104" s="33"/>
    </row>
    <row r="105" spans="1:17" x14ac:dyDescent="0.3">
      <c r="A105" s="33"/>
      <c r="B105" s="51"/>
      <c r="P105" s="51"/>
      <c r="Q105" s="33"/>
    </row>
    <row r="106" spans="1:17" x14ac:dyDescent="0.3">
      <c r="A106" s="33"/>
      <c r="B106" s="51"/>
      <c r="P106" s="51"/>
      <c r="Q106" s="33"/>
    </row>
    <row r="107" spans="1:17" x14ac:dyDescent="0.3">
      <c r="A107" s="33"/>
      <c r="B107" s="51"/>
      <c r="P107" s="51"/>
      <c r="Q107" s="33"/>
    </row>
    <row r="108" spans="1:17" x14ac:dyDescent="0.3">
      <c r="A108" s="33"/>
      <c r="B108" s="51"/>
      <c r="P108" s="51"/>
      <c r="Q108" s="33"/>
    </row>
    <row r="109" spans="1:17" x14ac:dyDescent="0.3">
      <c r="A109" s="33"/>
      <c r="B109" s="51"/>
      <c r="P109" s="51"/>
      <c r="Q109" s="33"/>
    </row>
    <row r="110" spans="1:17" x14ac:dyDescent="0.3">
      <c r="A110" s="33"/>
      <c r="B110" s="51"/>
      <c r="P110" s="51"/>
      <c r="Q110" s="33"/>
    </row>
    <row r="111" spans="1:17" x14ac:dyDescent="0.3">
      <c r="A111" s="33"/>
      <c r="B111" s="51"/>
      <c r="P111" s="51"/>
      <c r="Q111" s="33"/>
    </row>
    <row r="112" spans="1:17" x14ac:dyDescent="0.3">
      <c r="A112" s="33"/>
      <c r="B112" s="51"/>
      <c r="P112" s="51"/>
      <c r="Q112" s="33"/>
    </row>
    <row r="113" spans="1:17" x14ac:dyDescent="0.3">
      <c r="A113" s="33"/>
      <c r="B113" s="51"/>
      <c r="P113" s="51"/>
      <c r="Q113" s="33"/>
    </row>
    <row r="114" spans="1:17" x14ac:dyDescent="0.3">
      <c r="A114" s="33"/>
      <c r="B114" s="51"/>
      <c r="P114" s="51"/>
      <c r="Q114" s="33"/>
    </row>
    <row r="115" spans="1:17" x14ac:dyDescent="0.3">
      <c r="A115" s="33"/>
      <c r="B115" s="51"/>
      <c r="P115" s="51"/>
      <c r="Q115" s="33"/>
    </row>
    <row r="116" spans="1:17" x14ac:dyDescent="0.3">
      <c r="A116" s="33"/>
      <c r="B116" s="51"/>
      <c r="P116" s="51"/>
      <c r="Q116" s="33"/>
    </row>
    <row r="117" spans="1:17" x14ac:dyDescent="0.3">
      <c r="A117" s="33"/>
      <c r="B117" s="51"/>
      <c r="P117" s="51"/>
      <c r="Q117" s="33"/>
    </row>
    <row r="118" spans="1:17" x14ac:dyDescent="0.3">
      <c r="A118" s="33"/>
      <c r="B118" s="51"/>
      <c r="P118" s="51"/>
      <c r="Q118" s="33"/>
    </row>
    <row r="119" spans="1:17" x14ac:dyDescent="0.3">
      <c r="A119" s="33"/>
      <c r="B119" s="51"/>
      <c r="P119" s="51"/>
      <c r="Q119" s="33"/>
    </row>
    <row r="120" spans="1:17" x14ac:dyDescent="0.3">
      <c r="A120" s="33"/>
      <c r="B120" s="51"/>
      <c r="P120" s="51"/>
      <c r="Q120" s="33"/>
    </row>
    <row r="121" spans="1:17" x14ac:dyDescent="0.3">
      <c r="A121" s="33"/>
      <c r="B121" s="51"/>
      <c r="P121" s="51"/>
      <c r="Q121" s="33"/>
    </row>
    <row r="122" spans="1:17" x14ac:dyDescent="0.3">
      <c r="A122" s="33"/>
      <c r="B122" s="51"/>
      <c r="P122" s="51"/>
      <c r="Q122" s="33"/>
    </row>
    <row r="123" spans="1:17" x14ac:dyDescent="0.3">
      <c r="A123" s="33"/>
      <c r="B123" s="51"/>
      <c r="P123" s="51"/>
      <c r="Q123" s="33"/>
    </row>
    <row r="124" spans="1:17" x14ac:dyDescent="0.3">
      <c r="A124" s="33"/>
      <c r="B124" s="51"/>
      <c r="P124" s="51"/>
      <c r="Q124" s="33"/>
    </row>
    <row r="125" spans="1:17" x14ac:dyDescent="0.3">
      <c r="A125" s="33"/>
      <c r="B125" s="51"/>
      <c r="P125" s="51"/>
      <c r="Q125" s="33"/>
    </row>
    <row r="126" spans="1:17" x14ac:dyDescent="0.3">
      <c r="A126" s="33"/>
      <c r="B126" s="51"/>
      <c r="P126" s="51"/>
      <c r="Q126" s="33"/>
    </row>
    <row r="127" spans="1:17" x14ac:dyDescent="0.3">
      <c r="A127" s="33"/>
      <c r="B127" s="51"/>
      <c r="P127" s="51"/>
      <c r="Q127" s="33"/>
    </row>
    <row r="128" spans="1:17" x14ac:dyDescent="0.3">
      <c r="A128" s="33"/>
      <c r="B128" s="51"/>
      <c r="P128" s="51"/>
      <c r="Q128" s="33"/>
    </row>
    <row r="129" spans="1:17" x14ac:dyDescent="0.3">
      <c r="A129" s="33"/>
      <c r="B129" s="51"/>
      <c r="P129" s="51"/>
      <c r="Q129" s="33"/>
    </row>
    <row r="130" spans="1:17" x14ac:dyDescent="0.3">
      <c r="A130" s="33"/>
      <c r="B130" s="51"/>
      <c r="P130" s="51"/>
      <c r="Q130" s="33"/>
    </row>
    <row r="131" spans="1:17" x14ac:dyDescent="0.3">
      <c r="A131" s="33"/>
      <c r="B131" s="51"/>
      <c r="P131" s="51"/>
      <c r="Q131" s="33"/>
    </row>
    <row r="132" spans="1:17" x14ac:dyDescent="0.3">
      <c r="A132" s="33"/>
      <c r="B132" s="51"/>
      <c r="P132" s="51"/>
      <c r="Q132" s="33"/>
    </row>
    <row r="133" spans="1:17" x14ac:dyDescent="0.3">
      <c r="A133" s="33"/>
      <c r="B133" s="51"/>
      <c r="P133" s="51"/>
      <c r="Q133" s="33"/>
    </row>
    <row r="134" spans="1:17" x14ac:dyDescent="0.3">
      <c r="A134" s="33"/>
      <c r="B134" s="51"/>
      <c r="P134" s="51"/>
      <c r="Q134" s="33"/>
    </row>
    <row r="135" spans="1:17" x14ac:dyDescent="0.3">
      <c r="A135" s="33"/>
      <c r="B135" s="51"/>
      <c r="P135" s="51"/>
      <c r="Q135" s="33"/>
    </row>
    <row r="136" spans="1:17" x14ac:dyDescent="0.3">
      <c r="A136" s="33"/>
      <c r="B136" s="51"/>
      <c r="P136" s="51"/>
      <c r="Q136" s="33"/>
    </row>
    <row r="137" spans="1:17" x14ac:dyDescent="0.3">
      <c r="A137" s="33"/>
      <c r="B137" s="51"/>
      <c r="P137" s="51"/>
      <c r="Q137" s="33"/>
    </row>
    <row r="138" spans="1:17" x14ac:dyDescent="0.3">
      <c r="A138" s="33"/>
      <c r="B138" s="51"/>
      <c r="P138" s="51"/>
      <c r="Q138" s="33"/>
    </row>
    <row r="139" spans="1:17" x14ac:dyDescent="0.3">
      <c r="A139" s="33"/>
      <c r="B139" s="51"/>
      <c r="P139" s="51"/>
      <c r="Q139" s="33"/>
    </row>
    <row r="140" spans="1:17" x14ac:dyDescent="0.3">
      <c r="A140" s="33"/>
      <c r="B140" s="51"/>
      <c r="P140" s="51"/>
      <c r="Q140" s="33"/>
    </row>
    <row r="141" spans="1:17" x14ac:dyDescent="0.3">
      <c r="A141" s="33"/>
      <c r="B141" s="51"/>
      <c r="P141" s="51"/>
      <c r="Q141" s="33"/>
    </row>
    <row r="142" spans="1:17" x14ac:dyDescent="0.3">
      <c r="A142" s="33"/>
      <c r="B142" s="51"/>
      <c r="P142" s="51"/>
      <c r="Q142" s="33"/>
    </row>
    <row r="143" spans="1:17" x14ac:dyDescent="0.3">
      <c r="A143" s="33"/>
      <c r="B143" s="51"/>
      <c r="P143" s="51"/>
      <c r="Q143" s="33"/>
    </row>
    <row r="144" spans="1:17" x14ac:dyDescent="0.3">
      <c r="A144" s="33"/>
      <c r="B144" s="51"/>
      <c r="P144" s="51"/>
      <c r="Q144" s="33"/>
    </row>
    <row r="145" spans="1:17" x14ac:dyDescent="0.3">
      <c r="A145" s="33"/>
      <c r="B145" s="51"/>
      <c r="P145" s="51"/>
      <c r="Q145" s="33"/>
    </row>
    <row r="146" spans="1:17" x14ac:dyDescent="0.3">
      <c r="A146" s="33"/>
      <c r="B146" s="51"/>
      <c r="P146" s="51"/>
      <c r="Q146" s="33"/>
    </row>
    <row r="147" spans="1:17" x14ac:dyDescent="0.3">
      <c r="A147" s="33"/>
      <c r="B147" s="51"/>
      <c r="P147" s="51"/>
      <c r="Q147" s="33"/>
    </row>
    <row r="148" spans="1:17" x14ac:dyDescent="0.3">
      <c r="A148" s="33"/>
      <c r="B148" s="51"/>
      <c r="P148" s="51"/>
      <c r="Q148" s="33"/>
    </row>
    <row r="149" spans="1:17" x14ac:dyDescent="0.3">
      <c r="A149" s="33"/>
      <c r="B149" s="51"/>
      <c r="P149" s="51"/>
      <c r="Q149" s="33"/>
    </row>
    <row r="150" spans="1:17" x14ac:dyDescent="0.3">
      <c r="A150" s="33"/>
      <c r="B150" s="51"/>
      <c r="P150" s="51"/>
      <c r="Q150" s="33"/>
    </row>
    <row r="151" spans="1:17" x14ac:dyDescent="0.3">
      <c r="A151" s="33"/>
      <c r="B151" s="51"/>
      <c r="P151" s="51"/>
      <c r="Q151" s="33"/>
    </row>
    <row r="152" spans="1:17" x14ac:dyDescent="0.3">
      <c r="A152" s="33"/>
      <c r="B152" s="51"/>
      <c r="P152" s="51"/>
      <c r="Q152" s="33"/>
    </row>
    <row r="153" spans="1:17" x14ac:dyDescent="0.3">
      <c r="A153" s="33"/>
      <c r="B153" s="51"/>
      <c r="P153" s="51"/>
      <c r="Q153" s="33"/>
    </row>
    <row r="154" spans="1:17" x14ac:dyDescent="0.3">
      <c r="A154" s="33"/>
      <c r="B154" s="51"/>
      <c r="P154" s="51"/>
      <c r="Q154" s="33"/>
    </row>
    <row r="155" spans="1:17" x14ac:dyDescent="0.3">
      <c r="A155" s="33"/>
      <c r="B155" s="51"/>
      <c r="P155" s="51"/>
      <c r="Q155" s="33"/>
    </row>
    <row r="156" spans="1:17" x14ac:dyDescent="0.3">
      <c r="A156" s="33"/>
      <c r="B156" s="51"/>
      <c r="P156" s="51"/>
      <c r="Q156" s="33"/>
    </row>
    <row r="157" spans="1:17" x14ac:dyDescent="0.3">
      <c r="A157" s="33"/>
      <c r="B157" s="51"/>
      <c r="P157" s="51"/>
      <c r="Q157" s="33"/>
    </row>
    <row r="158" spans="1:17" x14ac:dyDescent="0.3">
      <c r="A158" s="33"/>
      <c r="B158" s="51"/>
      <c r="P158" s="51"/>
      <c r="Q158" s="33"/>
    </row>
    <row r="159" spans="1:17" x14ac:dyDescent="0.3">
      <c r="A159" s="33"/>
      <c r="B159" s="51"/>
      <c r="P159" s="51"/>
      <c r="Q159" s="33"/>
    </row>
    <row r="160" spans="1:17" x14ac:dyDescent="0.3">
      <c r="A160" s="33"/>
      <c r="B160" s="51"/>
      <c r="P160" s="51"/>
      <c r="Q160" s="33"/>
    </row>
    <row r="161" spans="1:17" x14ac:dyDescent="0.3">
      <c r="A161" s="33"/>
      <c r="B161" s="51"/>
      <c r="P161" s="51"/>
      <c r="Q161" s="33"/>
    </row>
    <row r="162" spans="1:17" x14ac:dyDescent="0.3">
      <c r="A162" s="33"/>
      <c r="B162" s="51"/>
      <c r="P162" s="51"/>
      <c r="Q162" s="33"/>
    </row>
    <row r="163" spans="1:17" x14ac:dyDescent="0.3">
      <c r="A163" s="33"/>
      <c r="B163" s="51"/>
      <c r="P163" s="51"/>
      <c r="Q163" s="33"/>
    </row>
    <row r="164" spans="1:17" x14ac:dyDescent="0.3">
      <c r="A164" s="33"/>
      <c r="B164" s="51"/>
      <c r="P164" s="51"/>
      <c r="Q164" s="33"/>
    </row>
    <row r="165" spans="1:17" x14ac:dyDescent="0.3">
      <c r="A165" s="33"/>
      <c r="B165" s="51"/>
      <c r="P165" s="51"/>
      <c r="Q165" s="33"/>
    </row>
    <row r="166" spans="1:17" x14ac:dyDescent="0.3">
      <c r="A166" s="33"/>
      <c r="B166" s="51"/>
      <c r="P166" s="51"/>
      <c r="Q166" s="33"/>
    </row>
    <row r="167" spans="1:17" x14ac:dyDescent="0.3">
      <c r="A167" s="33"/>
      <c r="B167" s="51"/>
      <c r="P167" s="51"/>
      <c r="Q167" s="33"/>
    </row>
    <row r="168" spans="1:17" x14ac:dyDescent="0.3">
      <c r="A168" s="33"/>
      <c r="B168" s="51"/>
      <c r="P168" s="51"/>
      <c r="Q168" s="33"/>
    </row>
    <row r="169" spans="1:17" x14ac:dyDescent="0.3">
      <c r="A169" s="33"/>
      <c r="B169" s="51"/>
      <c r="P169" s="51"/>
      <c r="Q169" s="33"/>
    </row>
    <row r="170" spans="1:17" x14ac:dyDescent="0.3">
      <c r="A170" s="33"/>
      <c r="B170" s="51"/>
      <c r="P170" s="51"/>
      <c r="Q170" s="33"/>
    </row>
    <row r="171" spans="1:17" x14ac:dyDescent="0.3">
      <c r="A171" s="33"/>
      <c r="B171" s="51"/>
      <c r="P171" s="51"/>
      <c r="Q171" s="33"/>
    </row>
    <row r="172" spans="1:17" x14ac:dyDescent="0.3">
      <c r="A172" s="33"/>
      <c r="B172" s="51"/>
      <c r="P172" s="51"/>
      <c r="Q172" s="33"/>
    </row>
    <row r="173" spans="1:17" x14ac:dyDescent="0.3">
      <c r="A173" s="33"/>
      <c r="B173" s="51"/>
      <c r="P173" s="51"/>
      <c r="Q173" s="33"/>
    </row>
    <row r="174" spans="1:17" x14ac:dyDescent="0.3">
      <c r="A174" s="33"/>
      <c r="B174" s="51"/>
      <c r="P174" s="51"/>
      <c r="Q174" s="33"/>
    </row>
    <row r="175" spans="1:17" x14ac:dyDescent="0.3">
      <c r="A175" s="33"/>
      <c r="B175" s="51"/>
      <c r="P175" s="51"/>
      <c r="Q175" s="33"/>
    </row>
    <row r="176" spans="1:17" x14ac:dyDescent="0.3">
      <c r="A176" s="33"/>
      <c r="B176" s="51"/>
      <c r="P176" s="51"/>
      <c r="Q176" s="33"/>
    </row>
    <row r="177" spans="1:17" x14ac:dyDescent="0.3">
      <c r="A177" s="33"/>
      <c r="B177" s="51"/>
      <c r="P177" s="51"/>
      <c r="Q177" s="33"/>
    </row>
    <row r="178" spans="1:17" x14ac:dyDescent="0.3">
      <c r="A178" s="33"/>
      <c r="B178" s="51"/>
      <c r="P178" s="51"/>
      <c r="Q178" s="33"/>
    </row>
    <row r="179" spans="1:17" x14ac:dyDescent="0.3">
      <c r="A179" s="33"/>
      <c r="B179" s="51"/>
      <c r="P179" s="51"/>
      <c r="Q179" s="33"/>
    </row>
    <row r="180" spans="1:17" x14ac:dyDescent="0.3">
      <c r="A180" s="33"/>
      <c r="B180" s="51"/>
      <c r="P180" s="51"/>
      <c r="Q180" s="33"/>
    </row>
    <row r="181" spans="1:17" x14ac:dyDescent="0.3">
      <c r="A181" s="33"/>
      <c r="B181" s="51"/>
      <c r="P181" s="51"/>
      <c r="Q181" s="33"/>
    </row>
    <row r="182" spans="1:17" x14ac:dyDescent="0.3">
      <c r="A182" s="33"/>
      <c r="B182" s="51"/>
      <c r="P182" s="51"/>
      <c r="Q182" s="33"/>
    </row>
    <row r="183" spans="1:17" x14ac:dyDescent="0.3">
      <c r="A183" s="33"/>
      <c r="B183" s="51"/>
      <c r="P183" s="51"/>
      <c r="Q183" s="33"/>
    </row>
    <row r="184" spans="1:17" x14ac:dyDescent="0.3">
      <c r="A184" s="33"/>
      <c r="B184" s="51"/>
      <c r="P184" s="51"/>
      <c r="Q184" s="33"/>
    </row>
    <row r="185" spans="1:17" x14ac:dyDescent="0.3">
      <c r="A185" s="33"/>
      <c r="B185" s="51"/>
      <c r="P185" s="51"/>
      <c r="Q185" s="33"/>
    </row>
    <row r="186" spans="1:17" x14ac:dyDescent="0.3">
      <c r="A186" s="33"/>
      <c r="B186" s="51"/>
      <c r="P186" s="51"/>
      <c r="Q186" s="33"/>
    </row>
    <row r="187" spans="1:17" x14ac:dyDescent="0.3">
      <c r="A187" s="33"/>
      <c r="B187" s="51"/>
      <c r="P187" s="51"/>
      <c r="Q187" s="33"/>
    </row>
    <row r="188" spans="1:17" x14ac:dyDescent="0.3">
      <c r="A188" s="33"/>
      <c r="B188" s="51"/>
      <c r="P188" s="51"/>
      <c r="Q188" s="33"/>
    </row>
    <row r="189" spans="1:17" x14ac:dyDescent="0.3">
      <c r="A189" s="33"/>
      <c r="B189" s="51"/>
      <c r="P189" s="51"/>
      <c r="Q189" s="33"/>
    </row>
    <row r="190" spans="1:17" x14ac:dyDescent="0.3">
      <c r="A190" s="33"/>
      <c r="B190" s="51"/>
      <c r="P190" s="51"/>
      <c r="Q190" s="33"/>
    </row>
    <row r="191" spans="1:17" x14ac:dyDescent="0.3">
      <c r="A191" s="33"/>
      <c r="B191" s="51"/>
      <c r="P191" s="51"/>
      <c r="Q191" s="33"/>
    </row>
    <row r="192" spans="1:17" x14ac:dyDescent="0.3">
      <c r="A192" s="33"/>
      <c r="B192" s="51"/>
      <c r="P192" s="51"/>
      <c r="Q192" s="33"/>
    </row>
    <row r="193" spans="1:17" x14ac:dyDescent="0.3">
      <c r="A193" s="33"/>
      <c r="B193" s="51"/>
      <c r="P193" s="51"/>
      <c r="Q193" s="33"/>
    </row>
    <row r="194" spans="1:17" x14ac:dyDescent="0.3">
      <c r="A194" s="33"/>
      <c r="B194" s="51"/>
      <c r="P194" s="51"/>
      <c r="Q194" s="33"/>
    </row>
    <row r="195" spans="1:17" x14ac:dyDescent="0.3">
      <c r="A195" s="33"/>
      <c r="B195" s="51"/>
      <c r="P195" s="51"/>
      <c r="Q195" s="33"/>
    </row>
    <row r="196" spans="1:17" x14ac:dyDescent="0.3">
      <c r="A196" s="33"/>
      <c r="B196" s="51"/>
      <c r="P196" s="51"/>
      <c r="Q196" s="33"/>
    </row>
    <row r="197" spans="1:17" x14ac:dyDescent="0.3">
      <c r="A197" s="33"/>
      <c r="B197" s="51"/>
      <c r="P197" s="51"/>
      <c r="Q197" s="33"/>
    </row>
    <row r="198" spans="1:17" x14ac:dyDescent="0.3">
      <c r="A198" s="33"/>
      <c r="B198" s="51"/>
      <c r="P198" s="51"/>
      <c r="Q198" s="33"/>
    </row>
    <row r="199" spans="1:17" x14ac:dyDescent="0.3">
      <c r="A199" s="33"/>
      <c r="B199" s="51"/>
      <c r="P199" s="51"/>
      <c r="Q199" s="33"/>
    </row>
    <row r="200" spans="1:17" x14ac:dyDescent="0.3">
      <c r="A200" s="33"/>
      <c r="B200" s="51"/>
      <c r="P200" s="51"/>
      <c r="Q200" s="33"/>
    </row>
    <row r="201" spans="1:17" x14ac:dyDescent="0.3">
      <c r="A201" s="33"/>
      <c r="B201" s="51"/>
      <c r="P201" s="51"/>
      <c r="Q201" s="33"/>
    </row>
    <row r="202" spans="1:17" x14ac:dyDescent="0.3">
      <c r="A202" s="33"/>
      <c r="B202" s="51"/>
      <c r="P202" s="51"/>
      <c r="Q202" s="33"/>
    </row>
    <row r="203" spans="1:17" x14ac:dyDescent="0.3">
      <c r="A203" s="33"/>
      <c r="B203" s="51"/>
      <c r="P203" s="51"/>
      <c r="Q203" s="33"/>
    </row>
    <row r="204" spans="1:17" x14ac:dyDescent="0.3">
      <c r="A204" s="33"/>
      <c r="B204" s="51"/>
      <c r="P204" s="51"/>
      <c r="Q204" s="33"/>
    </row>
    <row r="205" spans="1:17" x14ac:dyDescent="0.3">
      <c r="A205" s="33"/>
      <c r="B205" s="51"/>
      <c r="P205" s="51"/>
      <c r="Q205" s="33"/>
    </row>
    <row r="206" spans="1:17" x14ac:dyDescent="0.3">
      <c r="A206" s="33"/>
      <c r="B206" s="51"/>
      <c r="P206" s="51"/>
      <c r="Q206" s="33"/>
    </row>
    <row r="207" spans="1:17" x14ac:dyDescent="0.3">
      <c r="A207" s="33"/>
      <c r="B207" s="51"/>
      <c r="P207" s="51"/>
      <c r="Q207" s="33"/>
    </row>
    <row r="208" spans="1:17" x14ac:dyDescent="0.3">
      <c r="A208" s="33"/>
      <c r="B208" s="51"/>
      <c r="P208" s="51"/>
      <c r="Q208" s="33"/>
    </row>
    <row r="209" spans="1:17" x14ac:dyDescent="0.3">
      <c r="A209" s="33"/>
      <c r="B209" s="51"/>
      <c r="P209" s="51"/>
      <c r="Q209" s="33"/>
    </row>
    <row r="210" spans="1:17" x14ac:dyDescent="0.3">
      <c r="A210" s="33"/>
      <c r="B210" s="51"/>
      <c r="P210" s="51"/>
      <c r="Q210" s="33"/>
    </row>
    <row r="211" spans="1:17" x14ac:dyDescent="0.3">
      <c r="A211" s="33"/>
      <c r="B211" s="51"/>
      <c r="P211" s="51"/>
      <c r="Q211" s="33"/>
    </row>
    <row r="212" spans="1:17" x14ac:dyDescent="0.3">
      <c r="A212" s="33"/>
      <c r="B212" s="51"/>
      <c r="P212" s="51"/>
      <c r="Q212" s="33"/>
    </row>
    <row r="213" spans="1:17" x14ac:dyDescent="0.3">
      <c r="A213" s="33"/>
      <c r="B213" s="51"/>
      <c r="P213" s="51"/>
      <c r="Q213" s="33"/>
    </row>
    <row r="214" spans="1:17" x14ac:dyDescent="0.3">
      <c r="A214" s="33"/>
      <c r="B214" s="51"/>
      <c r="P214" s="51"/>
      <c r="Q214" s="33"/>
    </row>
    <row r="215" spans="1:17" x14ac:dyDescent="0.3">
      <c r="A215" s="33"/>
      <c r="B215" s="51"/>
      <c r="P215" s="51"/>
      <c r="Q215" s="33"/>
    </row>
    <row r="216" spans="1:17" x14ac:dyDescent="0.3">
      <c r="A216" s="33"/>
      <c r="Q216" s="33"/>
    </row>
    <row r="217" spans="1:17" x14ac:dyDescent="0.3">
      <c r="A217" s="33"/>
      <c r="Q217" s="33"/>
    </row>
    <row r="218" spans="1:17" x14ac:dyDescent="0.3">
      <c r="A218" s="33"/>
      <c r="Q218" s="33"/>
    </row>
  </sheetData>
  <mergeCells count="24">
    <mergeCell ref="A28:A30"/>
    <mergeCell ref="Q28:Q30"/>
    <mergeCell ref="A31:A33"/>
    <mergeCell ref="Q31:Q33"/>
    <mergeCell ref="A34:A36"/>
    <mergeCell ref="Q34:Q36"/>
    <mergeCell ref="A19:A21"/>
    <mergeCell ref="Q19:Q21"/>
    <mergeCell ref="A22:A24"/>
    <mergeCell ref="Q22:Q24"/>
    <mergeCell ref="A25:A27"/>
    <mergeCell ref="Q25:Q27"/>
    <mergeCell ref="A10:A12"/>
    <mergeCell ref="Q10:Q12"/>
    <mergeCell ref="A13:A15"/>
    <mergeCell ref="Q13:Q15"/>
    <mergeCell ref="A16:A18"/>
    <mergeCell ref="Q16:Q18"/>
    <mergeCell ref="A1:Q1"/>
    <mergeCell ref="A2:Q2"/>
    <mergeCell ref="A3:Q3"/>
    <mergeCell ref="A4:Q4"/>
    <mergeCell ref="A7:A9"/>
    <mergeCell ref="Q7:Q9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O17"/>
  <sheetViews>
    <sheetView view="pageBreakPreview" zoomScaleNormal="100" zoomScaleSheetLayoutView="100" workbookViewId="0">
      <selection activeCell="J14" sqref="J14"/>
    </sheetView>
  </sheetViews>
  <sheetFormatPr defaultRowHeight="14" x14ac:dyDescent="0.3"/>
  <cols>
    <col min="1" max="1" width="21.453125" style="51" customWidth="1"/>
    <col min="2" max="2" width="8.7265625" style="51" customWidth="1"/>
    <col min="3" max="4" width="7.26953125" style="51" customWidth="1"/>
    <col min="5" max="5" width="8" style="51" customWidth="1"/>
    <col min="6" max="6" width="8.26953125" style="51" bestFit="1" customWidth="1"/>
    <col min="7" max="8" width="7.26953125" style="51" customWidth="1"/>
    <col min="9" max="9" width="8.26953125" style="51" bestFit="1" customWidth="1"/>
    <col min="10" max="13" width="7.26953125" style="51" customWidth="1"/>
    <col min="14" max="14" width="24.54296875" style="51" customWidth="1"/>
    <col min="15" max="260" width="9.1796875" style="33"/>
    <col min="261" max="261" width="25.7265625" style="33" customWidth="1"/>
    <col min="262" max="269" width="9.7265625" style="33" customWidth="1"/>
    <col min="270" max="270" width="25.7265625" style="33" customWidth="1"/>
    <col min="271" max="516" width="9.1796875" style="33"/>
    <col min="517" max="517" width="25.7265625" style="33" customWidth="1"/>
    <col min="518" max="525" width="9.7265625" style="33" customWidth="1"/>
    <col min="526" max="526" width="25.7265625" style="33" customWidth="1"/>
    <col min="527" max="772" width="9.1796875" style="33"/>
    <col min="773" max="773" width="25.7265625" style="33" customWidth="1"/>
    <col min="774" max="781" width="9.7265625" style="33" customWidth="1"/>
    <col min="782" max="782" width="25.7265625" style="33" customWidth="1"/>
    <col min="783" max="1028" width="9.1796875" style="33"/>
    <col min="1029" max="1029" width="25.7265625" style="33" customWidth="1"/>
    <col min="1030" max="1037" width="9.7265625" style="33" customWidth="1"/>
    <col min="1038" max="1038" width="25.7265625" style="33" customWidth="1"/>
    <col min="1039" max="1284" width="9.1796875" style="33"/>
    <col min="1285" max="1285" width="25.7265625" style="33" customWidth="1"/>
    <col min="1286" max="1293" width="9.7265625" style="33" customWidth="1"/>
    <col min="1294" max="1294" width="25.7265625" style="33" customWidth="1"/>
    <col min="1295" max="1540" width="9.1796875" style="33"/>
    <col min="1541" max="1541" width="25.7265625" style="33" customWidth="1"/>
    <col min="1542" max="1549" width="9.7265625" style="33" customWidth="1"/>
    <col min="1550" max="1550" width="25.7265625" style="33" customWidth="1"/>
    <col min="1551" max="1796" width="9.1796875" style="33"/>
    <col min="1797" max="1797" width="25.7265625" style="33" customWidth="1"/>
    <col min="1798" max="1805" width="9.7265625" style="33" customWidth="1"/>
    <col min="1806" max="1806" width="25.7265625" style="33" customWidth="1"/>
    <col min="1807" max="2052" width="9.1796875" style="33"/>
    <col min="2053" max="2053" width="25.7265625" style="33" customWidth="1"/>
    <col min="2054" max="2061" width="9.7265625" style="33" customWidth="1"/>
    <col min="2062" max="2062" width="25.7265625" style="33" customWidth="1"/>
    <col min="2063" max="2308" width="9.1796875" style="33"/>
    <col min="2309" max="2309" width="25.7265625" style="33" customWidth="1"/>
    <col min="2310" max="2317" width="9.7265625" style="33" customWidth="1"/>
    <col min="2318" max="2318" width="25.7265625" style="33" customWidth="1"/>
    <col min="2319" max="2564" width="9.1796875" style="33"/>
    <col min="2565" max="2565" width="25.7265625" style="33" customWidth="1"/>
    <col min="2566" max="2573" width="9.7265625" style="33" customWidth="1"/>
    <col min="2574" max="2574" width="25.7265625" style="33" customWidth="1"/>
    <col min="2575" max="2820" width="9.1796875" style="33"/>
    <col min="2821" max="2821" width="25.7265625" style="33" customWidth="1"/>
    <col min="2822" max="2829" width="9.7265625" style="33" customWidth="1"/>
    <col min="2830" max="2830" width="25.7265625" style="33" customWidth="1"/>
    <col min="2831" max="3076" width="9.1796875" style="33"/>
    <col min="3077" max="3077" width="25.7265625" style="33" customWidth="1"/>
    <col min="3078" max="3085" width="9.7265625" style="33" customWidth="1"/>
    <col min="3086" max="3086" width="25.7265625" style="33" customWidth="1"/>
    <col min="3087" max="3332" width="9.1796875" style="33"/>
    <col min="3333" max="3333" width="25.7265625" style="33" customWidth="1"/>
    <col min="3334" max="3341" width="9.7265625" style="33" customWidth="1"/>
    <col min="3342" max="3342" width="25.7265625" style="33" customWidth="1"/>
    <col min="3343" max="3588" width="9.1796875" style="33"/>
    <col min="3589" max="3589" width="25.7265625" style="33" customWidth="1"/>
    <col min="3590" max="3597" width="9.7265625" style="33" customWidth="1"/>
    <col min="3598" max="3598" width="25.7265625" style="33" customWidth="1"/>
    <col min="3599" max="3844" width="9.1796875" style="33"/>
    <col min="3845" max="3845" width="25.7265625" style="33" customWidth="1"/>
    <col min="3846" max="3853" width="9.7265625" style="33" customWidth="1"/>
    <col min="3854" max="3854" width="25.7265625" style="33" customWidth="1"/>
    <col min="3855" max="4100" width="9.1796875" style="33"/>
    <col min="4101" max="4101" width="25.7265625" style="33" customWidth="1"/>
    <col min="4102" max="4109" width="9.7265625" style="33" customWidth="1"/>
    <col min="4110" max="4110" width="25.7265625" style="33" customWidth="1"/>
    <col min="4111" max="4356" width="9.1796875" style="33"/>
    <col min="4357" max="4357" width="25.7265625" style="33" customWidth="1"/>
    <col min="4358" max="4365" width="9.7265625" style="33" customWidth="1"/>
    <col min="4366" max="4366" width="25.7265625" style="33" customWidth="1"/>
    <col min="4367" max="4612" width="9.1796875" style="33"/>
    <col min="4613" max="4613" width="25.7265625" style="33" customWidth="1"/>
    <col min="4614" max="4621" width="9.7265625" style="33" customWidth="1"/>
    <col min="4622" max="4622" width="25.7265625" style="33" customWidth="1"/>
    <col min="4623" max="4868" width="9.1796875" style="33"/>
    <col min="4869" max="4869" width="25.7265625" style="33" customWidth="1"/>
    <col min="4870" max="4877" width="9.7265625" style="33" customWidth="1"/>
    <col min="4878" max="4878" width="25.7265625" style="33" customWidth="1"/>
    <col min="4879" max="5124" width="9.1796875" style="33"/>
    <col min="5125" max="5125" width="25.7265625" style="33" customWidth="1"/>
    <col min="5126" max="5133" width="9.7265625" style="33" customWidth="1"/>
    <col min="5134" max="5134" width="25.7265625" style="33" customWidth="1"/>
    <col min="5135" max="5380" width="9.1796875" style="33"/>
    <col min="5381" max="5381" width="25.7265625" style="33" customWidth="1"/>
    <col min="5382" max="5389" width="9.7265625" style="33" customWidth="1"/>
    <col min="5390" max="5390" width="25.7265625" style="33" customWidth="1"/>
    <col min="5391" max="5636" width="9.1796875" style="33"/>
    <col min="5637" max="5637" width="25.7265625" style="33" customWidth="1"/>
    <col min="5638" max="5645" width="9.7265625" style="33" customWidth="1"/>
    <col min="5646" max="5646" width="25.7265625" style="33" customWidth="1"/>
    <col min="5647" max="5892" width="9.1796875" style="33"/>
    <col min="5893" max="5893" width="25.7265625" style="33" customWidth="1"/>
    <col min="5894" max="5901" width="9.7265625" style="33" customWidth="1"/>
    <col min="5902" max="5902" width="25.7265625" style="33" customWidth="1"/>
    <col min="5903" max="6148" width="9.1796875" style="33"/>
    <col min="6149" max="6149" width="25.7265625" style="33" customWidth="1"/>
    <col min="6150" max="6157" width="9.7265625" style="33" customWidth="1"/>
    <col min="6158" max="6158" width="25.7265625" style="33" customWidth="1"/>
    <col min="6159" max="6404" width="9.1796875" style="33"/>
    <col min="6405" max="6405" width="25.7265625" style="33" customWidth="1"/>
    <col min="6406" max="6413" width="9.7265625" style="33" customWidth="1"/>
    <col min="6414" max="6414" width="25.7265625" style="33" customWidth="1"/>
    <col min="6415" max="6660" width="9.1796875" style="33"/>
    <col min="6661" max="6661" width="25.7265625" style="33" customWidth="1"/>
    <col min="6662" max="6669" width="9.7265625" style="33" customWidth="1"/>
    <col min="6670" max="6670" width="25.7265625" style="33" customWidth="1"/>
    <col min="6671" max="6916" width="9.1796875" style="33"/>
    <col min="6917" max="6917" width="25.7265625" style="33" customWidth="1"/>
    <col min="6918" max="6925" width="9.7265625" style="33" customWidth="1"/>
    <col min="6926" max="6926" width="25.7265625" style="33" customWidth="1"/>
    <col min="6927" max="7172" width="9.1796875" style="33"/>
    <col min="7173" max="7173" width="25.7265625" style="33" customWidth="1"/>
    <col min="7174" max="7181" width="9.7265625" style="33" customWidth="1"/>
    <col min="7182" max="7182" width="25.7265625" style="33" customWidth="1"/>
    <col min="7183" max="7428" width="9.1796875" style="33"/>
    <col min="7429" max="7429" width="25.7265625" style="33" customWidth="1"/>
    <col min="7430" max="7437" width="9.7265625" style="33" customWidth="1"/>
    <col min="7438" max="7438" width="25.7265625" style="33" customWidth="1"/>
    <col min="7439" max="7684" width="9.1796875" style="33"/>
    <col min="7685" max="7685" width="25.7265625" style="33" customWidth="1"/>
    <col min="7686" max="7693" width="9.7265625" style="33" customWidth="1"/>
    <col min="7694" max="7694" width="25.7265625" style="33" customWidth="1"/>
    <col min="7695" max="7940" width="9.1796875" style="33"/>
    <col min="7941" max="7941" width="25.7265625" style="33" customWidth="1"/>
    <col min="7942" max="7949" width="9.7265625" style="33" customWidth="1"/>
    <col min="7950" max="7950" width="25.7265625" style="33" customWidth="1"/>
    <col min="7951" max="8196" width="9.1796875" style="33"/>
    <col min="8197" max="8197" width="25.7265625" style="33" customWidth="1"/>
    <col min="8198" max="8205" width="9.7265625" style="33" customWidth="1"/>
    <col min="8206" max="8206" width="25.7265625" style="33" customWidth="1"/>
    <col min="8207" max="8452" width="9.1796875" style="33"/>
    <col min="8453" max="8453" width="25.7265625" style="33" customWidth="1"/>
    <col min="8454" max="8461" width="9.7265625" style="33" customWidth="1"/>
    <col min="8462" max="8462" width="25.7265625" style="33" customWidth="1"/>
    <col min="8463" max="8708" width="9.1796875" style="33"/>
    <col min="8709" max="8709" width="25.7265625" style="33" customWidth="1"/>
    <col min="8710" max="8717" width="9.7265625" style="33" customWidth="1"/>
    <col min="8718" max="8718" width="25.7265625" style="33" customWidth="1"/>
    <col min="8719" max="8964" width="9.1796875" style="33"/>
    <col min="8965" max="8965" width="25.7265625" style="33" customWidth="1"/>
    <col min="8966" max="8973" width="9.7265625" style="33" customWidth="1"/>
    <col min="8974" max="8974" width="25.7265625" style="33" customWidth="1"/>
    <col min="8975" max="9220" width="9.1796875" style="33"/>
    <col min="9221" max="9221" width="25.7265625" style="33" customWidth="1"/>
    <col min="9222" max="9229" width="9.7265625" style="33" customWidth="1"/>
    <col min="9230" max="9230" width="25.7265625" style="33" customWidth="1"/>
    <col min="9231" max="9476" width="9.1796875" style="33"/>
    <col min="9477" max="9477" width="25.7265625" style="33" customWidth="1"/>
    <col min="9478" max="9485" width="9.7265625" style="33" customWidth="1"/>
    <col min="9486" max="9486" width="25.7265625" style="33" customWidth="1"/>
    <col min="9487" max="9732" width="9.1796875" style="33"/>
    <col min="9733" max="9733" width="25.7265625" style="33" customWidth="1"/>
    <col min="9734" max="9741" width="9.7265625" style="33" customWidth="1"/>
    <col min="9742" max="9742" width="25.7265625" style="33" customWidth="1"/>
    <col min="9743" max="9988" width="9.1796875" style="33"/>
    <col min="9989" max="9989" width="25.7265625" style="33" customWidth="1"/>
    <col min="9990" max="9997" width="9.7265625" style="33" customWidth="1"/>
    <col min="9998" max="9998" width="25.7265625" style="33" customWidth="1"/>
    <col min="9999" max="10244" width="9.1796875" style="33"/>
    <col min="10245" max="10245" width="25.7265625" style="33" customWidth="1"/>
    <col min="10246" max="10253" width="9.7265625" style="33" customWidth="1"/>
    <col min="10254" max="10254" width="25.7265625" style="33" customWidth="1"/>
    <col min="10255" max="10500" width="9.1796875" style="33"/>
    <col min="10501" max="10501" width="25.7265625" style="33" customWidth="1"/>
    <col min="10502" max="10509" width="9.7265625" style="33" customWidth="1"/>
    <col min="10510" max="10510" width="25.7265625" style="33" customWidth="1"/>
    <col min="10511" max="10756" width="9.1796875" style="33"/>
    <col min="10757" max="10757" width="25.7265625" style="33" customWidth="1"/>
    <col min="10758" max="10765" width="9.7265625" style="33" customWidth="1"/>
    <col min="10766" max="10766" width="25.7265625" style="33" customWidth="1"/>
    <col min="10767" max="11012" width="9.1796875" style="33"/>
    <col min="11013" max="11013" width="25.7265625" style="33" customWidth="1"/>
    <col min="11014" max="11021" width="9.7265625" style="33" customWidth="1"/>
    <col min="11022" max="11022" width="25.7265625" style="33" customWidth="1"/>
    <col min="11023" max="11268" width="9.1796875" style="33"/>
    <col min="11269" max="11269" width="25.7265625" style="33" customWidth="1"/>
    <col min="11270" max="11277" width="9.7265625" style="33" customWidth="1"/>
    <col min="11278" max="11278" width="25.7265625" style="33" customWidth="1"/>
    <col min="11279" max="11524" width="9.1796875" style="33"/>
    <col min="11525" max="11525" width="25.7265625" style="33" customWidth="1"/>
    <col min="11526" max="11533" width="9.7265625" style="33" customWidth="1"/>
    <col min="11534" max="11534" width="25.7265625" style="33" customWidth="1"/>
    <col min="11535" max="11780" width="9.1796875" style="33"/>
    <col min="11781" max="11781" width="25.7265625" style="33" customWidth="1"/>
    <col min="11782" max="11789" width="9.7265625" style="33" customWidth="1"/>
    <col min="11790" max="11790" width="25.7265625" style="33" customWidth="1"/>
    <col min="11791" max="12036" width="9.1796875" style="33"/>
    <col min="12037" max="12037" width="25.7265625" style="33" customWidth="1"/>
    <col min="12038" max="12045" width="9.7265625" style="33" customWidth="1"/>
    <col min="12046" max="12046" width="25.7265625" style="33" customWidth="1"/>
    <col min="12047" max="12292" width="9.1796875" style="33"/>
    <col min="12293" max="12293" width="25.7265625" style="33" customWidth="1"/>
    <col min="12294" max="12301" width="9.7265625" style="33" customWidth="1"/>
    <col min="12302" max="12302" width="25.7265625" style="33" customWidth="1"/>
    <col min="12303" max="12548" width="9.1796875" style="33"/>
    <col min="12549" max="12549" width="25.7265625" style="33" customWidth="1"/>
    <col min="12550" max="12557" width="9.7265625" style="33" customWidth="1"/>
    <col min="12558" max="12558" width="25.7265625" style="33" customWidth="1"/>
    <col min="12559" max="12804" width="9.1796875" style="33"/>
    <col min="12805" max="12805" width="25.7265625" style="33" customWidth="1"/>
    <col min="12806" max="12813" width="9.7265625" style="33" customWidth="1"/>
    <col min="12814" max="12814" width="25.7265625" style="33" customWidth="1"/>
    <col min="12815" max="13060" width="9.1796875" style="33"/>
    <col min="13061" max="13061" width="25.7265625" style="33" customWidth="1"/>
    <col min="13062" max="13069" width="9.7265625" style="33" customWidth="1"/>
    <col min="13070" max="13070" width="25.7265625" style="33" customWidth="1"/>
    <col min="13071" max="13316" width="9.1796875" style="33"/>
    <col min="13317" max="13317" width="25.7265625" style="33" customWidth="1"/>
    <col min="13318" max="13325" width="9.7265625" style="33" customWidth="1"/>
    <col min="13326" max="13326" width="25.7265625" style="33" customWidth="1"/>
    <col min="13327" max="13572" width="9.1796875" style="33"/>
    <col min="13573" max="13573" width="25.7265625" style="33" customWidth="1"/>
    <col min="13574" max="13581" width="9.7265625" style="33" customWidth="1"/>
    <col min="13582" max="13582" width="25.7265625" style="33" customWidth="1"/>
    <col min="13583" max="13828" width="9.1796875" style="33"/>
    <col min="13829" max="13829" width="25.7265625" style="33" customWidth="1"/>
    <col min="13830" max="13837" width="9.7265625" style="33" customWidth="1"/>
    <col min="13838" max="13838" width="25.7265625" style="33" customWidth="1"/>
    <col min="13839" max="14084" width="9.1796875" style="33"/>
    <col min="14085" max="14085" width="25.7265625" style="33" customWidth="1"/>
    <col min="14086" max="14093" width="9.7265625" style="33" customWidth="1"/>
    <col min="14094" max="14094" width="25.7265625" style="33" customWidth="1"/>
    <col min="14095" max="14340" width="9.1796875" style="33"/>
    <col min="14341" max="14341" width="25.7265625" style="33" customWidth="1"/>
    <col min="14342" max="14349" width="9.7265625" style="33" customWidth="1"/>
    <col min="14350" max="14350" width="25.7265625" style="33" customWidth="1"/>
    <col min="14351" max="14596" width="9.1796875" style="33"/>
    <col min="14597" max="14597" width="25.7265625" style="33" customWidth="1"/>
    <col min="14598" max="14605" width="9.7265625" style="33" customWidth="1"/>
    <col min="14606" max="14606" width="25.7265625" style="33" customWidth="1"/>
    <col min="14607" max="14852" width="9.1796875" style="33"/>
    <col min="14853" max="14853" width="25.7265625" style="33" customWidth="1"/>
    <col min="14854" max="14861" width="9.7265625" style="33" customWidth="1"/>
    <col min="14862" max="14862" width="25.7265625" style="33" customWidth="1"/>
    <col min="14863" max="15108" width="9.1796875" style="33"/>
    <col min="15109" max="15109" width="25.7265625" style="33" customWidth="1"/>
    <col min="15110" max="15117" width="9.7265625" style="33" customWidth="1"/>
    <col min="15118" max="15118" width="25.7265625" style="33" customWidth="1"/>
    <col min="15119" max="15364" width="9.1796875" style="33"/>
    <col min="15365" max="15365" width="25.7265625" style="33" customWidth="1"/>
    <col min="15366" max="15373" width="9.7265625" style="33" customWidth="1"/>
    <col min="15374" max="15374" width="25.7265625" style="33" customWidth="1"/>
    <col min="15375" max="15620" width="9.1796875" style="33"/>
    <col min="15621" max="15621" width="25.7265625" style="33" customWidth="1"/>
    <col min="15622" max="15629" width="9.7265625" style="33" customWidth="1"/>
    <col min="15630" max="15630" width="25.7265625" style="33" customWidth="1"/>
    <col min="15631" max="15876" width="9.1796875" style="33"/>
    <col min="15877" max="15877" width="25.7265625" style="33" customWidth="1"/>
    <col min="15878" max="15885" width="9.7265625" style="33" customWidth="1"/>
    <col min="15886" max="15886" width="25.7265625" style="33" customWidth="1"/>
    <col min="15887" max="16132" width="9.1796875" style="33"/>
    <col min="16133" max="16133" width="25.7265625" style="33" customWidth="1"/>
    <col min="16134" max="16141" width="9.7265625" style="33" customWidth="1"/>
    <col min="16142" max="16142" width="25.7265625" style="33" customWidth="1"/>
    <col min="16143" max="16384" width="9.1796875" style="33"/>
  </cols>
  <sheetData>
    <row r="1" spans="1:15" ht="25.5" customHeight="1" x14ac:dyDescent="0.85">
      <c r="A1" s="1200" t="s">
        <v>569</v>
      </c>
      <c r="B1" s="1200"/>
      <c r="C1" s="1200"/>
      <c r="D1" s="1200"/>
      <c r="E1" s="1200"/>
      <c r="F1" s="1200"/>
      <c r="G1" s="1200"/>
      <c r="H1" s="1200"/>
      <c r="I1" s="1200"/>
      <c r="J1" s="1200"/>
      <c r="K1" s="1200"/>
      <c r="L1" s="1200"/>
      <c r="M1" s="1200"/>
      <c r="N1" s="1200"/>
    </row>
    <row r="2" spans="1:15" ht="19.5" customHeight="1" x14ac:dyDescent="0.35">
      <c r="A2" s="1201" t="s">
        <v>1274</v>
      </c>
      <c r="B2" s="1201"/>
      <c r="C2" s="1201"/>
      <c r="D2" s="1201"/>
      <c r="E2" s="1201"/>
      <c r="F2" s="1201"/>
      <c r="G2" s="1201"/>
      <c r="H2" s="1201"/>
      <c r="I2" s="1201"/>
      <c r="J2" s="1201"/>
      <c r="K2" s="1201"/>
      <c r="L2" s="1201"/>
      <c r="M2" s="1201"/>
      <c r="N2" s="1201"/>
    </row>
    <row r="3" spans="1:15" ht="15.5" x14ac:dyDescent="0.35">
      <c r="A3" s="1186">
        <v>2017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  <c r="M3" s="1186"/>
      <c r="N3" s="1186"/>
    </row>
    <row r="4" spans="1:15" ht="27.75" customHeight="1" x14ac:dyDescent="0.4">
      <c r="A4" s="970" t="s">
        <v>935</v>
      </c>
      <c r="B4" s="971"/>
      <c r="C4" s="320"/>
      <c r="D4" s="320"/>
      <c r="E4" s="320"/>
      <c r="F4" s="971"/>
      <c r="G4" s="320"/>
      <c r="H4" s="320"/>
      <c r="I4" s="320"/>
      <c r="J4" s="320"/>
      <c r="K4" s="320"/>
      <c r="L4" s="320"/>
      <c r="M4" s="320"/>
      <c r="N4" s="972" t="s">
        <v>82</v>
      </c>
    </row>
    <row r="5" spans="1:15" ht="21" customHeight="1" x14ac:dyDescent="0.25">
      <c r="A5" s="1202" t="s">
        <v>1269</v>
      </c>
      <c r="B5" s="1208" t="s">
        <v>836</v>
      </c>
      <c r="C5" s="1209"/>
      <c r="D5" s="1209"/>
      <c r="E5" s="1209"/>
      <c r="F5" s="1204" t="s">
        <v>837</v>
      </c>
      <c r="G5" s="1177"/>
      <c r="H5" s="1177"/>
      <c r="I5" s="1177"/>
      <c r="J5" s="1177" t="s">
        <v>835</v>
      </c>
      <c r="K5" s="1177"/>
      <c r="L5" s="1177"/>
      <c r="M5" s="1205"/>
      <c r="N5" s="1206" t="s">
        <v>1268</v>
      </c>
    </row>
    <row r="6" spans="1:15" ht="39" customHeight="1" x14ac:dyDescent="0.25">
      <c r="A6" s="1203"/>
      <c r="B6" s="93" t="s">
        <v>406</v>
      </c>
      <c r="C6" s="93" t="s">
        <v>352</v>
      </c>
      <c r="D6" s="93" t="s">
        <v>351</v>
      </c>
      <c r="E6" s="93" t="s">
        <v>350</v>
      </c>
      <c r="F6" s="93" t="s">
        <v>406</v>
      </c>
      <c r="G6" s="93" t="s">
        <v>352</v>
      </c>
      <c r="H6" s="93" t="s">
        <v>351</v>
      </c>
      <c r="I6" s="93" t="s">
        <v>350</v>
      </c>
      <c r="J6" s="93" t="s">
        <v>406</v>
      </c>
      <c r="K6" s="93" t="s">
        <v>352</v>
      </c>
      <c r="L6" s="93" t="s">
        <v>351</v>
      </c>
      <c r="M6" s="93" t="s">
        <v>350</v>
      </c>
      <c r="N6" s="1207"/>
    </row>
    <row r="7" spans="1:15" ht="25" customHeight="1" thickBot="1" x14ac:dyDescent="0.3">
      <c r="A7" s="788" t="s">
        <v>812</v>
      </c>
      <c r="B7" s="201">
        <f>SUM(C7:E7)</f>
        <v>10972</v>
      </c>
      <c r="C7" s="180">
        <f>K7+G7</f>
        <v>33</v>
      </c>
      <c r="D7" s="180">
        <f>L7+H7</f>
        <v>340</v>
      </c>
      <c r="E7" s="180">
        <f>M7+I7</f>
        <v>10599</v>
      </c>
      <c r="F7" s="201">
        <f>I7+H7+G7</f>
        <v>9388</v>
      </c>
      <c r="G7" s="181">
        <v>23</v>
      </c>
      <c r="H7" s="181">
        <v>284</v>
      </c>
      <c r="I7" s="181">
        <v>9081</v>
      </c>
      <c r="J7" s="201">
        <f>M7+L7+K7</f>
        <v>1584</v>
      </c>
      <c r="K7" s="181">
        <v>10</v>
      </c>
      <c r="L7" s="181">
        <v>56</v>
      </c>
      <c r="M7" s="181">
        <v>1518</v>
      </c>
      <c r="N7" s="751" t="s">
        <v>40</v>
      </c>
    </row>
    <row r="8" spans="1:15" ht="25" customHeight="1" thickBot="1" x14ac:dyDescent="0.3">
      <c r="A8" s="789" t="s">
        <v>813</v>
      </c>
      <c r="B8" s="390">
        <f t="shared" ref="B8:B15" si="0">SUM(C8:E8)</f>
        <v>10361</v>
      </c>
      <c r="C8" s="733">
        <f t="shared" ref="C8:C15" si="1">K8+G8</f>
        <v>44</v>
      </c>
      <c r="D8" s="733">
        <f t="shared" ref="D8:D15" si="2">L8+H8</f>
        <v>388</v>
      </c>
      <c r="E8" s="733">
        <f t="shared" ref="E8:E15" si="3">M8+I8</f>
        <v>9929</v>
      </c>
      <c r="F8" s="390">
        <f t="shared" ref="F8:F15" si="4">I8+H8+G8</f>
        <v>6556</v>
      </c>
      <c r="G8" s="183">
        <v>23</v>
      </c>
      <c r="H8" s="183">
        <v>210</v>
      </c>
      <c r="I8" s="183">
        <v>6323</v>
      </c>
      <c r="J8" s="390">
        <f t="shared" ref="J8:J15" si="5">M8+L8+K8</f>
        <v>3805</v>
      </c>
      <c r="K8" s="183">
        <v>21</v>
      </c>
      <c r="L8" s="183">
        <v>178</v>
      </c>
      <c r="M8" s="183">
        <v>3606</v>
      </c>
      <c r="N8" s="753" t="s">
        <v>41</v>
      </c>
      <c r="O8" s="111"/>
    </row>
    <row r="9" spans="1:15" ht="25" customHeight="1" thickBot="1" x14ac:dyDescent="0.3">
      <c r="A9" s="788" t="s">
        <v>814</v>
      </c>
      <c r="B9" s="201">
        <f t="shared" si="0"/>
        <v>1501</v>
      </c>
      <c r="C9" s="180">
        <f t="shared" si="1"/>
        <v>0</v>
      </c>
      <c r="D9" s="180">
        <f t="shared" si="2"/>
        <v>50</v>
      </c>
      <c r="E9" s="180">
        <f t="shared" si="3"/>
        <v>1451</v>
      </c>
      <c r="F9" s="201">
        <f t="shared" si="4"/>
        <v>1163</v>
      </c>
      <c r="G9" s="184">
        <v>0</v>
      </c>
      <c r="H9" s="184">
        <v>34</v>
      </c>
      <c r="I9" s="184">
        <v>1129</v>
      </c>
      <c r="J9" s="201">
        <f t="shared" si="5"/>
        <v>338</v>
      </c>
      <c r="K9" s="184">
        <v>0</v>
      </c>
      <c r="L9" s="184">
        <v>16</v>
      </c>
      <c r="M9" s="184">
        <v>322</v>
      </c>
      <c r="N9" s="752" t="s">
        <v>42</v>
      </c>
    </row>
    <row r="10" spans="1:15" ht="25" customHeight="1" thickBot="1" x14ac:dyDescent="0.3">
      <c r="A10" s="789" t="s">
        <v>815</v>
      </c>
      <c r="B10" s="390">
        <f t="shared" si="0"/>
        <v>1486</v>
      </c>
      <c r="C10" s="733">
        <f t="shared" si="1"/>
        <v>15</v>
      </c>
      <c r="D10" s="733">
        <f t="shared" si="2"/>
        <v>58</v>
      </c>
      <c r="E10" s="733">
        <f t="shared" si="3"/>
        <v>1413</v>
      </c>
      <c r="F10" s="390">
        <f t="shared" si="4"/>
        <v>835</v>
      </c>
      <c r="G10" s="183">
        <v>6</v>
      </c>
      <c r="H10" s="183">
        <v>36</v>
      </c>
      <c r="I10" s="183">
        <v>793</v>
      </c>
      <c r="J10" s="390">
        <f t="shared" si="5"/>
        <v>651</v>
      </c>
      <c r="K10" s="183">
        <v>9</v>
      </c>
      <c r="L10" s="183">
        <v>22</v>
      </c>
      <c r="M10" s="183">
        <v>620</v>
      </c>
      <c r="N10" s="753" t="s">
        <v>665</v>
      </c>
    </row>
    <row r="11" spans="1:15" ht="25" customHeight="1" thickBot="1" x14ac:dyDescent="0.3">
      <c r="A11" s="788" t="s">
        <v>816</v>
      </c>
      <c r="B11" s="201">
        <f t="shared" si="0"/>
        <v>1022</v>
      </c>
      <c r="C11" s="180">
        <f t="shared" si="1"/>
        <v>3</v>
      </c>
      <c r="D11" s="180">
        <f t="shared" si="2"/>
        <v>20</v>
      </c>
      <c r="E11" s="180">
        <f t="shared" si="3"/>
        <v>999</v>
      </c>
      <c r="F11" s="201">
        <f t="shared" si="4"/>
        <v>761</v>
      </c>
      <c r="G11" s="184">
        <v>3</v>
      </c>
      <c r="H11" s="184">
        <v>10</v>
      </c>
      <c r="I11" s="184">
        <v>748</v>
      </c>
      <c r="J11" s="201">
        <f t="shared" si="5"/>
        <v>261</v>
      </c>
      <c r="K11" s="184">
        <v>0</v>
      </c>
      <c r="L11" s="184">
        <v>10</v>
      </c>
      <c r="M11" s="184">
        <v>251</v>
      </c>
      <c r="N11" s="752" t="s">
        <v>44</v>
      </c>
    </row>
    <row r="12" spans="1:15" ht="25" customHeight="1" thickBot="1" x14ac:dyDescent="0.3">
      <c r="A12" s="789" t="s">
        <v>817</v>
      </c>
      <c r="B12" s="390">
        <f t="shared" si="0"/>
        <v>160</v>
      </c>
      <c r="C12" s="733">
        <f t="shared" si="1"/>
        <v>0</v>
      </c>
      <c r="D12" s="733">
        <f t="shared" si="2"/>
        <v>4</v>
      </c>
      <c r="E12" s="733">
        <f t="shared" si="3"/>
        <v>156</v>
      </c>
      <c r="F12" s="390">
        <f t="shared" si="4"/>
        <v>100</v>
      </c>
      <c r="G12" s="183">
        <v>0</v>
      </c>
      <c r="H12" s="183">
        <v>2</v>
      </c>
      <c r="I12" s="183">
        <v>98</v>
      </c>
      <c r="J12" s="390">
        <f t="shared" si="5"/>
        <v>60</v>
      </c>
      <c r="K12" s="183">
        <v>0</v>
      </c>
      <c r="L12" s="183">
        <v>2</v>
      </c>
      <c r="M12" s="183">
        <v>58</v>
      </c>
      <c r="N12" s="753" t="s">
        <v>45</v>
      </c>
    </row>
    <row r="13" spans="1:15" ht="25" customHeight="1" thickBot="1" x14ac:dyDescent="0.3">
      <c r="A13" s="788" t="s">
        <v>818</v>
      </c>
      <c r="B13" s="201">
        <f t="shared" si="0"/>
        <v>468</v>
      </c>
      <c r="C13" s="180">
        <f t="shared" si="1"/>
        <v>3</v>
      </c>
      <c r="D13" s="180">
        <f t="shared" si="2"/>
        <v>16</v>
      </c>
      <c r="E13" s="180">
        <f t="shared" si="3"/>
        <v>449</v>
      </c>
      <c r="F13" s="201">
        <f t="shared" si="4"/>
        <v>173</v>
      </c>
      <c r="G13" s="184">
        <v>0</v>
      </c>
      <c r="H13" s="184">
        <v>6</v>
      </c>
      <c r="I13" s="184">
        <v>167</v>
      </c>
      <c r="J13" s="201">
        <f t="shared" si="5"/>
        <v>295</v>
      </c>
      <c r="K13" s="184">
        <v>3</v>
      </c>
      <c r="L13" s="184">
        <v>10</v>
      </c>
      <c r="M13" s="184">
        <v>282</v>
      </c>
      <c r="N13" s="752" t="s">
        <v>46</v>
      </c>
    </row>
    <row r="14" spans="1:15" ht="25" customHeight="1" thickBot="1" x14ac:dyDescent="0.3">
      <c r="A14" s="790" t="s">
        <v>819</v>
      </c>
      <c r="B14" s="390">
        <f t="shared" si="0"/>
        <v>1706</v>
      </c>
      <c r="C14" s="733">
        <f t="shared" si="1"/>
        <v>12</v>
      </c>
      <c r="D14" s="733">
        <f t="shared" si="2"/>
        <v>50</v>
      </c>
      <c r="E14" s="733">
        <f t="shared" si="3"/>
        <v>1644</v>
      </c>
      <c r="F14" s="390">
        <f t="shared" si="4"/>
        <v>986</v>
      </c>
      <c r="G14" s="183">
        <v>0</v>
      </c>
      <c r="H14" s="183">
        <v>20</v>
      </c>
      <c r="I14" s="183">
        <v>966</v>
      </c>
      <c r="J14" s="390">
        <f t="shared" si="5"/>
        <v>720</v>
      </c>
      <c r="K14" s="183">
        <v>12</v>
      </c>
      <c r="L14" s="183">
        <v>30</v>
      </c>
      <c r="M14" s="183">
        <v>678</v>
      </c>
      <c r="N14" s="753" t="s">
        <v>669</v>
      </c>
    </row>
    <row r="15" spans="1:15" ht="25" customHeight="1" x14ac:dyDescent="0.25">
      <c r="A15" s="791" t="s">
        <v>826</v>
      </c>
      <c r="B15" s="736">
        <f t="shared" si="0"/>
        <v>230</v>
      </c>
      <c r="C15" s="737">
        <f t="shared" si="1"/>
        <v>0</v>
      </c>
      <c r="D15" s="737">
        <f t="shared" si="2"/>
        <v>10</v>
      </c>
      <c r="E15" s="737">
        <f t="shared" si="3"/>
        <v>220</v>
      </c>
      <c r="F15" s="214">
        <f t="shared" si="4"/>
        <v>0</v>
      </c>
      <c r="G15" s="188">
        <v>0</v>
      </c>
      <c r="H15" s="188">
        <v>0</v>
      </c>
      <c r="I15" s="188">
        <v>0</v>
      </c>
      <c r="J15" s="214">
        <f t="shared" si="5"/>
        <v>230</v>
      </c>
      <c r="K15" s="188">
        <v>0</v>
      </c>
      <c r="L15" s="188">
        <v>10</v>
      </c>
      <c r="M15" s="188">
        <v>220</v>
      </c>
      <c r="N15" s="754" t="s">
        <v>181</v>
      </c>
    </row>
    <row r="16" spans="1:15" ht="30" customHeight="1" x14ac:dyDescent="0.25">
      <c r="A16" s="792" t="s">
        <v>47</v>
      </c>
      <c r="B16" s="261">
        <f t="shared" ref="B16:L16" si="6">SUM(B7:B15)</f>
        <v>27906</v>
      </c>
      <c r="C16" s="261">
        <f t="shared" si="6"/>
        <v>110</v>
      </c>
      <c r="D16" s="261">
        <f t="shared" si="6"/>
        <v>936</v>
      </c>
      <c r="E16" s="261">
        <f t="shared" si="6"/>
        <v>26860</v>
      </c>
      <c r="F16" s="261">
        <f t="shared" si="6"/>
        <v>19962</v>
      </c>
      <c r="G16" s="261">
        <f t="shared" si="6"/>
        <v>55</v>
      </c>
      <c r="H16" s="261">
        <f t="shared" si="6"/>
        <v>602</v>
      </c>
      <c r="I16" s="261">
        <f t="shared" si="6"/>
        <v>19305</v>
      </c>
      <c r="J16" s="261">
        <f t="shared" si="6"/>
        <v>7944</v>
      </c>
      <c r="K16" s="261">
        <f t="shared" si="6"/>
        <v>55</v>
      </c>
      <c r="L16" s="261">
        <f t="shared" si="6"/>
        <v>334</v>
      </c>
      <c r="M16" s="261">
        <f>SUM(M7:M15)</f>
        <v>7555</v>
      </c>
      <c r="N16" s="787" t="s">
        <v>48</v>
      </c>
    </row>
    <row r="17" ht="16.5" customHeight="1" x14ac:dyDescent="0.3"/>
  </sheetData>
  <mergeCells count="8">
    <mergeCell ref="A1:N1"/>
    <mergeCell ref="A2:N2"/>
    <mergeCell ref="A3:N3"/>
    <mergeCell ref="A5:A6"/>
    <mergeCell ref="F5:I5"/>
    <mergeCell ref="J5:M5"/>
    <mergeCell ref="N5:N6"/>
    <mergeCell ref="B5:E5"/>
  </mergeCells>
  <printOptions horizontalCentered="1" verticalCentered="1"/>
  <pageMargins left="0.74803149606299213" right="0.74803149606299213" top="0.59055118110236227" bottom="0" header="0.51181102362204722" footer="0.51181102362204722"/>
  <pageSetup paperSize="9" scale="96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M36"/>
  <sheetViews>
    <sheetView view="pageBreakPreview" topLeftCell="A4" zoomScaleNormal="100" zoomScaleSheetLayoutView="100" workbookViewId="0">
      <selection activeCell="J14" sqref="J14"/>
    </sheetView>
  </sheetViews>
  <sheetFormatPr defaultRowHeight="14" x14ac:dyDescent="0.3"/>
  <cols>
    <col min="1" max="1" width="20" style="51" customWidth="1"/>
    <col min="2" max="2" width="9" style="53" customWidth="1"/>
    <col min="3" max="10" width="8.7265625" style="51" customWidth="1"/>
    <col min="11" max="11" width="8.26953125" style="51" customWidth="1"/>
    <col min="12" max="12" width="9.7265625" style="51" customWidth="1"/>
    <col min="13" max="13" width="20" style="51" customWidth="1"/>
    <col min="14" max="256" width="9.1796875" style="33"/>
    <col min="257" max="257" width="23.26953125" style="33" bestFit="1" customWidth="1"/>
    <col min="258" max="258" width="7.7265625" style="33" customWidth="1"/>
    <col min="259" max="267" width="8.7265625" style="33" customWidth="1"/>
    <col min="268" max="268" width="7.7265625" style="33" customWidth="1"/>
    <col min="269" max="269" width="20.26953125" style="33" bestFit="1" customWidth="1"/>
    <col min="270" max="512" width="9.1796875" style="33"/>
    <col min="513" max="513" width="23.26953125" style="33" bestFit="1" customWidth="1"/>
    <col min="514" max="514" width="7.7265625" style="33" customWidth="1"/>
    <col min="515" max="523" width="8.7265625" style="33" customWidth="1"/>
    <col min="524" max="524" width="7.7265625" style="33" customWidth="1"/>
    <col min="525" max="525" width="20.26953125" style="33" bestFit="1" customWidth="1"/>
    <col min="526" max="768" width="9.1796875" style="33"/>
    <col min="769" max="769" width="23.26953125" style="33" bestFit="1" customWidth="1"/>
    <col min="770" max="770" width="7.7265625" style="33" customWidth="1"/>
    <col min="771" max="779" width="8.7265625" style="33" customWidth="1"/>
    <col min="780" max="780" width="7.7265625" style="33" customWidth="1"/>
    <col min="781" max="781" width="20.26953125" style="33" bestFit="1" customWidth="1"/>
    <col min="782" max="1024" width="9.1796875" style="33"/>
    <col min="1025" max="1025" width="23.26953125" style="33" bestFit="1" customWidth="1"/>
    <col min="1026" max="1026" width="7.7265625" style="33" customWidth="1"/>
    <col min="1027" max="1035" width="8.7265625" style="33" customWidth="1"/>
    <col min="1036" max="1036" width="7.7265625" style="33" customWidth="1"/>
    <col min="1037" max="1037" width="20.26953125" style="33" bestFit="1" customWidth="1"/>
    <col min="1038" max="1280" width="9.1796875" style="33"/>
    <col min="1281" max="1281" width="23.26953125" style="33" bestFit="1" customWidth="1"/>
    <col min="1282" max="1282" width="7.7265625" style="33" customWidth="1"/>
    <col min="1283" max="1291" width="8.7265625" style="33" customWidth="1"/>
    <col min="1292" max="1292" width="7.7265625" style="33" customWidth="1"/>
    <col min="1293" max="1293" width="20.26953125" style="33" bestFit="1" customWidth="1"/>
    <col min="1294" max="1536" width="9.1796875" style="33"/>
    <col min="1537" max="1537" width="23.26953125" style="33" bestFit="1" customWidth="1"/>
    <col min="1538" max="1538" width="7.7265625" style="33" customWidth="1"/>
    <col min="1539" max="1547" width="8.7265625" style="33" customWidth="1"/>
    <col min="1548" max="1548" width="7.7265625" style="33" customWidth="1"/>
    <col min="1549" max="1549" width="20.26953125" style="33" bestFit="1" customWidth="1"/>
    <col min="1550" max="1792" width="9.1796875" style="33"/>
    <col min="1793" max="1793" width="23.26953125" style="33" bestFit="1" customWidth="1"/>
    <col min="1794" max="1794" width="7.7265625" style="33" customWidth="1"/>
    <col min="1795" max="1803" width="8.7265625" style="33" customWidth="1"/>
    <col min="1804" max="1804" width="7.7265625" style="33" customWidth="1"/>
    <col min="1805" max="1805" width="20.26953125" style="33" bestFit="1" customWidth="1"/>
    <col min="1806" max="2048" width="9.1796875" style="33"/>
    <col min="2049" max="2049" width="23.26953125" style="33" bestFit="1" customWidth="1"/>
    <col min="2050" max="2050" width="7.7265625" style="33" customWidth="1"/>
    <col min="2051" max="2059" width="8.7265625" style="33" customWidth="1"/>
    <col min="2060" max="2060" width="7.7265625" style="33" customWidth="1"/>
    <col min="2061" max="2061" width="20.26953125" style="33" bestFit="1" customWidth="1"/>
    <col min="2062" max="2304" width="9.1796875" style="33"/>
    <col min="2305" max="2305" width="23.26953125" style="33" bestFit="1" customWidth="1"/>
    <col min="2306" max="2306" width="7.7265625" style="33" customWidth="1"/>
    <col min="2307" max="2315" width="8.7265625" style="33" customWidth="1"/>
    <col min="2316" max="2316" width="7.7265625" style="33" customWidth="1"/>
    <col min="2317" max="2317" width="20.26953125" style="33" bestFit="1" customWidth="1"/>
    <col min="2318" max="2560" width="9.1796875" style="33"/>
    <col min="2561" max="2561" width="23.26953125" style="33" bestFit="1" customWidth="1"/>
    <col min="2562" max="2562" width="7.7265625" style="33" customWidth="1"/>
    <col min="2563" max="2571" width="8.7265625" style="33" customWidth="1"/>
    <col min="2572" max="2572" width="7.7265625" style="33" customWidth="1"/>
    <col min="2573" max="2573" width="20.26953125" style="33" bestFit="1" customWidth="1"/>
    <col min="2574" max="2816" width="9.1796875" style="33"/>
    <col min="2817" max="2817" width="23.26953125" style="33" bestFit="1" customWidth="1"/>
    <col min="2818" max="2818" width="7.7265625" style="33" customWidth="1"/>
    <col min="2819" max="2827" width="8.7265625" style="33" customWidth="1"/>
    <col min="2828" max="2828" width="7.7265625" style="33" customWidth="1"/>
    <col min="2829" max="2829" width="20.26953125" style="33" bestFit="1" customWidth="1"/>
    <col min="2830" max="3072" width="9.1796875" style="33"/>
    <col min="3073" max="3073" width="23.26953125" style="33" bestFit="1" customWidth="1"/>
    <col min="3074" max="3074" width="7.7265625" style="33" customWidth="1"/>
    <col min="3075" max="3083" width="8.7265625" style="33" customWidth="1"/>
    <col min="3084" max="3084" width="7.7265625" style="33" customWidth="1"/>
    <col min="3085" max="3085" width="20.26953125" style="33" bestFit="1" customWidth="1"/>
    <col min="3086" max="3328" width="9.1796875" style="33"/>
    <col min="3329" max="3329" width="23.26953125" style="33" bestFit="1" customWidth="1"/>
    <col min="3330" max="3330" width="7.7265625" style="33" customWidth="1"/>
    <col min="3331" max="3339" width="8.7265625" style="33" customWidth="1"/>
    <col min="3340" max="3340" width="7.7265625" style="33" customWidth="1"/>
    <col min="3341" max="3341" width="20.26953125" style="33" bestFit="1" customWidth="1"/>
    <col min="3342" max="3584" width="9.1796875" style="33"/>
    <col min="3585" max="3585" width="23.26953125" style="33" bestFit="1" customWidth="1"/>
    <col min="3586" max="3586" width="7.7265625" style="33" customWidth="1"/>
    <col min="3587" max="3595" width="8.7265625" style="33" customWidth="1"/>
    <col min="3596" max="3596" width="7.7265625" style="33" customWidth="1"/>
    <col min="3597" max="3597" width="20.26953125" style="33" bestFit="1" customWidth="1"/>
    <col min="3598" max="3840" width="9.1796875" style="33"/>
    <col min="3841" max="3841" width="23.26953125" style="33" bestFit="1" customWidth="1"/>
    <col min="3842" max="3842" width="7.7265625" style="33" customWidth="1"/>
    <col min="3843" max="3851" width="8.7265625" style="33" customWidth="1"/>
    <col min="3852" max="3852" width="7.7265625" style="33" customWidth="1"/>
    <col min="3853" max="3853" width="20.26953125" style="33" bestFit="1" customWidth="1"/>
    <col min="3854" max="4096" width="9.1796875" style="33"/>
    <col min="4097" max="4097" width="23.26953125" style="33" bestFit="1" customWidth="1"/>
    <col min="4098" max="4098" width="7.7265625" style="33" customWidth="1"/>
    <col min="4099" max="4107" width="8.7265625" style="33" customWidth="1"/>
    <col min="4108" max="4108" width="7.7265625" style="33" customWidth="1"/>
    <col min="4109" max="4109" width="20.26953125" style="33" bestFit="1" customWidth="1"/>
    <col min="4110" max="4352" width="9.1796875" style="33"/>
    <col min="4353" max="4353" width="23.26953125" style="33" bestFit="1" customWidth="1"/>
    <col min="4354" max="4354" width="7.7265625" style="33" customWidth="1"/>
    <col min="4355" max="4363" width="8.7265625" style="33" customWidth="1"/>
    <col min="4364" max="4364" width="7.7265625" style="33" customWidth="1"/>
    <col min="4365" max="4365" width="20.26953125" style="33" bestFit="1" customWidth="1"/>
    <col min="4366" max="4608" width="9.1796875" style="33"/>
    <col min="4609" max="4609" width="23.26953125" style="33" bestFit="1" customWidth="1"/>
    <col min="4610" max="4610" width="7.7265625" style="33" customWidth="1"/>
    <col min="4611" max="4619" width="8.7265625" style="33" customWidth="1"/>
    <col min="4620" max="4620" width="7.7265625" style="33" customWidth="1"/>
    <col min="4621" max="4621" width="20.26953125" style="33" bestFit="1" customWidth="1"/>
    <col min="4622" max="4864" width="9.1796875" style="33"/>
    <col min="4865" max="4865" width="23.26953125" style="33" bestFit="1" customWidth="1"/>
    <col min="4866" max="4866" width="7.7265625" style="33" customWidth="1"/>
    <col min="4867" max="4875" width="8.7265625" style="33" customWidth="1"/>
    <col min="4876" max="4876" width="7.7265625" style="33" customWidth="1"/>
    <col min="4877" max="4877" width="20.26953125" style="33" bestFit="1" customWidth="1"/>
    <col min="4878" max="5120" width="9.1796875" style="33"/>
    <col min="5121" max="5121" width="23.26953125" style="33" bestFit="1" customWidth="1"/>
    <col min="5122" max="5122" width="7.7265625" style="33" customWidth="1"/>
    <col min="5123" max="5131" width="8.7265625" style="33" customWidth="1"/>
    <col min="5132" max="5132" width="7.7265625" style="33" customWidth="1"/>
    <col min="5133" max="5133" width="20.26953125" style="33" bestFit="1" customWidth="1"/>
    <col min="5134" max="5376" width="9.1796875" style="33"/>
    <col min="5377" max="5377" width="23.26953125" style="33" bestFit="1" customWidth="1"/>
    <col min="5378" max="5378" width="7.7265625" style="33" customWidth="1"/>
    <col min="5379" max="5387" width="8.7265625" style="33" customWidth="1"/>
    <col min="5388" max="5388" width="7.7265625" style="33" customWidth="1"/>
    <col min="5389" max="5389" width="20.26953125" style="33" bestFit="1" customWidth="1"/>
    <col min="5390" max="5632" width="9.1796875" style="33"/>
    <col min="5633" max="5633" width="23.26953125" style="33" bestFit="1" customWidth="1"/>
    <col min="5634" max="5634" width="7.7265625" style="33" customWidth="1"/>
    <col min="5635" max="5643" width="8.7265625" style="33" customWidth="1"/>
    <col min="5644" max="5644" width="7.7265625" style="33" customWidth="1"/>
    <col min="5645" max="5645" width="20.26953125" style="33" bestFit="1" customWidth="1"/>
    <col min="5646" max="5888" width="9.1796875" style="33"/>
    <col min="5889" max="5889" width="23.26953125" style="33" bestFit="1" customWidth="1"/>
    <col min="5890" max="5890" width="7.7265625" style="33" customWidth="1"/>
    <col min="5891" max="5899" width="8.7265625" style="33" customWidth="1"/>
    <col min="5900" max="5900" width="7.7265625" style="33" customWidth="1"/>
    <col min="5901" max="5901" width="20.26953125" style="33" bestFit="1" customWidth="1"/>
    <col min="5902" max="6144" width="9.1796875" style="33"/>
    <col min="6145" max="6145" width="23.26953125" style="33" bestFit="1" customWidth="1"/>
    <col min="6146" max="6146" width="7.7265625" style="33" customWidth="1"/>
    <col min="6147" max="6155" width="8.7265625" style="33" customWidth="1"/>
    <col min="6156" max="6156" width="7.7265625" style="33" customWidth="1"/>
    <col min="6157" max="6157" width="20.26953125" style="33" bestFit="1" customWidth="1"/>
    <col min="6158" max="6400" width="9.1796875" style="33"/>
    <col min="6401" max="6401" width="23.26953125" style="33" bestFit="1" customWidth="1"/>
    <col min="6402" max="6402" width="7.7265625" style="33" customWidth="1"/>
    <col min="6403" max="6411" width="8.7265625" style="33" customWidth="1"/>
    <col min="6412" max="6412" width="7.7265625" style="33" customWidth="1"/>
    <col min="6413" max="6413" width="20.26953125" style="33" bestFit="1" customWidth="1"/>
    <col min="6414" max="6656" width="9.1796875" style="33"/>
    <col min="6657" max="6657" width="23.26953125" style="33" bestFit="1" customWidth="1"/>
    <col min="6658" max="6658" width="7.7265625" style="33" customWidth="1"/>
    <col min="6659" max="6667" width="8.7265625" style="33" customWidth="1"/>
    <col min="6668" max="6668" width="7.7265625" style="33" customWidth="1"/>
    <col min="6669" max="6669" width="20.26953125" style="33" bestFit="1" customWidth="1"/>
    <col min="6670" max="6912" width="9.1796875" style="33"/>
    <col min="6913" max="6913" width="23.26953125" style="33" bestFit="1" customWidth="1"/>
    <col min="6914" max="6914" width="7.7265625" style="33" customWidth="1"/>
    <col min="6915" max="6923" width="8.7265625" style="33" customWidth="1"/>
    <col min="6924" max="6924" width="7.7265625" style="33" customWidth="1"/>
    <col min="6925" max="6925" width="20.26953125" style="33" bestFit="1" customWidth="1"/>
    <col min="6926" max="7168" width="9.1796875" style="33"/>
    <col min="7169" max="7169" width="23.26953125" style="33" bestFit="1" customWidth="1"/>
    <col min="7170" max="7170" width="7.7265625" style="33" customWidth="1"/>
    <col min="7171" max="7179" width="8.7265625" style="33" customWidth="1"/>
    <col min="7180" max="7180" width="7.7265625" style="33" customWidth="1"/>
    <col min="7181" max="7181" width="20.26953125" style="33" bestFit="1" customWidth="1"/>
    <col min="7182" max="7424" width="9.1796875" style="33"/>
    <col min="7425" max="7425" width="23.26953125" style="33" bestFit="1" customWidth="1"/>
    <col min="7426" max="7426" width="7.7265625" style="33" customWidth="1"/>
    <col min="7427" max="7435" width="8.7265625" style="33" customWidth="1"/>
    <col min="7436" max="7436" width="7.7265625" style="33" customWidth="1"/>
    <col min="7437" max="7437" width="20.26953125" style="33" bestFit="1" customWidth="1"/>
    <col min="7438" max="7680" width="9.1796875" style="33"/>
    <col min="7681" max="7681" width="23.26953125" style="33" bestFit="1" customWidth="1"/>
    <col min="7682" max="7682" width="7.7265625" style="33" customWidth="1"/>
    <col min="7683" max="7691" width="8.7265625" style="33" customWidth="1"/>
    <col min="7692" max="7692" width="7.7265625" style="33" customWidth="1"/>
    <col min="7693" max="7693" width="20.26953125" style="33" bestFit="1" customWidth="1"/>
    <col min="7694" max="7936" width="9.1796875" style="33"/>
    <col min="7937" max="7937" width="23.26953125" style="33" bestFit="1" customWidth="1"/>
    <col min="7938" max="7938" width="7.7265625" style="33" customWidth="1"/>
    <col min="7939" max="7947" width="8.7265625" style="33" customWidth="1"/>
    <col min="7948" max="7948" width="7.7265625" style="33" customWidth="1"/>
    <col min="7949" max="7949" width="20.26953125" style="33" bestFit="1" customWidth="1"/>
    <col min="7950" max="8192" width="9.1796875" style="33"/>
    <col min="8193" max="8193" width="23.26953125" style="33" bestFit="1" customWidth="1"/>
    <col min="8194" max="8194" width="7.7265625" style="33" customWidth="1"/>
    <col min="8195" max="8203" width="8.7265625" style="33" customWidth="1"/>
    <col min="8204" max="8204" width="7.7265625" style="33" customWidth="1"/>
    <col min="8205" max="8205" width="20.26953125" style="33" bestFit="1" customWidth="1"/>
    <col min="8206" max="8448" width="9.1796875" style="33"/>
    <col min="8449" max="8449" width="23.26953125" style="33" bestFit="1" customWidth="1"/>
    <col min="8450" max="8450" width="7.7265625" style="33" customWidth="1"/>
    <col min="8451" max="8459" width="8.7265625" style="33" customWidth="1"/>
    <col min="8460" max="8460" width="7.7265625" style="33" customWidth="1"/>
    <col min="8461" max="8461" width="20.26953125" style="33" bestFit="1" customWidth="1"/>
    <col min="8462" max="8704" width="9.1796875" style="33"/>
    <col min="8705" max="8705" width="23.26953125" style="33" bestFit="1" customWidth="1"/>
    <col min="8706" max="8706" width="7.7265625" style="33" customWidth="1"/>
    <col min="8707" max="8715" width="8.7265625" style="33" customWidth="1"/>
    <col min="8716" max="8716" width="7.7265625" style="33" customWidth="1"/>
    <col min="8717" max="8717" width="20.26953125" style="33" bestFit="1" customWidth="1"/>
    <col min="8718" max="8960" width="9.1796875" style="33"/>
    <col min="8961" max="8961" width="23.26953125" style="33" bestFit="1" customWidth="1"/>
    <col min="8962" max="8962" width="7.7265625" style="33" customWidth="1"/>
    <col min="8963" max="8971" width="8.7265625" style="33" customWidth="1"/>
    <col min="8972" max="8972" width="7.7265625" style="33" customWidth="1"/>
    <col min="8973" max="8973" width="20.26953125" style="33" bestFit="1" customWidth="1"/>
    <col min="8974" max="9216" width="9.1796875" style="33"/>
    <col min="9217" max="9217" width="23.26953125" style="33" bestFit="1" customWidth="1"/>
    <col min="9218" max="9218" width="7.7265625" style="33" customWidth="1"/>
    <col min="9219" max="9227" width="8.7265625" style="33" customWidth="1"/>
    <col min="9228" max="9228" width="7.7265625" style="33" customWidth="1"/>
    <col min="9229" max="9229" width="20.26953125" style="33" bestFit="1" customWidth="1"/>
    <col min="9230" max="9472" width="9.1796875" style="33"/>
    <col min="9473" max="9473" width="23.26953125" style="33" bestFit="1" customWidth="1"/>
    <col min="9474" max="9474" width="7.7265625" style="33" customWidth="1"/>
    <col min="9475" max="9483" width="8.7265625" style="33" customWidth="1"/>
    <col min="9484" max="9484" width="7.7265625" style="33" customWidth="1"/>
    <col min="9485" max="9485" width="20.26953125" style="33" bestFit="1" customWidth="1"/>
    <col min="9486" max="9728" width="9.1796875" style="33"/>
    <col min="9729" max="9729" width="23.26953125" style="33" bestFit="1" customWidth="1"/>
    <col min="9730" max="9730" width="7.7265625" style="33" customWidth="1"/>
    <col min="9731" max="9739" width="8.7265625" style="33" customWidth="1"/>
    <col min="9740" max="9740" width="7.7265625" style="33" customWidth="1"/>
    <col min="9741" max="9741" width="20.26953125" style="33" bestFit="1" customWidth="1"/>
    <col min="9742" max="9984" width="9.1796875" style="33"/>
    <col min="9985" max="9985" width="23.26953125" style="33" bestFit="1" customWidth="1"/>
    <col min="9986" max="9986" width="7.7265625" style="33" customWidth="1"/>
    <col min="9987" max="9995" width="8.7265625" style="33" customWidth="1"/>
    <col min="9996" max="9996" width="7.7265625" style="33" customWidth="1"/>
    <col min="9997" max="9997" width="20.26953125" style="33" bestFit="1" customWidth="1"/>
    <col min="9998" max="10240" width="9.1796875" style="33"/>
    <col min="10241" max="10241" width="23.26953125" style="33" bestFit="1" customWidth="1"/>
    <col min="10242" max="10242" width="7.7265625" style="33" customWidth="1"/>
    <col min="10243" max="10251" width="8.7265625" style="33" customWidth="1"/>
    <col min="10252" max="10252" width="7.7265625" style="33" customWidth="1"/>
    <col min="10253" max="10253" width="20.26953125" style="33" bestFit="1" customWidth="1"/>
    <col min="10254" max="10496" width="9.1796875" style="33"/>
    <col min="10497" max="10497" width="23.26953125" style="33" bestFit="1" customWidth="1"/>
    <col min="10498" max="10498" width="7.7265625" style="33" customWidth="1"/>
    <col min="10499" max="10507" width="8.7265625" style="33" customWidth="1"/>
    <col min="10508" max="10508" width="7.7265625" style="33" customWidth="1"/>
    <col min="10509" max="10509" width="20.26953125" style="33" bestFit="1" customWidth="1"/>
    <col min="10510" max="10752" width="9.1796875" style="33"/>
    <col min="10753" max="10753" width="23.26953125" style="33" bestFit="1" customWidth="1"/>
    <col min="10754" max="10754" width="7.7265625" style="33" customWidth="1"/>
    <col min="10755" max="10763" width="8.7265625" style="33" customWidth="1"/>
    <col min="10764" max="10764" width="7.7265625" style="33" customWidth="1"/>
    <col min="10765" max="10765" width="20.26953125" style="33" bestFit="1" customWidth="1"/>
    <col min="10766" max="11008" width="9.1796875" style="33"/>
    <col min="11009" max="11009" width="23.26953125" style="33" bestFit="1" customWidth="1"/>
    <col min="11010" max="11010" width="7.7265625" style="33" customWidth="1"/>
    <col min="11011" max="11019" width="8.7265625" style="33" customWidth="1"/>
    <col min="11020" max="11020" width="7.7265625" style="33" customWidth="1"/>
    <col min="11021" max="11021" width="20.26953125" style="33" bestFit="1" customWidth="1"/>
    <col min="11022" max="11264" width="9.1796875" style="33"/>
    <col min="11265" max="11265" width="23.26953125" style="33" bestFit="1" customWidth="1"/>
    <col min="11266" max="11266" width="7.7265625" style="33" customWidth="1"/>
    <col min="11267" max="11275" width="8.7265625" style="33" customWidth="1"/>
    <col min="11276" max="11276" width="7.7265625" style="33" customWidth="1"/>
    <col min="11277" max="11277" width="20.26953125" style="33" bestFit="1" customWidth="1"/>
    <col min="11278" max="11520" width="9.1796875" style="33"/>
    <col min="11521" max="11521" width="23.26953125" style="33" bestFit="1" customWidth="1"/>
    <col min="11522" max="11522" width="7.7265625" style="33" customWidth="1"/>
    <col min="11523" max="11531" width="8.7265625" style="33" customWidth="1"/>
    <col min="11532" max="11532" width="7.7265625" style="33" customWidth="1"/>
    <col min="11533" max="11533" width="20.26953125" style="33" bestFit="1" customWidth="1"/>
    <col min="11534" max="11776" width="9.1796875" style="33"/>
    <col min="11777" max="11777" width="23.26953125" style="33" bestFit="1" customWidth="1"/>
    <col min="11778" max="11778" width="7.7265625" style="33" customWidth="1"/>
    <col min="11779" max="11787" width="8.7265625" style="33" customWidth="1"/>
    <col min="11788" max="11788" width="7.7265625" style="33" customWidth="1"/>
    <col min="11789" max="11789" width="20.26953125" style="33" bestFit="1" customWidth="1"/>
    <col min="11790" max="12032" width="9.1796875" style="33"/>
    <col min="12033" max="12033" width="23.26953125" style="33" bestFit="1" customWidth="1"/>
    <col min="12034" max="12034" width="7.7265625" style="33" customWidth="1"/>
    <col min="12035" max="12043" width="8.7265625" style="33" customWidth="1"/>
    <col min="12044" max="12044" width="7.7265625" style="33" customWidth="1"/>
    <col min="12045" max="12045" width="20.26953125" style="33" bestFit="1" customWidth="1"/>
    <col min="12046" max="12288" width="9.1796875" style="33"/>
    <col min="12289" max="12289" width="23.26953125" style="33" bestFit="1" customWidth="1"/>
    <col min="12290" max="12290" width="7.7265625" style="33" customWidth="1"/>
    <col min="12291" max="12299" width="8.7265625" style="33" customWidth="1"/>
    <col min="12300" max="12300" width="7.7265625" style="33" customWidth="1"/>
    <col min="12301" max="12301" width="20.26953125" style="33" bestFit="1" customWidth="1"/>
    <col min="12302" max="12544" width="9.1796875" style="33"/>
    <col min="12545" max="12545" width="23.26953125" style="33" bestFit="1" customWidth="1"/>
    <col min="12546" max="12546" width="7.7265625" style="33" customWidth="1"/>
    <col min="12547" max="12555" width="8.7265625" style="33" customWidth="1"/>
    <col min="12556" max="12556" width="7.7265625" style="33" customWidth="1"/>
    <col min="12557" max="12557" width="20.26953125" style="33" bestFit="1" customWidth="1"/>
    <col min="12558" max="12800" width="9.1796875" style="33"/>
    <col min="12801" max="12801" width="23.26953125" style="33" bestFit="1" customWidth="1"/>
    <col min="12802" max="12802" width="7.7265625" style="33" customWidth="1"/>
    <col min="12803" max="12811" width="8.7265625" style="33" customWidth="1"/>
    <col min="12812" max="12812" width="7.7265625" style="33" customWidth="1"/>
    <col min="12813" max="12813" width="20.26953125" style="33" bestFit="1" customWidth="1"/>
    <col min="12814" max="13056" width="9.1796875" style="33"/>
    <col min="13057" max="13057" width="23.26953125" style="33" bestFit="1" customWidth="1"/>
    <col min="13058" max="13058" width="7.7265625" style="33" customWidth="1"/>
    <col min="13059" max="13067" width="8.7265625" style="33" customWidth="1"/>
    <col min="13068" max="13068" width="7.7265625" style="33" customWidth="1"/>
    <col min="13069" max="13069" width="20.26953125" style="33" bestFit="1" customWidth="1"/>
    <col min="13070" max="13312" width="9.1796875" style="33"/>
    <col min="13313" max="13313" width="23.26953125" style="33" bestFit="1" customWidth="1"/>
    <col min="13314" max="13314" width="7.7265625" style="33" customWidth="1"/>
    <col min="13315" max="13323" width="8.7265625" style="33" customWidth="1"/>
    <col min="13324" max="13324" width="7.7265625" style="33" customWidth="1"/>
    <col min="13325" max="13325" width="20.26953125" style="33" bestFit="1" customWidth="1"/>
    <col min="13326" max="13568" width="9.1796875" style="33"/>
    <col min="13569" max="13569" width="23.26953125" style="33" bestFit="1" customWidth="1"/>
    <col min="13570" max="13570" width="7.7265625" style="33" customWidth="1"/>
    <col min="13571" max="13579" width="8.7265625" style="33" customWidth="1"/>
    <col min="13580" max="13580" width="7.7265625" style="33" customWidth="1"/>
    <col min="13581" max="13581" width="20.26953125" style="33" bestFit="1" customWidth="1"/>
    <col min="13582" max="13824" width="9.1796875" style="33"/>
    <col min="13825" max="13825" width="23.26953125" style="33" bestFit="1" customWidth="1"/>
    <col min="13826" max="13826" width="7.7265625" style="33" customWidth="1"/>
    <col min="13827" max="13835" width="8.7265625" style="33" customWidth="1"/>
    <col min="13836" max="13836" width="7.7265625" style="33" customWidth="1"/>
    <col min="13837" max="13837" width="20.26953125" style="33" bestFit="1" customWidth="1"/>
    <col min="13838" max="14080" width="9.1796875" style="33"/>
    <col min="14081" max="14081" width="23.26953125" style="33" bestFit="1" customWidth="1"/>
    <col min="14082" max="14082" width="7.7265625" style="33" customWidth="1"/>
    <col min="14083" max="14091" width="8.7265625" style="33" customWidth="1"/>
    <col min="14092" max="14092" width="7.7265625" style="33" customWidth="1"/>
    <col min="14093" max="14093" width="20.26953125" style="33" bestFit="1" customWidth="1"/>
    <col min="14094" max="14336" width="9.1796875" style="33"/>
    <col min="14337" max="14337" width="23.26953125" style="33" bestFit="1" customWidth="1"/>
    <col min="14338" max="14338" width="7.7265625" style="33" customWidth="1"/>
    <col min="14339" max="14347" width="8.7265625" style="33" customWidth="1"/>
    <col min="14348" max="14348" width="7.7265625" style="33" customWidth="1"/>
    <col min="14349" max="14349" width="20.26953125" style="33" bestFit="1" customWidth="1"/>
    <col min="14350" max="14592" width="9.1796875" style="33"/>
    <col min="14593" max="14593" width="23.26953125" style="33" bestFit="1" customWidth="1"/>
    <col min="14594" max="14594" width="7.7265625" style="33" customWidth="1"/>
    <col min="14595" max="14603" width="8.7265625" style="33" customWidth="1"/>
    <col min="14604" max="14604" width="7.7265625" style="33" customWidth="1"/>
    <col min="14605" max="14605" width="20.26953125" style="33" bestFit="1" customWidth="1"/>
    <col min="14606" max="14848" width="9.1796875" style="33"/>
    <col min="14849" max="14849" width="23.26953125" style="33" bestFit="1" customWidth="1"/>
    <col min="14850" max="14850" width="7.7265625" style="33" customWidth="1"/>
    <col min="14851" max="14859" width="8.7265625" style="33" customWidth="1"/>
    <col min="14860" max="14860" width="7.7265625" style="33" customWidth="1"/>
    <col min="14861" max="14861" width="20.26953125" style="33" bestFit="1" customWidth="1"/>
    <col min="14862" max="15104" width="9.1796875" style="33"/>
    <col min="15105" max="15105" width="23.26953125" style="33" bestFit="1" customWidth="1"/>
    <col min="15106" max="15106" width="7.7265625" style="33" customWidth="1"/>
    <col min="15107" max="15115" width="8.7265625" style="33" customWidth="1"/>
    <col min="15116" max="15116" width="7.7265625" style="33" customWidth="1"/>
    <col min="15117" max="15117" width="20.26953125" style="33" bestFit="1" customWidth="1"/>
    <col min="15118" max="15360" width="9.1796875" style="33"/>
    <col min="15361" max="15361" width="23.26953125" style="33" bestFit="1" customWidth="1"/>
    <col min="15362" max="15362" width="7.7265625" style="33" customWidth="1"/>
    <col min="15363" max="15371" width="8.7265625" style="33" customWidth="1"/>
    <col min="15372" max="15372" width="7.7265625" style="33" customWidth="1"/>
    <col min="15373" max="15373" width="20.26953125" style="33" bestFit="1" customWidth="1"/>
    <col min="15374" max="15616" width="9.1796875" style="33"/>
    <col min="15617" max="15617" width="23.26953125" style="33" bestFit="1" customWidth="1"/>
    <col min="15618" max="15618" width="7.7265625" style="33" customWidth="1"/>
    <col min="15619" max="15627" width="8.7265625" style="33" customWidth="1"/>
    <col min="15628" max="15628" width="7.7265625" style="33" customWidth="1"/>
    <col min="15629" max="15629" width="20.26953125" style="33" bestFit="1" customWidth="1"/>
    <col min="15630" max="15872" width="9.1796875" style="33"/>
    <col min="15873" max="15873" width="23.26953125" style="33" bestFit="1" customWidth="1"/>
    <col min="15874" max="15874" width="7.7265625" style="33" customWidth="1"/>
    <col min="15875" max="15883" width="8.7265625" style="33" customWidth="1"/>
    <col min="15884" max="15884" width="7.7265625" style="33" customWidth="1"/>
    <col min="15885" max="15885" width="20.26953125" style="33" bestFit="1" customWidth="1"/>
    <col min="15886" max="16128" width="9.1796875" style="33"/>
    <col min="16129" max="16129" width="23.26953125" style="33" bestFit="1" customWidth="1"/>
    <col min="16130" max="16130" width="7.7265625" style="33" customWidth="1"/>
    <col min="16131" max="16139" width="8.7265625" style="33" customWidth="1"/>
    <col min="16140" max="16140" width="7.7265625" style="33" customWidth="1"/>
    <col min="16141" max="16141" width="20.26953125" style="33" bestFit="1" customWidth="1"/>
    <col min="16142" max="16384" width="9.1796875" style="33"/>
  </cols>
  <sheetData>
    <row r="1" spans="1:13" ht="27" customHeight="1" x14ac:dyDescent="0.85">
      <c r="A1" s="1200" t="s">
        <v>997</v>
      </c>
      <c r="B1" s="1200"/>
      <c r="C1" s="1200"/>
      <c r="D1" s="1200"/>
      <c r="E1" s="1200"/>
      <c r="F1" s="1200"/>
      <c r="G1" s="1200"/>
      <c r="H1" s="1200"/>
      <c r="I1" s="1200"/>
      <c r="J1" s="1200"/>
      <c r="K1" s="1200"/>
      <c r="L1" s="1200"/>
      <c r="M1" s="1200"/>
    </row>
    <row r="2" spans="1:13" ht="34.5" customHeight="1" x14ac:dyDescent="0.35">
      <c r="A2" s="1201" t="s">
        <v>1160</v>
      </c>
      <c r="B2" s="1201"/>
      <c r="C2" s="1201"/>
      <c r="D2" s="1201"/>
      <c r="E2" s="1201"/>
      <c r="F2" s="1201"/>
      <c r="G2" s="1201"/>
      <c r="H2" s="1201"/>
      <c r="I2" s="1201"/>
      <c r="J2" s="1201"/>
      <c r="K2" s="1201"/>
      <c r="L2" s="1201"/>
      <c r="M2" s="1201"/>
    </row>
    <row r="3" spans="1:13" ht="15.5" x14ac:dyDescent="0.35">
      <c r="A3" s="1186">
        <v>2017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  <c r="M3" s="1186"/>
    </row>
    <row r="4" spans="1:13" ht="16" x14ac:dyDescent="0.4">
      <c r="A4" s="970" t="s">
        <v>976</v>
      </c>
      <c r="B4" s="328"/>
      <c r="C4" s="320"/>
      <c r="D4" s="320"/>
      <c r="E4" s="320"/>
      <c r="F4" s="320"/>
      <c r="G4" s="320"/>
      <c r="H4" s="320"/>
      <c r="I4" s="320"/>
      <c r="J4" s="320"/>
      <c r="K4" s="320"/>
      <c r="L4" s="321"/>
      <c r="M4" s="972" t="s">
        <v>187</v>
      </c>
    </row>
    <row r="5" spans="1:13" ht="24.75" customHeight="1" thickBot="1" x14ac:dyDescent="0.3">
      <c r="A5" s="1210" t="s">
        <v>94</v>
      </c>
      <c r="B5" s="1212" t="s">
        <v>1161</v>
      </c>
      <c r="C5" s="1214" t="s">
        <v>838</v>
      </c>
      <c r="D5" s="1214"/>
      <c r="E5" s="1214"/>
      <c r="F5" s="1215" t="s">
        <v>839</v>
      </c>
      <c r="G5" s="1215"/>
      <c r="H5" s="1215"/>
      <c r="I5" s="1215" t="s">
        <v>835</v>
      </c>
      <c r="J5" s="1215"/>
      <c r="K5" s="1215"/>
      <c r="L5" s="1216" t="s">
        <v>188</v>
      </c>
      <c r="M5" s="1218" t="s">
        <v>183</v>
      </c>
    </row>
    <row r="6" spans="1:13" ht="30" customHeight="1" thickTop="1" x14ac:dyDescent="0.25">
      <c r="A6" s="1211"/>
      <c r="B6" s="1213"/>
      <c r="C6" s="57" t="s">
        <v>404</v>
      </c>
      <c r="D6" s="57" t="s">
        <v>840</v>
      </c>
      <c r="E6" s="57" t="s">
        <v>841</v>
      </c>
      <c r="F6" s="57" t="s">
        <v>404</v>
      </c>
      <c r="G6" s="57" t="s">
        <v>840</v>
      </c>
      <c r="H6" s="57" t="s">
        <v>841</v>
      </c>
      <c r="I6" s="57" t="s">
        <v>404</v>
      </c>
      <c r="J6" s="57" t="s">
        <v>840</v>
      </c>
      <c r="K6" s="57" t="s">
        <v>841</v>
      </c>
      <c r="L6" s="1217"/>
      <c r="M6" s="1219"/>
    </row>
    <row r="7" spans="1:13" ht="13.5" customHeight="1" thickBot="1" x14ac:dyDescent="0.3">
      <c r="A7" s="1187" t="s">
        <v>812</v>
      </c>
      <c r="B7" s="272" t="s">
        <v>189</v>
      </c>
      <c r="C7" s="201">
        <f>SUM(I7+F7)</f>
        <v>10972</v>
      </c>
      <c r="D7" s="201">
        <f>J7+G7</f>
        <v>0</v>
      </c>
      <c r="E7" s="201">
        <f>K7+H7</f>
        <v>10972</v>
      </c>
      <c r="F7" s="201">
        <v>9388</v>
      </c>
      <c r="G7" s="912">
        <v>0</v>
      </c>
      <c r="H7" s="207">
        <v>9388</v>
      </c>
      <c r="I7" s="201">
        <v>1584</v>
      </c>
      <c r="J7" s="912">
        <v>0</v>
      </c>
      <c r="K7" s="207">
        <v>1584</v>
      </c>
      <c r="L7" s="58" t="s">
        <v>190</v>
      </c>
      <c r="M7" s="1220" t="s">
        <v>40</v>
      </c>
    </row>
    <row r="8" spans="1:13" ht="13.5" thickBot="1" x14ac:dyDescent="0.3">
      <c r="A8" s="1188"/>
      <c r="B8" s="273" t="s">
        <v>191</v>
      </c>
      <c r="C8" s="203">
        <f t="shared" ref="C8:C33" si="0">SUM(I8+F8)</f>
        <v>0</v>
      </c>
      <c r="D8" s="201">
        <f t="shared" ref="D8:D32" si="1">J8+G8</f>
        <v>0</v>
      </c>
      <c r="E8" s="201">
        <f t="shared" ref="E8:E32" si="2">K8+H8</f>
        <v>0</v>
      </c>
      <c r="F8" s="203">
        <v>0</v>
      </c>
      <c r="G8" s="912">
        <v>0</v>
      </c>
      <c r="H8" s="208">
        <v>0</v>
      </c>
      <c r="I8" s="203">
        <v>0</v>
      </c>
      <c r="J8" s="912">
        <v>0</v>
      </c>
      <c r="K8" s="208">
        <v>0</v>
      </c>
      <c r="L8" s="59" t="s">
        <v>192</v>
      </c>
      <c r="M8" s="1221"/>
    </row>
    <row r="9" spans="1:13" ht="13.5" thickBot="1" x14ac:dyDescent="0.3">
      <c r="A9" s="1188"/>
      <c r="B9" s="273" t="s">
        <v>47</v>
      </c>
      <c r="C9" s="203">
        <f>SUM(I9+F9)</f>
        <v>10972</v>
      </c>
      <c r="D9" s="209">
        <f t="shared" ref="D9:J9" si="3">D7+D8</f>
        <v>0</v>
      </c>
      <c r="E9" s="209">
        <f t="shared" si="3"/>
        <v>10972</v>
      </c>
      <c r="F9" s="209">
        <f t="shared" si="3"/>
        <v>9388</v>
      </c>
      <c r="G9" s="209">
        <f t="shared" si="3"/>
        <v>0</v>
      </c>
      <c r="H9" s="209">
        <f>H7+H8</f>
        <v>9388</v>
      </c>
      <c r="I9" s="209">
        <f>I7+I8</f>
        <v>1584</v>
      </c>
      <c r="J9" s="209">
        <f t="shared" si="3"/>
        <v>0</v>
      </c>
      <c r="K9" s="209">
        <f>K7+K8</f>
        <v>1584</v>
      </c>
      <c r="L9" s="59" t="s">
        <v>48</v>
      </c>
      <c r="M9" s="1221"/>
    </row>
    <row r="10" spans="1:13" ht="13.5" thickBot="1" x14ac:dyDescent="0.3">
      <c r="A10" s="1191" t="s">
        <v>813</v>
      </c>
      <c r="B10" s="274" t="s">
        <v>189</v>
      </c>
      <c r="C10" s="202">
        <f t="shared" si="0"/>
        <v>10360</v>
      </c>
      <c r="D10" s="390">
        <f t="shared" si="1"/>
        <v>0</v>
      </c>
      <c r="E10" s="390">
        <f t="shared" si="2"/>
        <v>10360</v>
      </c>
      <c r="F10" s="202">
        <v>6555</v>
      </c>
      <c r="G10" s="913">
        <v>0</v>
      </c>
      <c r="H10" s="210">
        <v>6555</v>
      </c>
      <c r="I10" s="202">
        <v>3805</v>
      </c>
      <c r="J10" s="913">
        <v>0</v>
      </c>
      <c r="K10" s="210">
        <v>3805</v>
      </c>
      <c r="L10" s="60" t="s">
        <v>190</v>
      </c>
      <c r="M10" s="1222" t="s">
        <v>41</v>
      </c>
    </row>
    <row r="11" spans="1:13" ht="13.5" thickBot="1" x14ac:dyDescent="0.3">
      <c r="A11" s="1191"/>
      <c r="B11" s="274" t="s">
        <v>191</v>
      </c>
      <c r="C11" s="202">
        <f t="shared" si="0"/>
        <v>1</v>
      </c>
      <c r="D11" s="390">
        <f t="shared" si="1"/>
        <v>0</v>
      </c>
      <c r="E11" s="390">
        <f t="shared" si="2"/>
        <v>1</v>
      </c>
      <c r="F11" s="202">
        <v>1</v>
      </c>
      <c r="G11" s="913">
        <v>0</v>
      </c>
      <c r="H11" s="210">
        <v>1</v>
      </c>
      <c r="I11" s="202">
        <v>0</v>
      </c>
      <c r="J11" s="913">
        <v>0</v>
      </c>
      <c r="K11" s="210">
        <v>0</v>
      </c>
      <c r="L11" s="60" t="s">
        <v>192</v>
      </c>
      <c r="M11" s="1222"/>
    </row>
    <row r="12" spans="1:13" ht="13.5" thickBot="1" x14ac:dyDescent="0.3">
      <c r="A12" s="1191"/>
      <c r="B12" s="274" t="s">
        <v>47</v>
      </c>
      <c r="C12" s="202">
        <f>SUM(I12+F12)</f>
        <v>10361</v>
      </c>
      <c r="D12" s="211">
        <f t="shared" ref="D12:J12" si="4">D10+D11</f>
        <v>0</v>
      </c>
      <c r="E12" s="211">
        <f t="shared" si="4"/>
        <v>10361</v>
      </c>
      <c r="F12" s="211">
        <f t="shared" si="4"/>
        <v>6556</v>
      </c>
      <c r="G12" s="211">
        <f t="shared" si="4"/>
        <v>0</v>
      </c>
      <c r="H12" s="211">
        <f t="shared" si="4"/>
        <v>6556</v>
      </c>
      <c r="I12" s="211">
        <f t="shared" si="4"/>
        <v>3805</v>
      </c>
      <c r="J12" s="211">
        <f t="shared" si="4"/>
        <v>0</v>
      </c>
      <c r="K12" s="211">
        <f>K10+K11</f>
        <v>3805</v>
      </c>
      <c r="L12" s="60" t="s">
        <v>48</v>
      </c>
      <c r="M12" s="1222"/>
    </row>
    <row r="13" spans="1:13" ht="13.5" thickBot="1" x14ac:dyDescent="0.3">
      <c r="A13" s="1188" t="s">
        <v>814</v>
      </c>
      <c r="B13" s="273" t="s">
        <v>189</v>
      </c>
      <c r="C13" s="203">
        <f t="shared" si="0"/>
        <v>1501</v>
      </c>
      <c r="D13" s="201">
        <f t="shared" si="1"/>
        <v>0</v>
      </c>
      <c r="E13" s="201">
        <f t="shared" si="2"/>
        <v>1501</v>
      </c>
      <c r="F13" s="203">
        <v>1163</v>
      </c>
      <c r="G13" s="914">
        <v>0</v>
      </c>
      <c r="H13" s="208">
        <v>1163</v>
      </c>
      <c r="I13" s="203">
        <v>338</v>
      </c>
      <c r="J13" s="914">
        <v>0</v>
      </c>
      <c r="K13" s="208">
        <v>338</v>
      </c>
      <c r="L13" s="59" t="s">
        <v>190</v>
      </c>
      <c r="M13" s="1221" t="s">
        <v>42</v>
      </c>
    </row>
    <row r="14" spans="1:13" ht="13.5" thickBot="1" x14ac:dyDescent="0.3">
      <c r="A14" s="1188"/>
      <c r="B14" s="273" t="s">
        <v>191</v>
      </c>
      <c r="C14" s="203">
        <f t="shared" si="0"/>
        <v>0</v>
      </c>
      <c r="D14" s="201">
        <f t="shared" si="1"/>
        <v>0</v>
      </c>
      <c r="E14" s="201">
        <f t="shared" si="2"/>
        <v>0</v>
      </c>
      <c r="F14" s="203">
        <v>0</v>
      </c>
      <c r="G14" s="914">
        <v>0</v>
      </c>
      <c r="H14" s="208">
        <v>0</v>
      </c>
      <c r="I14" s="203">
        <v>0</v>
      </c>
      <c r="J14" s="914">
        <v>0</v>
      </c>
      <c r="K14" s="208">
        <v>0</v>
      </c>
      <c r="L14" s="59" t="s">
        <v>192</v>
      </c>
      <c r="M14" s="1221"/>
    </row>
    <row r="15" spans="1:13" ht="13.5" thickBot="1" x14ac:dyDescent="0.3">
      <c r="A15" s="1188"/>
      <c r="B15" s="273" t="s">
        <v>47</v>
      </c>
      <c r="C15" s="209">
        <f t="shared" ref="C15:J15" si="5">C13+C14</f>
        <v>1501</v>
      </c>
      <c r="D15" s="209">
        <f t="shared" si="5"/>
        <v>0</v>
      </c>
      <c r="E15" s="209">
        <f t="shared" si="5"/>
        <v>1501</v>
      </c>
      <c r="F15" s="209">
        <f t="shared" si="5"/>
        <v>1163</v>
      </c>
      <c r="G15" s="209">
        <f t="shared" si="5"/>
        <v>0</v>
      </c>
      <c r="H15" s="209">
        <f t="shared" si="5"/>
        <v>1163</v>
      </c>
      <c r="I15" s="209">
        <f t="shared" si="5"/>
        <v>338</v>
      </c>
      <c r="J15" s="209">
        <f t="shared" si="5"/>
        <v>0</v>
      </c>
      <c r="K15" s="209">
        <f>K13+K14</f>
        <v>338</v>
      </c>
      <c r="L15" s="59" t="s">
        <v>48</v>
      </c>
      <c r="M15" s="1221"/>
    </row>
    <row r="16" spans="1:13" ht="13.5" thickBot="1" x14ac:dyDescent="0.3">
      <c r="A16" s="1191" t="s">
        <v>815</v>
      </c>
      <c r="B16" s="274" t="s">
        <v>189</v>
      </c>
      <c r="C16" s="202">
        <f t="shared" si="0"/>
        <v>1486</v>
      </c>
      <c r="D16" s="390">
        <f t="shared" si="1"/>
        <v>0</v>
      </c>
      <c r="E16" s="390">
        <f t="shared" si="2"/>
        <v>1486</v>
      </c>
      <c r="F16" s="202">
        <v>835</v>
      </c>
      <c r="G16" s="913">
        <v>0</v>
      </c>
      <c r="H16" s="210">
        <v>835</v>
      </c>
      <c r="I16" s="202">
        <v>651</v>
      </c>
      <c r="J16" s="913">
        <v>0</v>
      </c>
      <c r="K16" s="210">
        <v>651</v>
      </c>
      <c r="L16" s="60" t="s">
        <v>190</v>
      </c>
      <c r="M16" s="1222" t="s">
        <v>665</v>
      </c>
    </row>
    <row r="17" spans="1:13" ht="13.5" thickBot="1" x14ac:dyDescent="0.3">
      <c r="A17" s="1191"/>
      <c r="B17" s="274" t="s">
        <v>191</v>
      </c>
      <c r="C17" s="202">
        <f t="shared" si="0"/>
        <v>0</v>
      </c>
      <c r="D17" s="390">
        <f t="shared" si="1"/>
        <v>0</v>
      </c>
      <c r="E17" s="390">
        <f t="shared" si="2"/>
        <v>0</v>
      </c>
      <c r="F17" s="202">
        <v>0</v>
      </c>
      <c r="G17" s="913">
        <v>0</v>
      </c>
      <c r="H17" s="210">
        <v>0</v>
      </c>
      <c r="I17" s="202">
        <v>0</v>
      </c>
      <c r="J17" s="913">
        <v>0</v>
      </c>
      <c r="K17" s="210">
        <v>0</v>
      </c>
      <c r="L17" s="60" t="s">
        <v>192</v>
      </c>
      <c r="M17" s="1222"/>
    </row>
    <row r="18" spans="1:13" ht="13.5" thickBot="1" x14ac:dyDescent="0.3">
      <c r="A18" s="1191"/>
      <c r="B18" s="274" t="s">
        <v>47</v>
      </c>
      <c r="C18" s="202">
        <f t="shared" si="0"/>
        <v>1486</v>
      </c>
      <c r="D18" s="211">
        <f t="shared" ref="D18:J18" si="6">D16+D17</f>
        <v>0</v>
      </c>
      <c r="E18" s="211">
        <f t="shared" si="6"/>
        <v>1486</v>
      </c>
      <c r="F18" s="211">
        <f t="shared" si="6"/>
        <v>835</v>
      </c>
      <c r="G18" s="211">
        <f t="shared" si="6"/>
        <v>0</v>
      </c>
      <c r="H18" s="211">
        <f t="shared" si="6"/>
        <v>835</v>
      </c>
      <c r="I18" s="211">
        <f t="shared" si="6"/>
        <v>651</v>
      </c>
      <c r="J18" s="211">
        <f t="shared" si="6"/>
        <v>0</v>
      </c>
      <c r="K18" s="211">
        <f>K16+K17</f>
        <v>651</v>
      </c>
      <c r="L18" s="60" t="s">
        <v>48</v>
      </c>
      <c r="M18" s="1222"/>
    </row>
    <row r="19" spans="1:13" ht="13.5" thickBot="1" x14ac:dyDescent="0.3">
      <c r="A19" s="1188" t="s">
        <v>816</v>
      </c>
      <c r="B19" s="273" t="s">
        <v>189</v>
      </c>
      <c r="C19" s="203">
        <f t="shared" si="0"/>
        <v>1022</v>
      </c>
      <c r="D19" s="201">
        <f t="shared" si="1"/>
        <v>0</v>
      </c>
      <c r="E19" s="201">
        <f t="shared" si="2"/>
        <v>1022</v>
      </c>
      <c r="F19" s="203">
        <v>761</v>
      </c>
      <c r="G19" s="914">
        <v>0</v>
      </c>
      <c r="H19" s="208">
        <v>761</v>
      </c>
      <c r="I19" s="203">
        <v>261</v>
      </c>
      <c r="J19" s="914">
        <v>0</v>
      </c>
      <c r="K19" s="208">
        <v>261</v>
      </c>
      <c r="L19" s="59" t="s">
        <v>190</v>
      </c>
      <c r="M19" s="1221" t="s">
        <v>44</v>
      </c>
    </row>
    <row r="20" spans="1:13" ht="13.5" thickBot="1" x14ac:dyDescent="0.3">
      <c r="A20" s="1188"/>
      <c r="B20" s="273" t="s">
        <v>191</v>
      </c>
      <c r="C20" s="203">
        <f t="shared" si="0"/>
        <v>0</v>
      </c>
      <c r="D20" s="201">
        <f t="shared" si="1"/>
        <v>0</v>
      </c>
      <c r="E20" s="201">
        <f t="shared" si="2"/>
        <v>0</v>
      </c>
      <c r="F20" s="203">
        <v>0</v>
      </c>
      <c r="G20" s="914">
        <v>0</v>
      </c>
      <c r="H20" s="208">
        <v>0</v>
      </c>
      <c r="I20" s="203">
        <v>0</v>
      </c>
      <c r="J20" s="914">
        <v>0</v>
      </c>
      <c r="K20" s="208">
        <v>0</v>
      </c>
      <c r="L20" s="59" t="s">
        <v>192</v>
      </c>
      <c r="M20" s="1221"/>
    </row>
    <row r="21" spans="1:13" ht="13.5" thickBot="1" x14ac:dyDescent="0.3">
      <c r="A21" s="1188"/>
      <c r="B21" s="273" t="s">
        <v>47</v>
      </c>
      <c r="C21" s="203">
        <f t="shared" si="0"/>
        <v>1022</v>
      </c>
      <c r="D21" s="209">
        <f t="shared" ref="D21:J21" si="7">D19+D20</f>
        <v>0</v>
      </c>
      <c r="E21" s="209">
        <f t="shared" si="7"/>
        <v>1022</v>
      </c>
      <c r="F21" s="209">
        <f t="shared" si="7"/>
        <v>761</v>
      </c>
      <c r="G21" s="209">
        <f t="shared" si="7"/>
        <v>0</v>
      </c>
      <c r="H21" s="209">
        <f t="shared" si="7"/>
        <v>761</v>
      </c>
      <c r="I21" s="209">
        <f t="shared" si="7"/>
        <v>261</v>
      </c>
      <c r="J21" s="209">
        <f t="shared" si="7"/>
        <v>0</v>
      </c>
      <c r="K21" s="209">
        <f>K19+K20</f>
        <v>261</v>
      </c>
      <c r="L21" s="59" t="s">
        <v>48</v>
      </c>
      <c r="M21" s="1221"/>
    </row>
    <row r="22" spans="1:13" ht="13.5" thickBot="1" x14ac:dyDescent="0.3">
      <c r="A22" s="1191" t="s">
        <v>817</v>
      </c>
      <c r="B22" s="274" t="s">
        <v>189</v>
      </c>
      <c r="C22" s="202">
        <f t="shared" si="0"/>
        <v>160</v>
      </c>
      <c r="D22" s="390">
        <f t="shared" si="1"/>
        <v>0</v>
      </c>
      <c r="E22" s="390">
        <f t="shared" si="2"/>
        <v>160</v>
      </c>
      <c r="F22" s="202">
        <v>100</v>
      </c>
      <c r="G22" s="913">
        <v>0</v>
      </c>
      <c r="H22" s="210">
        <v>100</v>
      </c>
      <c r="I22" s="202">
        <v>60</v>
      </c>
      <c r="J22" s="913">
        <v>0</v>
      </c>
      <c r="K22" s="210">
        <v>60</v>
      </c>
      <c r="L22" s="60" t="s">
        <v>190</v>
      </c>
      <c r="M22" s="1222" t="s">
        <v>45</v>
      </c>
    </row>
    <row r="23" spans="1:13" ht="13.5" thickBot="1" x14ac:dyDescent="0.3">
      <c r="A23" s="1191"/>
      <c r="B23" s="274" t="s">
        <v>191</v>
      </c>
      <c r="C23" s="202">
        <f t="shared" si="0"/>
        <v>0</v>
      </c>
      <c r="D23" s="390">
        <f t="shared" si="1"/>
        <v>0</v>
      </c>
      <c r="E23" s="390">
        <f t="shared" si="2"/>
        <v>0</v>
      </c>
      <c r="F23" s="202">
        <v>0</v>
      </c>
      <c r="G23" s="913">
        <v>0</v>
      </c>
      <c r="H23" s="210">
        <v>0</v>
      </c>
      <c r="I23" s="202">
        <v>0</v>
      </c>
      <c r="J23" s="913">
        <v>0</v>
      </c>
      <c r="K23" s="210">
        <v>0</v>
      </c>
      <c r="L23" s="60" t="s">
        <v>192</v>
      </c>
      <c r="M23" s="1222"/>
    </row>
    <row r="24" spans="1:13" ht="13.5" thickBot="1" x14ac:dyDescent="0.3">
      <c r="A24" s="1191"/>
      <c r="B24" s="274" t="s">
        <v>47</v>
      </c>
      <c r="C24" s="202">
        <f t="shared" si="0"/>
        <v>160</v>
      </c>
      <c r="D24" s="211">
        <f t="shared" ref="D24:J24" si="8">D22+D23</f>
        <v>0</v>
      </c>
      <c r="E24" s="211">
        <f t="shared" si="8"/>
        <v>160</v>
      </c>
      <c r="F24" s="211">
        <f t="shared" si="8"/>
        <v>100</v>
      </c>
      <c r="G24" s="211">
        <f t="shared" si="8"/>
        <v>0</v>
      </c>
      <c r="H24" s="211">
        <f t="shared" si="8"/>
        <v>100</v>
      </c>
      <c r="I24" s="211">
        <f t="shared" si="8"/>
        <v>60</v>
      </c>
      <c r="J24" s="211">
        <f t="shared" si="8"/>
        <v>0</v>
      </c>
      <c r="K24" s="211">
        <f>K22+K23</f>
        <v>60</v>
      </c>
      <c r="L24" s="60" t="s">
        <v>48</v>
      </c>
      <c r="M24" s="1222"/>
    </row>
    <row r="25" spans="1:13" ht="13.5" thickBot="1" x14ac:dyDescent="0.3">
      <c r="A25" s="1188" t="s">
        <v>818</v>
      </c>
      <c r="B25" s="273" t="s">
        <v>189</v>
      </c>
      <c r="C25" s="203">
        <f t="shared" si="0"/>
        <v>468</v>
      </c>
      <c r="D25" s="201">
        <f t="shared" si="1"/>
        <v>0</v>
      </c>
      <c r="E25" s="201">
        <f t="shared" si="2"/>
        <v>468</v>
      </c>
      <c r="F25" s="203">
        <v>173</v>
      </c>
      <c r="G25" s="914">
        <v>0</v>
      </c>
      <c r="H25" s="208">
        <v>173</v>
      </c>
      <c r="I25" s="203">
        <v>295</v>
      </c>
      <c r="J25" s="914">
        <v>0</v>
      </c>
      <c r="K25" s="208">
        <v>295</v>
      </c>
      <c r="L25" s="59" t="s">
        <v>190</v>
      </c>
      <c r="M25" s="1221" t="s">
        <v>46</v>
      </c>
    </row>
    <row r="26" spans="1:13" ht="13.5" thickBot="1" x14ac:dyDescent="0.3">
      <c r="A26" s="1188"/>
      <c r="B26" s="273" t="s">
        <v>191</v>
      </c>
      <c r="C26" s="203">
        <f t="shared" si="0"/>
        <v>0</v>
      </c>
      <c r="D26" s="201">
        <f t="shared" si="1"/>
        <v>0</v>
      </c>
      <c r="E26" s="201">
        <f t="shared" si="2"/>
        <v>0</v>
      </c>
      <c r="F26" s="203">
        <v>0</v>
      </c>
      <c r="G26" s="914">
        <v>0</v>
      </c>
      <c r="H26" s="208">
        <v>0</v>
      </c>
      <c r="I26" s="203">
        <v>0</v>
      </c>
      <c r="J26" s="914">
        <v>0</v>
      </c>
      <c r="K26" s="208">
        <v>0</v>
      </c>
      <c r="L26" s="59" t="s">
        <v>192</v>
      </c>
      <c r="M26" s="1221"/>
    </row>
    <row r="27" spans="1:13" ht="13.5" thickBot="1" x14ac:dyDescent="0.3">
      <c r="A27" s="1188"/>
      <c r="B27" s="273" t="s">
        <v>47</v>
      </c>
      <c r="C27" s="203">
        <f t="shared" si="0"/>
        <v>468</v>
      </c>
      <c r="D27" s="209">
        <f t="shared" ref="D27:J27" si="9">D25+D26</f>
        <v>0</v>
      </c>
      <c r="E27" s="209">
        <f t="shared" si="9"/>
        <v>468</v>
      </c>
      <c r="F27" s="209">
        <f t="shared" si="9"/>
        <v>173</v>
      </c>
      <c r="G27" s="209">
        <f t="shared" si="9"/>
        <v>0</v>
      </c>
      <c r="H27" s="209">
        <f t="shared" si="9"/>
        <v>173</v>
      </c>
      <c r="I27" s="209">
        <f t="shared" si="9"/>
        <v>295</v>
      </c>
      <c r="J27" s="209">
        <f t="shared" si="9"/>
        <v>0</v>
      </c>
      <c r="K27" s="209">
        <f>K25+K26</f>
        <v>295</v>
      </c>
      <c r="L27" s="59" t="s">
        <v>48</v>
      </c>
      <c r="M27" s="1221"/>
    </row>
    <row r="28" spans="1:13" ht="13.5" thickBot="1" x14ac:dyDescent="0.3">
      <c r="A28" s="1191" t="s">
        <v>819</v>
      </c>
      <c r="B28" s="274" t="s">
        <v>189</v>
      </c>
      <c r="C28" s="202">
        <f t="shared" ref="C28:C30" si="10">SUM(I28+F28)</f>
        <v>1706</v>
      </c>
      <c r="D28" s="390">
        <f t="shared" si="1"/>
        <v>0</v>
      </c>
      <c r="E28" s="390">
        <f t="shared" si="2"/>
        <v>1706</v>
      </c>
      <c r="F28" s="202">
        <v>986</v>
      </c>
      <c r="G28" s="913">
        <v>0</v>
      </c>
      <c r="H28" s="210">
        <v>986</v>
      </c>
      <c r="I28" s="202">
        <v>720</v>
      </c>
      <c r="J28" s="913">
        <v>0</v>
      </c>
      <c r="K28" s="210">
        <v>720</v>
      </c>
      <c r="L28" s="60" t="s">
        <v>190</v>
      </c>
      <c r="M28" s="1222" t="s">
        <v>669</v>
      </c>
    </row>
    <row r="29" spans="1:13" ht="13.5" thickBot="1" x14ac:dyDescent="0.3">
      <c r="A29" s="1191"/>
      <c r="B29" s="274" t="s">
        <v>191</v>
      </c>
      <c r="C29" s="202">
        <f t="shared" si="10"/>
        <v>0</v>
      </c>
      <c r="D29" s="390">
        <f t="shared" si="1"/>
        <v>0</v>
      </c>
      <c r="E29" s="390">
        <f t="shared" si="2"/>
        <v>0</v>
      </c>
      <c r="F29" s="202">
        <v>0</v>
      </c>
      <c r="G29" s="913">
        <v>0</v>
      </c>
      <c r="H29" s="210">
        <v>0</v>
      </c>
      <c r="I29" s="202">
        <v>0</v>
      </c>
      <c r="J29" s="913">
        <v>0</v>
      </c>
      <c r="K29" s="210">
        <v>0</v>
      </c>
      <c r="L29" s="60" t="s">
        <v>192</v>
      </c>
      <c r="M29" s="1222"/>
    </row>
    <row r="30" spans="1:13" ht="13.5" thickBot="1" x14ac:dyDescent="0.3">
      <c r="A30" s="1191"/>
      <c r="B30" s="274" t="s">
        <v>47</v>
      </c>
      <c r="C30" s="202">
        <f t="shared" si="10"/>
        <v>1706</v>
      </c>
      <c r="D30" s="211">
        <f t="shared" ref="D30:J30" si="11">D28+D29</f>
        <v>0</v>
      </c>
      <c r="E30" s="211">
        <f t="shared" si="11"/>
        <v>1706</v>
      </c>
      <c r="F30" s="211">
        <f t="shared" si="11"/>
        <v>986</v>
      </c>
      <c r="G30" s="211">
        <f t="shared" si="11"/>
        <v>0</v>
      </c>
      <c r="H30" s="211">
        <f t="shared" si="11"/>
        <v>986</v>
      </c>
      <c r="I30" s="211">
        <f t="shared" si="11"/>
        <v>720</v>
      </c>
      <c r="J30" s="211">
        <f t="shared" si="11"/>
        <v>0</v>
      </c>
      <c r="K30" s="211">
        <f>K28+K29</f>
        <v>720</v>
      </c>
      <c r="L30" s="60" t="s">
        <v>48</v>
      </c>
      <c r="M30" s="1222"/>
    </row>
    <row r="31" spans="1:13" ht="13.5" thickBot="1" x14ac:dyDescent="0.3">
      <c r="A31" s="1188" t="s">
        <v>826</v>
      </c>
      <c r="B31" s="273" t="s">
        <v>189</v>
      </c>
      <c r="C31" s="203">
        <f t="shared" si="0"/>
        <v>230</v>
      </c>
      <c r="D31" s="201">
        <f t="shared" si="1"/>
        <v>0</v>
      </c>
      <c r="E31" s="201">
        <f t="shared" si="2"/>
        <v>230</v>
      </c>
      <c r="F31" s="203">
        <v>0</v>
      </c>
      <c r="G31" s="914">
        <v>0</v>
      </c>
      <c r="H31" s="208">
        <v>0</v>
      </c>
      <c r="I31" s="203">
        <v>230</v>
      </c>
      <c r="J31" s="914">
        <v>0</v>
      </c>
      <c r="K31" s="208">
        <v>230</v>
      </c>
      <c r="L31" s="59" t="s">
        <v>190</v>
      </c>
      <c r="M31" s="1221" t="s">
        <v>181</v>
      </c>
    </row>
    <row r="32" spans="1:13" ht="13.5" thickBot="1" x14ac:dyDescent="0.3">
      <c r="A32" s="1188"/>
      <c r="B32" s="273" t="s">
        <v>191</v>
      </c>
      <c r="C32" s="203">
        <f t="shared" si="0"/>
        <v>0</v>
      </c>
      <c r="D32" s="203">
        <f t="shared" si="1"/>
        <v>0</v>
      </c>
      <c r="E32" s="203">
        <f t="shared" si="2"/>
        <v>0</v>
      </c>
      <c r="F32" s="203">
        <v>0</v>
      </c>
      <c r="G32" s="914">
        <v>0</v>
      </c>
      <c r="H32" s="208">
        <v>0</v>
      </c>
      <c r="I32" s="203">
        <v>0</v>
      </c>
      <c r="J32" s="914">
        <v>0</v>
      </c>
      <c r="K32" s="208">
        <v>0</v>
      </c>
      <c r="L32" s="59" t="s">
        <v>192</v>
      </c>
      <c r="M32" s="1221"/>
    </row>
    <row r="33" spans="1:13" ht="13" x14ac:dyDescent="0.25">
      <c r="A33" s="1188"/>
      <c r="B33" s="396" t="s">
        <v>47</v>
      </c>
      <c r="C33" s="214">
        <f t="shared" si="0"/>
        <v>230</v>
      </c>
      <c r="D33" s="397">
        <f t="shared" ref="D33:J33" si="12">D31+D32</f>
        <v>0</v>
      </c>
      <c r="E33" s="397">
        <f t="shared" si="12"/>
        <v>230</v>
      </c>
      <c r="F33" s="397">
        <f t="shared" si="12"/>
        <v>0</v>
      </c>
      <c r="G33" s="397">
        <f t="shared" si="12"/>
        <v>0</v>
      </c>
      <c r="H33" s="397">
        <f t="shared" si="12"/>
        <v>0</v>
      </c>
      <c r="I33" s="397">
        <f t="shared" si="12"/>
        <v>230</v>
      </c>
      <c r="J33" s="397">
        <f t="shared" si="12"/>
        <v>0</v>
      </c>
      <c r="K33" s="397">
        <f>K31+K32</f>
        <v>230</v>
      </c>
      <c r="L33" s="398" t="s">
        <v>48</v>
      </c>
      <c r="M33" s="1223"/>
    </row>
    <row r="34" spans="1:13" ht="13.5" thickBot="1" x14ac:dyDescent="0.3">
      <c r="A34" s="1224" t="s">
        <v>47</v>
      </c>
      <c r="B34" s="418" t="s">
        <v>189</v>
      </c>
      <c r="C34" s="419">
        <f t="shared" ref="C34:J36" si="13">C7+C10+C13+C16+C19+C22+C25+C28+C31</f>
        <v>27905</v>
      </c>
      <c r="D34" s="391">
        <f t="shared" si="13"/>
        <v>0</v>
      </c>
      <c r="E34" s="391">
        <f t="shared" si="13"/>
        <v>27905</v>
      </c>
      <c r="F34" s="391">
        <f t="shared" si="13"/>
        <v>19961</v>
      </c>
      <c r="G34" s="419">
        <f t="shared" si="13"/>
        <v>0</v>
      </c>
      <c r="H34" s="419">
        <f t="shared" si="13"/>
        <v>19961</v>
      </c>
      <c r="I34" s="419">
        <f t="shared" si="13"/>
        <v>7944</v>
      </c>
      <c r="J34" s="419">
        <f t="shared" si="13"/>
        <v>0</v>
      </c>
      <c r="K34" s="419">
        <f>K7+K10+K13+K16+K19+K22+K25+K28+K31</f>
        <v>7944</v>
      </c>
      <c r="L34" s="420" t="s">
        <v>190</v>
      </c>
      <c r="M34" s="1227" t="s">
        <v>48</v>
      </c>
    </row>
    <row r="35" spans="1:13" ht="13.5" thickBot="1" x14ac:dyDescent="0.3">
      <c r="A35" s="1225"/>
      <c r="B35" s="392" t="s">
        <v>191</v>
      </c>
      <c r="C35" s="391">
        <f t="shared" si="13"/>
        <v>1</v>
      </c>
      <c r="D35" s="391">
        <f t="shared" si="13"/>
        <v>0</v>
      </c>
      <c r="E35" s="391">
        <f t="shared" si="13"/>
        <v>1</v>
      </c>
      <c r="F35" s="391">
        <f t="shared" si="13"/>
        <v>1</v>
      </c>
      <c r="G35" s="391">
        <f t="shared" si="13"/>
        <v>0</v>
      </c>
      <c r="H35" s="391">
        <f t="shared" si="13"/>
        <v>1</v>
      </c>
      <c r="I35" s="391">
        <f t="shared" si="13"/>
        <v>0</v>
      </c>
      <c r="J35" s="391">
        <f t="shared" si="13"/>
        <v>0</v>
      </c>
      <c r="K35" s="391">
        <f>K8+K11+K14+K17+K20+K23+K26+K29+K32</f>
        <v>0</v>
      </c>
      <c r="L35" s="393" t="s">
        <v>192</v>
      </c>
      <c r="M35" s="1228"/>
    </row>
    <row r="36" spans="1:13" ht="13" x14ac:dyDescent="0.25">
      <c r="A36" s="1226"/>
      <c r="B36" s="394" t="s">
        <v>47</v>
      </c>
      <c r="C36" s="421">
        <f t="shared" si="13"/>
        <v>27906</v>
      </c>
      <c r="D36" s="421">
        <f t="shared" si="13"/>
        <v>0</v>
      </c>
      <c r="E36" s="421">
        <f t="shared" si="13"/>
        <v>27906</v>
      </c>
      <c r="F36" s="421">
        <f t="shared" si="13"/>
        <v>19962</v>
      </c>
      <c r="G36" s="421">
        <f t="shared" si="13"/>
        <v>0</v>
      </c>
      <c r="H36" s="421">
        <f t="shared" si="13"/>
        <v>19962</v>
      </c>
      <c r="I36" s="421">
        <f t="shared" si="13"/>
        <v>7944</v>
      </c>
      <c r="J36" s="421">
        <f t="shared" si="13"/>
        <v>0</v>
      </c>
      <c r="K36" s="421">
        <f>K9+K12+K15+K18+K21+K24+K27+K30+K33</f>
        <v>7944</v>
      </c>
      <c r="L36" s="395" t="s">
        <v>48</v>
      </c>
      <c r="M36" s="1229"/>
    </row>
  </sheetData>
  <mergeCells count="30">
    <mergeCell ref="A25:A27"/>
    <mergeCell ref="M25:M27"/>
    <mergeCell ref="A31:A33"/>
    <mergeCell ref="M31:M33"/>
    <mergeCell ref="A34:A36"/>
    <mergeCell ref="M34:M36"/>
    <mergeCell ref="A28:A30"/>
    <mergeCell ref="M28:M30"/>
    <mergeCell ref="A16:A18"/>
    <mergeCell ref="M16:M18"/>
    <mergeCell ref="A19:A21"/>
    <mergeCell ref="M19:M21"/>
    <mergeCell ref="A22:A24"/>
    <mergeCell ref="M22:M24"/>
    <mergeCell ref="A7:A9"/>
    <mergeCell ref="M7:M9"/>
    <mergeCell ref="A10:A12"/>
    <mergeCell ref="M10:M12"/>
    <mergeCell ref="A13:A15"/>
    <mergeCell ref="M13:M15"/>
    <mergeCell ref="A1:M1"/>
    <mergeCell ref="A2:M2"/>
    <mergeCell ref="A3:M3"/>
    <mergeCell ref="A5:A6"/>
    <mergeCell ref="B5:B6"/>
    <mergeCell ref="C5:E5"/>
    <mergeCell ref="F5:H5"/>
    <mergeCell ref="I5:K5"/>
    <mergeCell ref="L5:L6"/>
    <mergeCell ref="M5:M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Q29"/>
  <sheetViews>
    <sheetView view="pageBreakPreview" zoomScaleNormal="100" zoomScaleSheetLayoutView="100" workbookViewId="0">
      <selection activeCell="J14" sqref="J14"/>
    </sheetView>
  </sheetViews>
  <sheetFormatPr defaultRowHeight="14" x14ac:dyDescent="0.25"/>
  <cols>
    <col min="1" max="1" width="19.1796875" style="3" customWidth="1"/>
    <col min="2" max="4" width="8.26953125" style="3" bestFit="1" customWidth="1"/>
    <col min="5" max="5" width="8.26953125" style="3" customWidth="1"/>
    <col min="6" max="16" width="8.26953125" style="3" bestFit="1" customWidth="1"/>
    <col min="17" max="17" width="16.1796875" style="3" customWidth="1"/>
    <col min="18" max="256" width="9.1796875" style="2"/>
    <col min="257" max="257" width="22.453125" style="2" customWidth="1"/>
    <col min="258" max="272" width="7.26953125" style="2" customWidth="1"/>
    <col min="273" max="273" width="24.7265625" style="2" customWidth="1"/>
    <col min="274" max="512" width="9.1796875" style="2"/>
    <col min="513" max="513" width="22.453125" style="2" customWidth="1"/>
    <col min="514" max="528" width="7.26953125" style="2" customWidth="1"/>
    <col min="529" max="529" width="24.7265625" style="2" customWidth="1"/>
    <col min="530" max="768" width="9.1796875" style="2"/>
    <col min="769" max="769" width="22.453125" style="2" customWidth="1"/>
    <col min="770" max="784" width="7.26953125" style="2" customWidth="1"/>
    <col min="785" max="785" width="24.7265625" style="2" customWidth="1"/>
    <col min="786" max="1024" width="9.1796875" style="2"/>
    <col min="1025" max="1025" width="22.453125" style="2" customWidth="1"/>
    <col min="1026" max="1040" width="7.26953125" style="2" customWidth="1"/>
    <col min="1041" max="1041" width="24.7265625" style="2" customWidth="1"/>
    <col min="1042" max="1280" width="9.1796875" style="2"/>
    <col min="1281" max="1281" width="22.453125" style="2" customWidth="1"/>
    <col min="1282" max="1296" width="7.26953125" style="2" customWidth="1"/>
    <col min="1297" max="1297" width="24.7265625" style="2" customWidth="1"/>
    <col min="1298" max="1536" width="9.1796875" style="2"/>
    <col min="1537" max="1537" width="22.453125" style="2" customWidth="1"/>
    <col min="1538" max="1552" width="7.26953125" style="2" customWidth="1"/>
    <col min="1553" max="1553" width="24.7265625" style="2" customWidth="1"/>
    <col min="1554" max="1792" width="9.1796875" style="2"/>
    <col min="1793" max="1793" width="22.453125" style="2" customWidth="1"/>
    <col min="1794" max="1808" width="7.26953125" style="2" customWidth="1"/>
    <col min="1809" max="1809" width="24.7265625" style="2" customWidth="1"/>
    <col min="1810" max="2048" width="9.1796875" style="2"/>
    <col min="2049" max="2049" width="22.453125" style="2" customWidth="1"/>
    <col min="2050" max="2064" width="7.26953125" style="2" customWidth="1"/>
    <col min="2065" max="2065" width="24.7265625" style="2" customWidth="1"/>
    <col min="2066" max="2304" width="9.1796875" style="2"/>
    <col min="2305" max="2305" width="22.453125" style="2" customWidth="1"/>
    <col min="2306" max="2320" width="7.26953125" style="2" customWidth="1"/>
    <col min="2321" max="2321" width="24.7265625" style="2" customWidth="1"/>
    <col min="2322" max="2560" width="9.1796875" style="2"/>
    <col min="2561" max="2561" width="22.453125" style="2" customWidth="1"/>
    <col min="2562" max="2576" width="7.26953125" style="2" customWidth="1"/>
    <col min="2577" max="2577" width="24.7265625" style="2" customWidth="1"/>
    <col min="2578" max="2816" width="9.1796875" style="2"/>
    <col min="2817" max="2817" width="22.453125" style="2" customWidth="1"/>
    <col min="2818" max="2832" width="7.26953125" style="2" customWidth="1"/>
    <col min="2833" max="2833" width="24.7265625" style="2" customWidth="1"/>
    <col min="2834" max="3072" width="9.1796875" style="2"/>
    <col min="3073" max="3073" width="22.453125" style="2" customWidth="1"/>
    <col min="3074" max="3088" width="7.26953125" style="2" customWidth="1"/>
    <col min="3089" max="3089" width="24.7265625" style="2" customWidth="1"/>
    <col min="3090" max="3328" width="9.1796875" style="2"/>
    <col min="3329" max="3329" width="22.453125" style="2" customWidth="1"/>
    <col min="3330" max="3344" width="7.26953125" style="2" customWidth="1"/>
    <col min="3345" max="3345" width="24.7265625" style="2" customWidth="1"/>
    <col min="3346" max="3584" width="9.1796875" style="2"/>
    <col min="3585" max="3585" width="22.453125" style="2" customWidth="1"/>
    <col min="3586" max="3600" width="7.26953125" style="2" customWidth="1"/>
    <col min="3601" max="3601" width="24.7265625" style="2" customWidth="1"/>
    <col min="3602" max="3840" width="9.1796875" style="2"/>
    <col min="3841" max="3841" width="22.453125" style="2" customWidth="1"/>
    <col min="3842" max="3856" width="7.26953125" style="2" customWidth="1"/>
    <col min="3857" max="3857" width="24.7265625" style="2" customWidth="1"/>
    <col min="3858" max="4096" width="9.1796875" style="2"/>
    <col min="4097" max="4097" width="22.453125" style="2" customWidth="1"/>
    <col min="4098" max="4112" width="7.26953125" style="2" customWidth="1"/>
    <col min="4113" max="4113" width="24.7265625" style="2" customWidth="1"/>
    <col min="4114" max="4352" width="9.1796875" style="2"/>
    <col min="4353" max="4353" width="22.453125" style="2" customWidth="1"/>
    <col min="4354" max="4368" width="7.26953125" style="2" customWidth="1"/>
    <col min="4369" max="4369" width="24.7265625" style="2" customWidth="1"/>
    <col min="4370" max="4608" width="9.1796875" style="2"/>
    <col min="4609" max="4609" width="22.453125" style="2" customWidth="1"/>
    <col min="4610" max="4624" width="7.26953125" style="2" customWidth="1"/>
    <col min="4625" max="4625" width="24.7265625" style="2" customWidth="1"/>
    <col min="4626" max="4864" width="9.1796875" style="2"/>
    <col min="4865" max="4865" width="22.453125" style="2" customWidth="1"/>
    <col min="4866" max="4880" width="7.26953125" style="2" customWidth="1"/>
    <col min="4881" max="4881" width="24.7265625" style="2" customWidth="1"/>
    <col min="4882" max="5120" width="9.1796875" style="2"/>
    <col min="5121" max="5121" width="22.453125" style="2" customWidth="1"/>
    <col min="5122" max="5136" width="7.26953125" style="2" customWidth="1"/>
    <col min="5137" max="5137" width="24.7265625" style="2" customWidth="1"/>
    <col min="5138" max="5376" width="9.1796875" style="2"/>
    <col min="5377" max="5377" width="22.453125" style="2" customWidth="1"/>
    <col min="5378" max="5392" width="7.26953125" style="2" customWidth="1"/>
    <col min="5393" max="5393" width="24.7265625" style="2" customWidth="1"/>
    <col min="5394" max="5632" width="9.1796875" style="2"/>
    <col min="5633" max="5633" width="22.453125" style="2" customWidth="1"/>
    <col min="5634" max="5648" width="7.26953125" style="2" customWidth="1"/>
    <col min="5649" max="5649" width="24.7265625" style="2" customWidth="1"/>
    <col min="5650" max="5888" width="9.1796875" style="2"/>
    <col min="5889" max="5889" width="22.453125" style="2" customWidth="1"/>
    <col min="5890" max="5904" width="7.26953125" style="2" customWidth="1"/>
    <col min="5905" max="5905" width="24.7265625" style="2" customWidth="1"/>
    <col min="5906" max="6144" width="9.1796875" style="2"/>
    <col min="6145" max="6145" width="22.453125" style="2" customWidth="1"/>
    <col min="6146" max="6160" width="7.26953125" style="2" customWidth="1"/>
    <col min="6161" max="6161" width="24.7265625" style="2" customWidth="1"/>
    <col min="6162" max="6400" width="9.1796875" style="2"/>
    <col min="6401" max="6401" width="22.453125" style="2" customWidth="1"/>
    <col min="6402" max="6416" width="7.26953125" style="2" customWidth="1"/>
    <col min="6417" max="6417" width="24.7265625" style="2" customWidth="1"/>
    <col min="6418" max="6656" width="9.1796875" style="2"/>
    <col min="6657" max="6657" width="22.453125" style="2" customWidth="1"/>
    <col min="6658" max="6672" width="7.26953125" style="2" customWidth="1"/>
    <col min="6673" max="6673" width="24.7265625" style="2" customWidth="1"/>
    <col min="6674" max="6912" width="9.1796875" style="2"/>
    <col min="6913" max="6913" width="22.453125" style="2" customWidth="1"/>
    <col min="6914" max="6928" width="7.26953125" style="2" customWidth="1"/>
    <col min="6929" max="6929" width="24.7265625" style="2" customWidth="1"/>
    <col min="6930" max="7168" width="9.1796875" style="2"/>
    <col min="7169" max="7169" width="22.453125" style="2" customWidth="1"/>
    <col min="7170" max="7184" width="7.26953125" style="2" customWidth="1"/>
    <col min="7185" max="7185" width="24.7265625" style="2" customWidth="1"/>
    <col min="7186" max="7424" width="9.1796875" style="2"/>
    <col min="7425" max="7425" width="22.453125" style="2" customWidth="1"/>
    <col min="7426" max="7440" width="7.26953125" style="2" customWidth="1"/>
    <col min="7441" max="7441" width="24.7265625" style="2" customWidth="1"/>
    <col min="7442" max="7680" width="9.1796875" style="2"/>
    <col min="7681" max="7681" width="22.453125" style="2" customWidth="1"/>
    <col min="7682" max="7696" width="7.26953125" style="2" customWidth="1"/>
    <col min="7697" max="7697" width="24.7265625" style="2" customWidth="1"/>
    <col min="7698" max="7936" width="9.1796875" style="2"/>
    <col min="7937" max="7937" width="22.453125" style="2" customWidth="1"/>
    <col min="7938" max="7952" width="7.26953125" style="2" customWidth="1"/>
    <col min="7953" max="7953" width="24.7265625" style="2" customWidth="1"/>
    <col min="7954" max="8192" width="9.1796875" style="2"/>
    <col min="8193" max="8193" width="22.453125" style="2" customWidth="1"/>
    <col min="8194" max="8208" width="7.26953125" style="2" customWidth="1"/>
    <col min="8209" max="8209" width="24.7265625" style="2" customWidth="1"/>
    <col min="8210" max="8448" width="9.1796875" style="2"/>
    <col min="8449" max="8449" width="22.453125" style="2" customWidth="1"/>
    <col min="8450" max="8464" width="7.26953125" style="2" customWidth="1"/>
    <col min="8465" max="8465" width="24.7265625" style="2" customWidth="1"/>
    <col min="8466" max="8704" width="9.1796875" style="2"/>
    <col min="8705" max="8705" width="22.453125" style="2" customWidth="1"/>
    <col min="8706" max="8720" width="7.26953125" style="2" customWidth="1"/>
    <col min="8721" max="8721" width="24.7265625" style="2" customWidth="1"/>
    <col min="8722" max="8960" width="9.1796875" style="2"/>
    <col min="8961" max="8961" width="22.453125" style="2" customWidth="1"/>
    <col min="8962" max="8976" width="7.26953125" style="2" customWidth="1"/>
    <col min="8977" max="8977" width="24.7265625" style="2" customWidth="1"/>
    <col min="8978" max="9216" width="9.1796875" style="2"/>
    <col min="9217" max="9217" width="22.453125" style="2" customWidth="1"/>
    <col min="9218" max="9232" width="7.26953125" style="2" customWidth="1"/>
    <col min="9233" max="9233" width="24.7265625" style="2" customWidth="1"/>
    <col min="9234" max="9472" width="9.1796875" style="2"/>
    <col min="9473" max="9473" width="22.453125" style="2" customWidth="1"/>
    <col min="9474" max="9488" width="7.26953125" style="2" customWidth="1"/>
    <col min="9489" max="9489" width="24.7265625" style="2" customWidth="1"/>
    <col min="9490" max="9728" width="9.1796875" style="2"/>
    <col min="9729" max="9729" width="22.453125" style="2" customWidth="1"/>
    <col min="9730" max="9744" width="7.26953125" style="2" customWidth="1"/>
    <col min="9745" max="9745" width="24.7265625" style="2" customWidth="1"/>
    <col min="9746" max="9984" width="9.1796875" style="2"/>
    <col min="9985" max="9985" width="22.453125" style="2" customWidth="1"/>
    <col min="9986" max="10000" width="7.26953125" style="2" customWidth="1"/>
    <col min="10001" max="10001" width="24.7265625" style="2" customWidth="1"/>
    <col min="10002" max="10240" width="9.1796875" style="2"/>
    <col min="10241" max="10241" width="22.453125" style="2" customWidth="1"/>
    <col min="10242" max="10256" width="7.26953125" style="2" customWidth="1"/>
    <col min="10257" max="10257" width="24.7265625" style="2" customWidth="1"/>
    <col min="10258" max="10496" width="9.1796875" style="2"/>
    <col min="10497" max="10497" width="22.453125" style="2" customWidth="1"/>
    <col min="10498" max="10512" width="7.26953125" style="2" customWidth="1"/>
    <col min="10513" max="10513" width="24.7265625" style="2" customWidth="1"/>
    <col min="10514" max="10752" width="9.1796875" style="2"/>
    <col min="10753" max="10753" width="22.453125" style="2" customWidth="1"/>
    <col min="10754" max="10768" width="7.26953125" style="2" customWidth="1"/>
    <col min="10769" max="10769" width="24.7265625" style="2" customWidth="1"/>
    <col min="10770" max="11008" width="9.1796875" style="2"/>
    <col min="11009" max="11009" width="22.453125" style="2" customWidth="1"/>
    <col min="11010" max="11024" width="7.26953125" style="2" customWidth="1"/>
    <col min="11025" max="11025" width="24.7265625" style="2" customWidth="1"/>
    <col min="11026" max="11264" width="9.1796875" style="2"/>
    <col min="11265" max="11265" width="22.453125" style="2" customWidth="1"/>
    <col min="11266" max="11280" width="7.26953125" style="2" customWidth="1"/>
    <col min="11281" max="11281" width="24.7265625" style="2" customWidth="1"/>
    <col min="11282" max="11520" width="9.1796875" style="2"/>
    <col min="11521" max="11521" width="22.453125" style="2" customWidth="1"/>
    <col min="11522" max="11536" width="7.26953125" style="2" customWidth="1"/>
    <col min="11537" max="11537" width="24.7265625" style="2" customWidth="1"/>
    <col min="11538" max="11776" width="9.1796875" style="2"/>
    <col min="11777" max="11777" width="22.453125" style="2" customWidth="1"/>
    <col min="11778" max="11792" width="7.26953125" style="2" customWidth="1"/>
    <col min="11793" max="11793" width="24.7265625" style="2" customWidth="1"/>
    <col min="11794" max="12032" width="9.1796875" style="2"/>
    <col min="12033" max="12033" width="22.453125" style="2" customWidth="1"/>
    <col min="12034" max="12048" width="7.26953125" style="2" customWidth="1"/>
    <col min="12049" max="12049" width="24.7265625" style="2" customWidth="1"/>
    <col min="12050" max="12288" width="9.1796875" style="2"/>
    <col min="12289" max="12289" width="22.453125" style="2" customWidth="1"/>
    <col min="12290" max="12304" width="7.26953125" style="2" customWidth="1"/>
    <col min="12305" max="12305" width="24.7265625" style="2" customWidth="1"/>
    <col min="12306" max="12544" width="9.1796875" style="2"/>
    <col min="12545" max="12545" width="22.453125" style="2" customWidth="1"/>
    <col min="12546" max="12560" width="7.26953125" style="2" customWidth="1"/>
    <col min="12561" max="12561" width="24.7265625" style="2" customWidth="1"/>
    <col min="12562" max="12800" width="9.1796875" style="2"/>
    <col min="12801" max="12801" width="22.453125" style="2" customWidth="1"/>
    <col min="12802" max="12816" width="7.26953125" style="2" customWidth="1"/>
    <col min="12817" max="12817" width="24.7265625" style="2" customWidth="1"/>
    <col min="12818" max="13056" width="9.1796875" style="2"/>
    <col min="13057" max="13057" width="22.453125" style="2" customWidth="1"/>
    <col min="13058" max="13072" width="7.26953125" style="2" customWidth="1"/>
    <col min="13073" max="13073" width="24.7265625" style="2" customWidth="1"/>
    <col min="13074" max="13312" width="9.1796875" style="2"/>
    <col min="13313" max="13313" width="22.453125" style="2" customWidth="1"/>
    <col min="13314" max="13328" width="7.26953125" style="2" customWidth="1"/>
    <col min="13329" max="13329" width="24.7265625" style="2" customWidth="1"/>
    <col min="13330" max="13568" width="9.1796875" style="2"/>
    <col min="13569" max="13569" width="22.453125" style="2" customWidth="1"/>
    <col min="13570" max="13584" width="7.26953125" style="2" customWidth="1"/>
    <col min="13585" max="13585" width="24.7265625" style="2" customWidth="1"/>
    <col min="13586" max="13824" width="9.1796875" style="2"/>
    <col min="13825" max="13825" width="22.453125" style="2" customWidth="1"/>
    <col min="13826" max="13840" width="7.26953125" style="2" customWidth="1"/>
    <col min="13841" max="13841" width="24.7265625" style="2" customWidth="1"/>
    <col min="13842" max="14080" width="9.1796875" style="2"/>
    <col min="14081" max="14081" width="22.453125" style="2" customWidth="1"/>
    <col min="14082" max="14096" width="7.26953125" style="2" customWidth="1"/>
    <col min="14097" max="14097" width="24.7265625" style="2" customWidth="1"/>
    <col min="14098" max="14336" width="9.1796875" style="2"/>
    <col min="14337" max="14337" width="22.453125" style="2" customWidth="1"/>
    <col min="14338" max="14352" width="7.26953125" style="2" customWidth="1"/>
    <col min="14353" max="14353" width="24.7265625" style="2" customWidth="1"/>
    <col min="14354" max="14592" width="9.1796875" style="2"/>
    <col min="14593" max="14593" width="22.453125" style="2" customWidth="1"/>
    <col min="14594" max="14608" width="7.26953125" style="2" customWidth="1"/>
    <col min="14609" max="14609" width="24.7265625" style="2" customWidth="1"/>
    <col min="14610" max="14848" width="9.1796875" style="2"/>
    <col min="14849" max="14849" width="22.453125" style="2" customWidth="1"/>
    <col min="14850" max="14864" width="7.26953125" style="2" customWidth="1"/>
    <col min="14865" max="14865" width="24.7265625" style="2" customWidth="1"/>
    <col min="14866" max="15104" width="9.1796875" style="2"/>
    <col min="15105" max="15105" width="22.453125" style="2" customWidth="1"/>
    <col min="15106" max="15120" width="7.26953125" style="2" customWidth="1"/>
    <col min="15121" max="15121" width="24.7265625" style="2" customWidth="1"/>
    <col min="15122" max="15360" width="9.1796875" style="2"/>
    <col min="15361" max="15361" width="22.453125" style="2" customWidth="1"/>
    <col min="15362" max="15376" width="7.26953125" style="2" customWidth="1"/>
    <col min="15377" max="15377" width="24.7265625" style="2" customWidth="1"/>
    <col min="15378" max="15616" width="9.1796875" style="2"/>
    <col min="15617" max="15617" width="22.453125" style="2" customWidth="1"/>
    <col min="15618" max="15632" width="7.26953125" style="2" customWidth="1"/>
    <col min="15633" max="15633" width="24.7265625" style="2" customWidth="1"/>
    <col min="15634" max="15872" width="9.1796875" style="2"/>
    <col min="15873" max="15873" width="22.453125" style="2" customWidth="1"/>
    <col min="15874" max="15888" width="7.26953125" style="2" customWidth="1"/>
    <col min="15889" max="15889" width="24.7265625" style="2" customWidth="1"/>
    <col min="15890" max="16128" width="9.1796875" style="2"/>
    <col min="16129" max="16129" width="22.453125" style="2" customWidth="1"/>
    <col min="16130" max="16144" width="7.26953125" style="2" customWidth="1"/>
    <col min="16145" max="16145" width="24.7265625" style="2" customWidth="1"/>
    <col min="16146" max="16384" width="9.1796875" style="2"/>
  </cols>
  <sheetData>
    <row r="1" spans="1:17" ht="24.5" x14ac:dyDescent="0.25">
      <c r="A1" s="1174" t="s">
        <v>570</v>
      </c>
      <c r="B1" s="1174"/>
      <c r="C1" s="1174"/>
      <c r="D1" s="1174"/>
      <c r="E1" s="1174"/>
      <c r="F1" s="1174"/>
      <c r="G1" s="1174"/>
      <c r="H1" s="1174"/>
      <c r="I1" s="1174"/>
      <c r="J1" s="1174"/>
      <c r="K1" s="1174"/>
      <c r="L1" s="1174"/>
      <c r="M1" s="1174"/>
      <c r="N1" s="1174"/>
      <c r="O1" s="1174"/>
      <c r="P1" s="1174"/>
      <c r="Q1" s="1174"/>
    </row>
    <row r="2" spans="1:17" ht="15.5" x14ac:dyDescent="0.25">
      <c r="A2" s="1175" t="s">
        <v>426</v>
      </c>
      <c r="B2" s="1175"/>
      <c r="C2" s="1175"/>
      <c r="D2" s="1175"/>
      <c r="E2" s="1175"/>
      <c r="F2" s="1175"/>
      <c r="G2" s="1175"/>
      <c r="H2" s="1175"/>
      <c r="I2" s="1175"/>
      <c r="J2" s="1175"/>
      <c r="K2" s="1175"/>
      <c r="L2" s="1175"/>
      <c r="M2" s="1175"/>
      <c r="N2" s="1175"/>
      <c r="O2" s="1175"/>
      <c r="P2" s="1175"/>
      <c r="Q2" s="1175"/>
    </row>
    <row r="3" spans="1:17" ht="15.5" x14ac:dyDescent="0.25">
      <c r="A3" s="1175" t="s">
        <v>769</v>
      </c>
      <c r="B3" s="1175"/>
      <c r="C3" s="1175"/>
      <c r="D3" s="1175"/>
      <c r="E3" s="1175"/>
      <c r="F3" s="1175"/>
      <c r="G3" s="1175"/>
      <c r="H3" s="1175"/>
      <c r="I3" s="1175"/>
      <c r="J3" s="1175"/>
      <c r="K3" s="1175"/>
      <c r="L3" s="1175"/>
      <c r="M3" s="1175"/>
      <c r="N3" s="1175"/>
      <c r="O3" s="1175"/>
      <c r="P3" s="1175"/>
      <c r="Q3" s="1175"/>
    </row>
    <row r="4" spans="1:17" s="33" customFormat="1" ht="27.75" customHeight="1" x14ac:dyDescent="0.35">
      <c r="A4" s="970" t="s">
        <v>977</v>
      </c>
      <c r="B4" s="970"/>
      <c r="C4" s="970"/>
      <c r="D4" s="9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972" t="s">
        <v>193</v>
      </c>
    </row>
    <row r="5" spans="1:17" ht="22.15" customHeight="1" x14ac:dyDescent="0.25">
      <c r="A5" s="1230" t="s">
        <v>83</v>
      </c>
      <c r="B5" s="1235">
        <v>2017</v>
      </c>
      <c r="C5" s="1236"/>
      <c r="D5" s="1237"/>
      <c r="E5" s="1234">
        <v>2016</v>
      </c>
      <c r="F5" s="1171"/>
      <c r="G5" s="1171"/>
      <c r="H5" s="1234">
        <v>2015</v>
      </c>
      <c r="I5" s="1171"/>
      <c r="J5" s="1171"/>
      <c r="K5" s="1234">
        <v>2014</v>
      </c>
      <c r="L5" s="1171"/>
      <c r="M5" s="1171"/>
      <c r="N5" s="1234">
        <v>2013</v>
      </c>
      <c r="O5" s="1171"/>
      <c r="P5" s="1171"/>
      <c r="Q5" s="1232" t="s">
        <v>84</v>
      </c>
    </row>
    <row r="6" spans="1:17" ht="23.5" x14ac:dyDescent="0.25">
      <c r="A6" s="1231"/>
      <c r="B6" s="99" t="s">
        <v>404</v>
      </c>
      <c r="C6" s="494" t="s">
        <v>796</v>
      </c>
      <c r="D6" s="494" t="s">
        <v>795</v>
      </c>
      <c r="E6" s="99" t="s">
        <v>404</v>
      </c>
      <c r="F6" s="494" t="s">
        <v>796</v>
      </c>
      <c r="G6" s="494" t="s">
        <v>795</v>
      </c>
      <c r="H6" s="99" t="s">
        <v>404</v>
      </c>
      <c r="I6" s="494" t="s">
        <v>796</v>
      </c>
      <c r="J6" s="494" t="s">
        <v>795</v>
      </c>
      <c r="K6" s="99" t="s">
        <v>404</v>
      </c>
      <c r="L6" s="494" t="s">
        <v>796</v>
      </c>
      <c r="M6" s="494" t="s">
        <v>795</v>
      </c>
      <c r="N6" s="99" t="s">
        <v>404</v>
      </c>
      <c r="O6" s="494" t="s">
        <v>796</v>
      </c>
      <c r="P6" s="494" t="s">
        <v>795</v>
      </c>
      <c r="Q6" s="1233"/>
    </row>
    <row r="7" spans="1:17" ht="33.75" customHeight="1" thickBot="1" x14ac:dyDescent="0.3">
      <c r="A7" s="873" t="s">
        <v>283</v>
      </c>
      <c r="B7" s="213">
        <f>D7+C7</f>
        <v>7944</v>
      </c>
      <c r="C7" s="187">
        <v>3858</v>
      </c>
      <c r="D7" s="187">
        <v>4086</v>
      </c>
      <c r="E7" s="213">
        <f t="shared" ref="E7:E12" si="0">SUM(F7:G7)</f>
        <v>7938</v>
      </c>
      <c r="F7" s="187">
        <v>3922</v>
      </c>
      <c r="G7" s="187">
        <v>4016</v>
      </c>
      <c r="H7" s="213">
        <f t="shared" ref="H7:H12" si="1">SUM(I7:J7)</f>
        <v>8244</v>
      </c>
      <c r="I7" s="187">
        <v>4028</v>
      </c>
      <c r="J7" s="187">
        <v>4216</v>
      </c>
      <c r="K7" s="213">
        <f t="shared" ref="K7:K12" si="2">SUM(L7:M7)</f>
        <v>7954</v>
      </c>
      <c r="L7" s="187">
        <v>3859</v>
      </c>
      <c r="M7" s="187">
        <v>4095</v>
      </c>
      <c r="N7" s="213">
        <f>SUM(O7:P7)</f>
        <v>7807</v>
      </c>
      <c r="O7" s="187">
        <v>3801</v>
      </c>
      <c r="P7" s="187">
        <v>4006</v>
      </c>
      <c r="Q7" s="868" t="s">
        <v>85</v>
      </c>
    </row>
    <row r="8" spans="1:17" ht="33.75" customHeight="1" thickBot="1" x14ac:dyDescent="0.3">
      <c r="A8" s="874" t="s">
        <v>571</v>
      </c>
      <c r="B8" s="202">
        <f t="shared" ref="B8:B12" si="3">D8+C8</f>
        <v>607</v>
      </c>
      <c r="C8" s="183">
        <v>269</v>
      </c>
      <c r="D8" s="183">
        <v>338</v>
      </c>
      <c r="E8" s="202">
        <f t="shared" si="0"/>
        <v>664</v>
      </c>
      <c r="F8" s="183">
        <v>333</v>
      </c>
      <c r="G8" s="183">
        <v>331</v>
      </c>
      <c r="H8" s="202">
        <f t="shared" si="1"/>
        <v>678</v>
      </c>
      <c r="I8" s="183">
        <v>325</v>
      </c>
      <c r="J8" s="183">
        <v>353</v>
      </c>
      <c r="K8" s="202">
        <f t="shared" si="2"/>
        <v>694</v>
      </c>
      <c r="L8" s="183">
        <v>333</v>
      </c>
      <c r="M8" s="183">
        <v>361</v>
      </c>
      <c r="N8" s="202">
        <f t="shared" ref="N8:N12" si="4">SUM(O8:P8)</f>
        <v>666</v>
      </c>
      <c r="O8" s="183">
        <v>335</v>
      </c>
      <c r="P8" s="183">
        <v>331</v>
      </c>
      <c r="Q8" s="869" t="s">
        <v>86</v>
      </c>
    </row>
    <row r="9" spans="1:17" ht="33.75" customHeight="1" thickBot="1" x14ac:dyDescent="0.3">
      <c r="A9" s="875" t="s">
        <v>194</v>
      </c>
      <c r="B9" s="203">
        <f t="shared" si="3"/>
        <v>10149</v>
      </c>
      <c r="C9" s="184">
        <v>4962</v>
      </c>
      <c r="D9" s="184">
        <v>5187</v>
      </c>
      <c r="E9" s="203">
        <f t="shared" si="0"/>
        <v>9538</v>
      </c>
      <c r="F9" s="184">
        <v>4674</v>
      </c>
      <c r="G9" s="184">
        <v>4864</v>
      </c>
      <c r="H9" s="203">
        <f t="shared" si="1"/>
        <v>9315</v>
      </c>
      <c r="I9" s="184">
        <v>4539</v>
      </c>
      <c r="J9" s="184">
        <v>4776</v>
      </c>
      <c r="K9" s="203">
        <f t="shared" si="2"/>
        <v>8728</v>
      </c>
      <c r="L9" s="184">
        <v>4325</v>
      </c>
      <c r="M9" s="184">
        <v>4403</v>
      </c>
      <c r="N9" s="203">
        <f t="shared" si="4"/>
        <v>7851</v>
      </c>
      <c r="O9" s="184">
        <v>3864</v>
      </c>
      <c r="P9" s="184">
        <v>3987</v>
      </c>
      <c r="Q9" s="870" t="s">
        <v>87</v>
      </c>
    </row>
    <row r="10" spans="1:17" ht="33.75" customHeight="1" thickBot="1" x14ac:dyDescent="0.3">
      <c r="A10" s="874" t="s">
        <v>88</v>
      </c>
      <c r="B10" s="202">
        <f t="shared" si="3"/>
        <v>7789</v>
      </c>
      <c r="C10" s="183">
        <v>3825</v>
      </c>
      <c r="D10" s="183">
        <v>3964</v>
      </c>
      <c r="E10" s="202">
        <f t="shared" si="0"/>
        <v>7309</v>
      </c>
      <c r="F10" s="183">
        <v>3633</v>
      </c>
      <c r="G10" s="183">
        <v>3676</v>
      </c>
      <c r="H10" s="202">
        <f t="shared" si="1"/>
        <v>7116</v>
      </c>
      <c r="I10" s="183">
        <v>3510</v>
      </c>
      <c r="J10" s="183">
        <v>3606</v>
      </c>
      <c r="K10" s="202">
        <f t="shared" si="2"/>
        <v>6762</v>
      </c>
      <c r="L10" s="183">
        <v>3293</v>
      </c>
      <c r="M10" s="183">
        <v>3469</v>
      </c>
      <c r="N10" s="202">
        <f t="shared" si="4"/>
        <v>6325</v>
      </c>
      <c r="O10" s="183">
        <v>3056</v>
      </c>
      <c r="P10" s="183">
        <v>3269</v>
      </c>
      <c r="Q10" s="869" t="s">
        <v>89</v>
      </c>
    </row>
    <row r="11" spans="1:17" ht="33.75" customHeight="1" thickBot="1" x14ac:dyDescent="0.3">
      <c r="A11" s="875" t="s">
        <v>90</v>
      </c>
      <c r="B11" s="203">
        <f t="shared" si="3"/>
        <v>514</v>
      </c>
      <c r="C11" s="184">
        <v>234</v>
      </c>
      <c r="D11" s="184">
        <v>280</v>
      </c>
      <c r="E11" s="203">
        <f t="shared" si="0"/>
        <v>588</v>
      </c>
      <c r="F11" s="184">
        <v>299</v>
      </c>
      <c r="G11" s="184">
        <v>289</v>
      </c>
      <c r="H11" s="203">
        <f t="shared" si="1"/>
        <v>551</v>
      </c>
      <c r="I11" s="184">
        <v>250</v>
      </c>
      <c r="J11" s="184">
        <v>301</v>
      </c>
      <c r="K11" s="203">
        <f t="shared" si="2"/>
        <v>610</v>
      </c>
      <c r="L11" s="184">
        <v>306</v>
      </c>
      <c r="M11" s="184">
        <v>304</v>
      </c>
      <c r="N11" s="203">
        <f t="shared" si="4"/>
        <v>460</v>
      </c>
      <c r="O11" s="184">
        <v>236</v>
      </c>
      <c r="P11" s="184">
        <v>224</v>
      </c>
      <c r="Q11" s="870" t="s">
        <v>91</v>
      </c>
    </row>
    <row r="12" spans="1:17" ht="33.75" customHeight="1" x14ac:dyDescent="0.25">
      <c r="A12" s="876" t="s">
        <v>92</v>
      </c>
      <c r="B12" s="204">
        <f t="shared" si="3"/>
        <v>903</v>
      </c>
      <c r="C12" s="205">
        <v>469</v>
      </c>
      <c r="D12" s="205">
        <v>434</v>
      </c>
      <c r="E12" s="204">
        <f t="shared" si="0"/>
        <v>779</v>
      </c>
      <c r="F12" s="205">
        <v>364</v>
      </c>
      <c r="G12" s="205">
        <v>415</v>
      </c>
      <c r="H12" s="204">
        <f t="shared" si="1"/>
        <v>718</v>
      </c>
      <c r="I12" s="205">
        <v>360</v>
      </c>
      <c r="J12" s="205">
        <v>358</v>
      </c>
      <c r="K12" s="204">
        <f t="shared" si="2"/>
        <v>695</v>
      </c>
      <c r="L12" s="205">
        <v>352</v>
      </c>
      <c r="M12" s="205">
        <v>343</v>
      </c>
      <c r="N12" s="204">
        <f t="shared" si="4"/>
        <v>599</v>
      </c>
      <c r="O12" s="205">
        <v>297</v>
      </c>
      <c r="P12" s="205">
        <v>302</v>
      </c>
      <c r="Q12" s="871" t="s">
        <v>93</v>
      </c>
    </row>
    <row r="13" spans="1:17" ht="31.5" customHeight="1" x14ac:dyDescent="0.25">
      <c r="A13" s="877" t="s">
        <v>47</v>
      </c>
      <c r="B13" s="206">
        <f>SUM(B7:B12)</f>
        <v>27906</v>
      </c>
      <c r="C13" s="206">
        <f>SUM(C7:C12)</f>
        <v>13617</v>
      </c>
      <c r="D13" s="206">
        <f>SUM(D7:D12)</f>
        <v>14289</v>
      </c>
      <c r="E13" s="206">
        <f t="shared" ref="E13:J13" si="5">SUM(E7:E12)</f>
        <v>26816</v>
      </c>
      <c r="F13" s="206">
        <f t="shared" si="5"/>
        <v>13225</v>
      </c>
      <c r="G13" s="206">
        <f t="shared" si="5"/>
        <v>13591</v>
      </c>
      <c r="H13" s="206">
        <f t="shared" si="5"/>
        <v>26622</v>
      </c>
      <c r="I13" s="206">
        <f t="shared" si="5"/>
        <v>13012</v>
      </c>
      <c r="J13" s="206">
        <f t="shared" si="5"/>
        <v>13610</v>
      </c>
      <c r="K13" s="206">
        <f t="shared" ref="K13:O13" si="6">SUM(K7:K12)</f>
        <v>25443</v>
      </c>
      <c r="L13" s="206">
        <f t="shared" si="6"/>
        <v>12468</v>
      </c>
      <c r="M13" s="206">
        <f t="shared" si="6"/>
        <v>12975</v>
      </c>
      <c r="N13" s="206">
        <f t="shared" si="6"/>
        <v>23708</v>
      </c>
      <c r="O13" s="206">
        <f t="shared" si="6"/>
        <v>11589</v>
      </c>
      <c r="P13" s="206">
        <f>SUM(P7:P12)</f>
        <v>12119</v>
      </c>
      <c r="Q13" s="872" t="s">
        <v>48</v>
      </c>
    </row>
    <row r="15" spans="1:17" ht="12" customHeight="1" x14ac:dyDescent="0.25"/>
    <row r="22" spans="1:17" x14ac:dyDescent="0.25">
      <c r="A22" s="354" t="s">
        <v>844</v>
      </c>
      <c r="B22" s="290">
        <f t="shared" ref="B22:B27" si="7">B7</f>
        <v>7944</v>
      </c>
      <c r="C22" s="135">
        <f>B22/$B$28%</f>
        <v>28.466996344872069</v>
      </c>
    </row>
    <row r="23" spans="1:17" x14ac:dyDescent="0.25">
      <c r="A23" s="19" t="s">
        <v>195</v>
      </c>
      <c r="B23" s="290">
        <f t="shared" si="7"/>
        <v>607</v>
      </c>
      <c r="C23" s="135">
        <f t="shared" ref="C23:C28" si="8">B23/$B$28%</f>
        <v>2.1751594639145702</v>
      </c>
      <c r="E23" s="19"/>
      <c r="F23" s="2"/>
      <c r="H23" s="2"/>
      <c r="I23" s="290"/>
      <c r="N23" s="2"/>
      <c r="O23" s="2"/>
      <c r="P23" s="2"/>
      <c r="Q23" s="2"/>
    </row>
    <row r="24" spans="1:17" x14ac:dyDescent="0.25">
      <c r="A24" s="19" t="s">
        <v>196</v>
      </c>
      <c r="B24" s="290">
        <f t="shared" si="7"/>
        <v>10149</v>
      </c>
      <c r="C24" s="135">
        <f t="shared" si="8"/>
        <v>36.368522898301443</v>
      </c>
      <c r="E24" s="19"/>
      <c r="F24" s="2"/>
      <c r="H24" s="2"/>
      <c r="I24" s="290"/>
      <c r="N24" s="2"/>
      <c r="O24" s="2"/>
      <c r="P24" s="2"/>
      <c r="Q24" s="2"/>
    </row>
    <row r="25" spans="1:17" x14ac:dyDescent="0.25">
      <c r="A25" s="19" t="s">
        <v>197</v>
      </c>
      <c r="B25" s="290">
        <f t="shared" si="7"/>
        <v>7789</v>
      </c>
      <c r="C25" s="135">
        <f t="shared" si="8"/>
        <v>27.911560237941661</v>
      </c>
      <c r="E25" s="19"/>
      <c r="F25" s="2"/>
      <c r="H25" s="2"/>
      <c r="I25" s="290"/>
      <c r="N25" s="2"/>
      <c r="O25" s="2"/>
      <c r="P25" s="2"/>
      <c r="Q25" s="2"/>
    </row>
    <row r="26" spans="1:17" ht="28" x14ac:dyDescent="0.25">
      <c r="A26" s="354" t="s">
        <v>631</v>
      </c>
      <c r="B26" s="290">
        <f t="shared" si="7"/>
        <v>514</v>
      </c>
      <c r="C26" s="135">
        <f t="shared" si="8"/>
        <v>1.8418977997563248</v>
      </c>
      <c r="E26" s="19"/>
      <c r="F26" s="2"/>
      <c r="H26" s="2"/>
      <c r="I26" s="290"/>
      <c r="N26" s="2"/>
      <c r="O26" s="2"/>
      <c r="P26" s="2"/>
      <c r="Q26" s="2"/>
    </row>
    <row r="27" spans="1:17" x14ac:dyDescent="0.25">
      <c r="A27" s="19" t="s">
        <v>198</v>
      </c>
      <c r="B27" s="290">
        <f t="shared" si="7"/>
        <v>903</v>
      </c>
      <c r="C27" s="135">
        <f t="shared" si="8"/>
        <v>3.2358632552139324</v>
      </c>
      <c r="E27" s="354"/>
      <c r="F27" s="2"/>
      <c r="H27" s="2"/>
      <c r="I27" s="290"/>
      <c r="N27" s="2"/>
      <c r="O27" s="2"/>
      <c r="P27" s="2"/>
      <c r="Q27" s="2"/>
    </row>
    <row r="28" spans="1:17" x14ac:dyDescent="0.25">
      <c r="B28" s="410">
        <f>SUM(B22:B27)</f>
        <v>27906</v>
      </c>
      <c r="C28" s="135">
        <f t="shared" si="8"/>
        <v>100</v>
      </c>
      <c r="E28" s="19"/>
      <c r="F28" s="2"/>
      <c r="H28" s="2"/>
      <c r="I28" s="290"/>
      <c r="N28" s="2"/>
      <c r="O28" s="2"/>
      <c r="P28" s="2"/>
      <c r="Q28" s="2"/>
    </row>
    <row r="29" spans="1:17" x14ac:dyDescent="0.25">
      <c r="F29" s="2"/>
      <c r="I29" s="410"/>
    </row>
  </sheetData>
  <mergeCells count="10">
    <mergeCell ref="A1:Q1"/>
    <mergeCell ref="A2:Q2"/>
    <mergeCell ref="A3:Q3"/>
    <mergeCell ref="A5:A6"/>
    <mergeCell ref="Q5:Q6"/>
    <mergeCell ref="N5:P5"/>
    <mergeCell ref="K5:M5"/>
    <mergeCell ref="H5:J5"/>
    <mergeCell ref="E5:G5"/>
    <mergeCell ref="B5:D5"/>
  </mergeCells>
  <printOptions horizontalCentered="1" verticalCentered="1"/>
  <pageMargins left="0" right="0" top="0" bottom="0" header="0.51181102362204722" footer="0.51181102362204722"/>
  <pageSetup paperSize="9" scale="88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R30"/>
  <sheetViews>
    <sheetView view="pageBreakPreview" zoomScaleNormal="100" zoomScaleSheetLayoutView="100" workbookViewId="0">
      <selection activeCell="J14" sqref="J14"/>
    </sheetView>
  </sheetViews>
  <sheetFormatPr defaultRowHeight="14" x14ac:dyDescent="0.25"/>
  <cols>
    <col min="1" max="1" width="24.54296875" style="3" customWidth="1"/>
    <col min="2" max="10" width="9.54296875" style="3" customWidth="1"/>
    <col min="11" max="11" width="24.7265625" style="3" customWidth="1"/>
    <col min="12" max="250" width="9.1796875" style="2"/>
    <col min="251" max="251" width="22.453125" style="2" customWidth="1"/>
    <col min="252" max="266" width="7.26953125" style="2" customWidth="1"/>
    <col min="267" max="267" width="24.7265625" style="2" customWidth="1"/>
    <col min="268" max="506" width="9.1796875" style="2"/>
    <col min="507" max="507" width="22.453125" style="2" customWidth="1"/>
    <col min="508" max="522" width="7.26953125" style="2" customWidth="1"/>
    <col min="523" max="523" width="24.7265625" style="2" customWidth="1"/>
    <col min="524" max="762" width="9.1796875" style="2"/>
    <col min="763" max="763" width="22.453125" style="2" customWidth="1"/>
    <col min="764" max="778" width="7.26953125" style="2" customWidth="1"/>
    <col min="779" max="779" width="24.7265625" style="2" customWidth="1"/>
    <col min="780" max="1018" width="9.1796875" style="2"/>
    <col min="1019" max="1019" width="22.453125" style="2" customWidth="1"/>
    <col min="1020" max="1034" width="7.26953125" style="2" customWidth="1"/>
    <col min="1035" max="1035" width="24.7265625" style="2" customWidth="1"/>
    <col min="1036" max="1274" width="9.1796875" style="2"/>
    <col min="1275" max="1275" width="22.453125" style="2" customWidth="1"/>
    <col min="1276" max="1290" width="7.26953125" style="2" customWidth="1"/>
    <col min="1291" max="1291" width="24.7265625" style="2" customWidth="1"/>
    <col min="1292" max="1530" width="9.1796875" style="2"/>
    <col min="1531" max="1531" width="22.453125" style="2" customWidth="1"/>
    <col min="1532" max="1546" width="7.26953125" style="2" customWidth="1"/>
    <col min="1547" max="1547" width="24.7265625" style="2" customWidth="1"/>
    <col min="1548" max="1786" width="9.1796875" style="2"/>
    <col min="1787" max="1787" width="22.453125" style="2" customWidth="1"/>
    <col min="1788" max="1802" width="7.26953125" style="2" customWidth="1"/>
    <col min="1803" max="1803" width="24.7265625" style="2" customWidth="1"/>
    <col min="1804" max="2042" width="9.1796875" style="2"/>
    <col min="2043" max="2043" width="22.453125" style="2" customWidth="1"/>
    <col min="2044" max="2058" width="7.26953125" style="2" customWidth="1"/>
    <col min="2059" max="2059" width="24.7265625" style="2" customWidth="1"/>
    <col min="2060" max="2298" width="9.1796875" style="2"/>
    <col min="2299" max="2299" width="22.453125" style="2" customWidth="1"/>
    <col min="2300" max="2314" width="7.26953125" style="2" customWidth="1"/>
    <col min="2315" max="2315" width="24.7265625" style="2" customWidth="1"/>
    <col min="2316" max="2554" width="9.1796875" style="2"/>
    <col min="2555" max="2555" width="22.453125" style="2" customWidth="1"/>
    <col min="2556" max="2570" width="7.26953125" style="2" customWidth="1"/>
    <col min="2571" max="2571" width="24.7265625" style="2" customWidth="1"/>
    <col min="2572" max="2810" width="9.1796875" style="2"/>
    <col min="2811" max="2811" width="22.453125" style="2" customWidth="1"/>
    <col min="2812" max="2826" width="7.26953125" style="2" customWidth="1"/>
    <col min="2827" max="2827" width="24.7265625" style="2" customWidth="1"/>
    <col min="2828" max="3066" width="9.1796875" style="2"/>
    <col min="3067" max="3067" width="22.453125" style="2" customWidth="1"/>
    <col min="3068" max="3082" width="7.26953125" style="2" customWidth="1"/>
    <col min="3083" max="3083" width="24.7265625" style="2" customWidth="1"/>
    <col min="3084" max="3322" width="9.1796875" style="2"/>
    <col min="3323" max="3323" width="22.453125" style="2" customWidth="1"/>
    <col min="3324" max="3338" width="7.26953125" style="2" customWidth="1"/>
    <col min="3339" max="3339" width="24.7265625" style="2" customWidth="1"/>
    <col min="3340" max="3578" width="9.1796875" style="2"/>
    <col min="3579" max="3579" width="22.453125" style="2" customWidth="1"/>
    <col min="3580" max="3594" width="7.26953125" style="2" customWidth="1"/>
    <col min="3595" max="3595" width="24.7265625" style="2" customWidth="1"/>
    <col min="3596" max="3834" width="9.1796875" style="2"/>
    <col min="3835" max="3835" width="22.453125" style="2" customWidth="1"/>
    <col min="3836" max="3850" width="7.26953125" style="2" customWidth="1"/>
    <col min="3851" max="3851" width="24.7265625" style="2" customWidth="1"/>
    <col min="3852" max="4090" width="9.1796875" style="2"/>
    <col min="4091" max="4091" width="22.453125" style="2" customWidth="1"/>
    <col min="4092" max="4106" width="7.26953125" style="2" customWidth="1"/>
    <col min="4107" max="4107" width="24.7265625" style="2" customWidth="1"/>
    <col min="4108" max="4346" width="9.1796875" style="2"/>
    <col min="4347" max="4347" width="22.453125" style="2" customWidth="1"/>
    <col min="4348" max="4362" width="7.26953125" style="2" customWidth="1"/>
    <col min="4363" max="4363" width="24.7265625" style="2" customWidth="1"/>
    <col min="4364" max="4602" width="9.1796875" style="2"/>
    <col min="4603" max="4603" width="22.453125" style="2" customWidth="1"/>
    <col min="4604" max="4618" width="7.26953125" style="2" customWidth="1"/>
    <col min="4619" max="4619" width="24.7265625" style="2" customWidth="1"/>
    <col min="4620" max="4858" width="9.1796875" style="2"/>
    <col min="4859" max="4859" width="22.453125" style="2" customWidth="1"/>
    <col min="4860" max="4874" width="7.26953125" style="2" customWidth="1"/>
    <col min="4875" max="4875" width="24.7265625" style="2" customWidth="1"/>
    <col min="4876" max="5114" width="9.1796875" style="2"/>
    <col min="5115" max="5115" width="22.453125" style="2" customWidth="1"/>
    <col min="5116" max="5130" width="7.26953125" style="2" customWidth="1"/>
    <col min="5131" max="5131" width="24.7265625" style="2" customWidth="1"/>
    <col min="5132" max="5370" width="9.1796875" style="2"/>
    <col min="5371" max="5371" width="22.453125" style="2" customWidth="1"/>
    <col min="5372" max="5386" width="7.26953125" style="2" customWidth="1"/>
    <col min="5387" max="5387" width="24.7265625" style="2" customWidth="1"/>
    <col min="5388" max="5626" width="9.1796875" style="2"/>
    <col min="5627" max="5627" width="22.453125" style="2" customWidth="1"/>
    <col min="5628" max="5642" width="7.26953125" style="2" customWidth="1"/>
    <col min="5643" max="5643" width="24.7265625" style="2" customWidth="1"/>
    <col min="5644" max="5882" width="9.1796875" style="2"/>
    <col min="5883" max="5883" width="22.453125" style="2" customWidth="1"/>
    <col min="5884" max="5898" width="7.26953125" style="2" customWidth="1"/>
    <col min="5899" max="5899" width="24.7265625" style="2" customWidth="1"/>
    <col min="5900" max="6138" width="9.1796875" style="2"/>
    <col min="6139" max="6139" width="22.453125" style="2" customWidth="1"/>
    <col min="6140" max="6154" width="7.26953125" style="2" customWidth="1"/>
    <col min="6155" max="6155" width="24.7265625" style="2" customWidth="1"/>
    <col min="6156" max="6394" width="9.1796875" style="2"/>
    <col min="6395" max="6395" width="22.453125" style="2" customWidth="1"/>
    <col min="6396" max="6410" width="7.26953125" style="2" customWidth="1"/>
    <col min="6411" max="6411" width="24.7265625" style="2" customWidth="1"/>
    <col min="6412" max="6650" width="9.1796875" style="2"/>
    <col min="6651" max="6651" width="22.453125" style="2" customWidth="1"/>
    <col min="6652" max="6666" width="7.26953125" style="2" customWidth="1"/>
    <col min="6667" max="6667" width="24.7265625" style="2" customWidth="1"/>
    <col min="6668" max="6906" width="9.1796875" style="2"/>
    <col min="6907" max="6907" width="22.453125" style="2" customWidth="1"/>
    <col min="6908" max="6922" width="7.26953125" style="2" customWidth="1"/>
    <col min="6923" max="6923" width="24.7265625" style="2" customWidth="1"/>
    <col min="6924" max="7162" width="9.1796875" style="2"/>
    <col min="7163" max="7163" width="22.453125" style="2" customWidth="1"/>
    <col min="7164" max="7178" width="7.26953125" style="2" customWidth="1"/>
    <col min="7179" max="7179" width="24.7265625" style="2" customWidth="1"/>
    <col min="7180" max="7418" width="9.1796875" style="2"/>
    <col min="7419" max="7419" width="22.453125" style="2" customWidth="1"/>
    <col min="7420" max="7434" width="7.26953125" style="2" customWidth="1"/>
    <col min="7435" max="7435" width="24.7265625" style="2" customWidth="1"/>
    <col min="7436" max="7674" width="9.1796875" style="2"/>
    <col min="7675" max="7675" width="22.453125" style="2" customWidth="1"/>
    <col min="7676" max="7690" width="7.26953125" style="2" customWidth="1"/>
    <col min="7691" max="7691" width="24.7265625" style="2" customWidth="1"/>
    <col min="7692" max="7930" width="9.1796875" style="2"/>
    <col min="7931" max="7931" width="22.453125" style="2" customWidth="1"/>
    <col min="7932" max="7946" width="7.26953125" style="2" customWidth="1"/>
    <col min="7947" max="7947" width="24.7265625" style="2" customWidth="1"/>
    <col min="7948" max="8186" width="9.1796875" style="2"/>
    <col min="8187" max="8187" width="22.453125" style="2" customWidth="1"/>
    <col min="8188" max="8202" width="7.26953125" style="2" customWidth="1"/>
    <col min="8203" max="8203" width="24.7265625" style="2" customWidth="1"/>
    <col min="8204" max="8442" width="9.1796875" style="2"/>
    <col min="8443" max="8443" width="22.453125" style="2" customWidth="1"/>
    <col min="8444" max="8458" width="7.26953125" style="2" customWidth="1"/>
    <col min="8459" max="8459" width="24.7265625" style="2" customWidth="1"/>
    <col min="8460" max="8698" width="9.1796875" style="2"/>
    <col min="8699" max="8699" width="22.453125" style="2" customWidth="1"/>
    <col min="8700" max="8714" width="7.26953125" style="2" customWidth="1"/>
    <col min="8715" max="8715" width="24.7265625" style="2" customWidth="1"/>
    <col min="8716" max="8954" width="9.1796875" style="2"/>
    <col min="8955" max="8955" width="22.453125" style="2" customWidth="1"/>
    <col min="8956" max="8970" width="7.26953125" style="2" customWidth="1"/>
    <col min="8971" max="8971" width="24.7265625" style="2" customWidth="1"/>
    <col min="8972" max="9210" width="9.1796875" style="2"/>
    <col min="9211" max="9211" width="22.453125" style="2" customWidth="1"/>
    <col min="9212" max="9226" width="7.26953125" style="2" customWidth="1"/>
    <col min="9227" max="9227" width="24.7265625" style="2" customWidth="1"/>
    <col min="9228" max="9466" width="9.1796875" style="2"/>
    <col min="9467" max="9467" width="22.453125" style="2" customWidth="1"/>
    <col min="9468" max="9482" width="7.26953125" style="2" customWidth="1"/>
    <col min="9483" max="9483" width="24.7265625" style="2" customWidth="1"/>
    <col min="9484" max="9722" width="9.1796875" style="2"/>
    <col min="9723" max="9723" width="22.453125" style="2" customWidth="1"/>
    <col min="9724" max="9738" width="7.26953125" style="2" customWidth="1"/>
    <col min="9739" max="9739" width="24.7265625" style="2" customWidth="1"/>
    <col min="9740" max="9978" width="9.1796875" style="2"/>
    <col min="9979" max="9979" width="22.453125" style="2" customWidth="1"/>
    <col min="9980" max="9994" width="7.26953125" style="2" customWidth="1"/>
    <col min="9995" max="9995" width="24.7265625" style="2" customWidth="1"/>
    <col min="9996" max="10234" width="9.1796875" style="2"/>
    <col min="10235" max="10235" width="22.453125" style="2" customWidth="1"/>
    <col min="10236" max="10250" width="7.26953125" style="2" customWidth="1"/>
    <col min="10251" max="10251" width="24.7265625" style="2" customWidth="1"/>
    <col min="10252" max="10490" width="9.1796875" style="2"/>
    <col min="10491" max="10491" width="22.453125" style="2" customWidth="1"/>
    <col min="10492" max="10506" width="7.26953125" style="2" customWidth="1"/>
    <col min="10507" max="10507" width="24.7265625" style="2" customWidth="1"/>
    <col min="10508" max="10746" width="9.1796875" style="2"/>
    <col min="10747" max="10747" width="22.453125" style="2" customWidth="1"/>
    <col min="10748" max="10762" width="7.26953125" style="2" customWidth="1"/>
    <col min="10763" max="10763" width="24.7265625" style="2" customWidth="1"/>
    <col min="10764" max="11002" width="9.1796875" style="2"/>
    <col min="11003" max="11003" width="22.453125" style="2" customWidth="1"/>
    <col min="11004" max="11018" width="7.26953125" style="2" customWidth="1"/>
    <col min="11019" max="11019" width="24.7265625" style="2" customWidth="1"/>
    <col min="11020" max="11258" width="9.1796875" style="2"/>
    <col min="11259" max="11259" width="22.453125" style="2" customWidth="1"/>
    <col min="11260" max="11274" width="7.26953125" style="2" customWidth="1"/>
    <col min="11275" max="11275" width="24.7265625" style="2" customWidth="1"/>
    <col min="11276" max="11514" width="9.1796875" style="2"/>
    <col min="11515" max="11515" width="22.453125" style="2" customWidth="1"/>
    <col min="11516" max="11530" width="7.26953125" style="2" customWidth="1"/>
    <col min="11531" max="11531" width="24.7265625" style="2" customWidth="1"/>
    <col min="11532" max="11770" width="9.1796875" style="2"/>
    <col min="11771" max="11771" width="22.453125" style="2" customWidth="1"/>
    <col min="11772" max="11786" width="7.26953125" style="2" customWidth="1"/>
    <col min="11787" max="11787" width="24.7265625" style="2" customWidth="1"/>
    <col min="11788" max="12026" width="9.1796875" style="2"/>
    <col min="12027" max="12027" width="22.453125" style="2" customWidth="1"/>
    <col min="12028" max="12042" width="7.26953125" style="2" customWidth="1"/>
    <col min="12043" max="12043" width="24.7265625" style="2" customWidth="1"/>
    <col min="12044" max="12282" width="9.1796875" style="2"/>
    <col min="12283" max="12283" width="22.453125" style="2" customWidth="1"/>
    <col min="12284" max="12298" width="7.26953125" style="2" customWidth="1"/>
    <col min="12299" max="12299" width="24.7265625" style="2" customWidth="1"/>
    <col min="12300" max="12538" width="9.1796875" style="2"/>
    <col min="12539" max="12539" width="22.453125" style="2" customWidth="1"/>
    <col min="12540" max="12554" width="7.26953125" style="2" customWidth="1"/>
    <col min="12555" max="12555" width="24.7265625" style="2" customWidth="1"/>
    <col min="12556" max="12794" width="9.1796875" style="2"/>
    <col min="12795" max="12795" width="22.453125" style="2" customWidth="1"/>
    <col min="12796" max="12810" width="7.26953125" style="2" customWidth="1"/>
    <col min="12811" max="12811" width="24.7265625" style="2" customWidth="1"/>
    <col min="12812" max="13050" width="9.1796875" style="2"/>
    <col min="13051" max="13051" width="22.453125" style="2" customWidth="1"/>
    <col min="13052" max="13066" width="7.26953125" style="2" customWidth="1"/>
    <col min="13067" max="13067" width="24.7265625" style="2" customWidth="1"/>
    <col min="13068" max="13306" width="9.1796875" style="2"/>
    <col min="13307" max="13307" width="22.453125" style="2" customWidth="1"/>
    <col min="13308" max="13322" width="7.26953125" style="2" customWidth="1"/>
    <col min="13323" max="13323" width="24.7265625" style="2" customWidth="1"/>
    <col min="13324" max="13562" width="9.1796875" style="2"/>
    <col min="13563" max="13563" width="22.453125" style="2" customWidth="1"/>
    <col min="13564" max="13578" width="7.26953125" style="2" customWidth="1"/>
    <col min="13579" max="13579" width="24.7265625" style="2" customWidth="1"/>
    <col min="13580" max="13818" width="9.1796875" style="2"/>
    <col min="13819" max="13819" width="22.453125" style="2" customWidth="1"/>
    <col min="13820" max="13834" width="7.26953125" style="2" customWidth="1"/>
    <col min="13835" max="13835" width="24.7265625" style="2" customWidth="1"/>
    <col min="13836" max="14074" width="9.1796875" style="2"/>
    <col min="14075" max="14075" width="22.453125" style="2" customWidth="1"/>
    <col min="14076" max="14090" width="7.26953125" style="2" customWidth="1"/>
    <col min="14091" max="14091" width="24.7265625" style="2" customWidth="1"/>
    <col min="14092" max="14330" width="9.1796875" style="2"/>
    <col min="14331" max="14331" width="22.453125" style="2" customWidth="1"/>
    <col min="14332" max="14346" width="7.26953125" style="2" customWidth="1"/>
    <col min="14347" max="14347" width="24.7265625" style="2" customWidth="1"/>
    <col min="14348" max="14586" width="9.1796875" style="2"/>
    <col min="14587" max="14587" width="22.453125" style="2" customWidth="1"/>
    <col min="14588" max="14602" width="7.26953125" style="2" customWidth="1"/>
    <col min="14603" max="14603" width="24.7265625" style="2" customWidth="1"/>
    <col min="14604" max="14842" width="9.1796875" style="2"/>
    <col min="14843" max="14843" width="22.453125" style="2" customWidth="1"/>
    <col min="14844" max="14858" width="7.26953125" style="2" customWidth="1"/>
    <col min="14859" max="14859" width="24.7265625" style="2" customWidth="1"/>
    <col min="14860" max="15098" width="9.1796875" style="2"/>
    <col min="15099" max="15099" width="22.453125" style="2" customWidth="1"/>
    <col min="15100" max="15114" width="7.26953125" style="2" customWidth="1"/>
    <col min="15115" max="15115" width="24.7265625" style="2" customWidth="1"/>
    <col min="15116" max="15354" width="9.1796875" style="2"/>
    <col min="15355" max="15355" width="22.453125" style="2" customWidth="1"/>
    <col min="15356" max="15370" width="7.26953125" style="2" customWidth="1"/>
    <col min="15371" max="15371" width="24.7265625" style="2" customWidth="1"/>
    <col min="15372" max="15610" width="9.1796875" style="2"/>
    <col min="15611" max="15611" width="22.453125" style="2" customWidth="1"/>
    <col min="15612" max="15626" width="7.26953125" style="2" customWidth="1"/>
    <col min="15627" max="15627" width="24.7265625" style="2" customWidth="1"/>
    <col min="15628" max="15866" width="9.1796875" style="2"/>
    <col min="15867" max="15867" width="22.453125" style="2" customWidth="1"/>
    <col min="15868" max="15882" width="7.26953125" style="2" customWidth="1"/>
    <col min="15883" max="15883" width="24.7265625" style="2" customWidth="1"/>
    <col min="15884" max="16122" width="9.1796875" style="2"/>
    <col min="16123" max="16123" width="22.453125" style="2" customWidth="1"/>
    <col min="16124" max="16138" width="7.26953125" style="2" customWidth="1"/>
    <col min="16139" max="16139" width="24.7265625" style="2" customWidth="1"/>
    <col min="16140" max="16384" width="9.1796875" style="2"/>
  </cols>
  <sheetData>
    <row r="1" spans="1:18" ht="24.5" x14ac:dyDescent="0.25">
      <c r="A1" s="1174" t="s">
        <v>572</v>
      </c>
      <c r="B1" s="1174"/>
      <c r="C1" s="1174"/>
      <c r="D1" s="1174"/>
      <c r="E1" s="1174"/>
      <c r="F1" s="1174"/>
      <c r="G1" s="1174"/>
      <c r="H1" s="1174"/>
      <c r="I1" s="1174"/>
      <c r="J1" s="1174"/>
      <c r="K1" s="1174"/>
    </row>
    <row r="2" spans="1:18" ht="15.5" x14ac:dyDescent="0.25">
      <c r="A2" s="1175" t="s">
        <v>1162</v>
      </c>
      <c r="B2" s="1175"/>
      <c r="C2" s="1175"/>
      <c r="D2" s="1175"/>
      <c r="E2" s="1175"/>
      <c r="F2" s="1175"/>
      <c r="G2" s="1175"/>
      <c r="H2" s="1175"/>
      <c r="I2" s="1175"/>
      <c r="J2" s="1175"/>
      <c r="K2" s="1175"/>
    </row>
    <row r="3" spans="1:18" ht="15.5" x14ac:dyDescent="0.25">
      <c r="A3" s="1175">
        <v>2017</v>
      </c>
      <c r="B3" s="1175"/>
      <c r="C3" s="1175"/>
      <c r="D3" s="1175"/>
      <c r="E3" s="1175"/>
      <c r="F3" s="1175"/>
      <c r="G3" s="1175"/>
      <c r="H3" s="1175"/>
      <c r="I3" s="1175"/>
      <c r="J3" s="1175"/>
      <c r="K3" s="1175"/>
    </row>
    <row r="4" spans="1:18" s="33" customFormat="1" ht="27.75" customHeight="1" x14ac:dyDescent="0.35">
      <c r="A4" s="970" t="s">
        <v>901</v>
      </c>
      <c r="B4" s="170"/>
      <c r="C4" s="170"/>
      <c r="D4" s="170"/>
      <c r="E4" s="170"/>
      <c r="F4" s="170"/>
      <c r="G4" s="170"/>
      <c r="H4" s="170"/>
      <c r="I4" s="170"/>
      <c r="J4" s="170"/>
      <c r="K4" s="972" t="s">
        <v>199</v>
      </c>
    </row>
    <row r="5" spans="1:18" ht="33.75" customHeight="1" x14ac:dyDescent="0.25">
      <c r="A5" s="1238" t="s">
        <v>1306</v>
      </c>
      <c r="B5" s="1240" t="s">
        <v>957</v>
      </c>
      <c r="C5" s="1241"/>
      <c r="D5" s="1242"/>
      <c r="E5" s="1243" t="s">
        <v>839</v>
      </c>
      <c r="F5" s="1241"/>
      <c r="G5" s="1242"/>
      <c r="H5" s="1171" t="s">
        <v>958</v>
      </c>
      <c r="I5" s="1171"/>
      <c r="J5" s="1244"/>
      <c r="K5" s="1245" t="s">
        <v>1305</v>
      </c>
    </row>
    <row r="6" spans="1:18" ht="33" customHeight="1" x14ac:dyDescent="0.25">
      <c r="A6" s="1239"/>
      <c r="B6" s="99" t="s">
        <v>404</v>
      </c>
      <c r="C6" s="494" t="s">
        <v>796</v>
      </c>
      <c r="D6" s="494" t="s">
        <v>795</v>
      </c>
      <c r="E6" s="99" t="s">
        <v>404</v>
      </c>
      <c r="F6" s="494" t="s">
        <v>796</v>
      </c>
      <c r="G6" s="494" t="s">
        <v>795</v>
      </c>
      <c r="H6" s="99" t="s">
        <v>404</v>
      </c>
      <c r="I6" s="494" t="s">
        <v>796</v>
      </c>
      <c r="J6" s="494" t="s">
        <v>795</v>
      </c>
      <c r="K6" s="1246"/>
    </row>
    <row r="7" spans="1:18" ht="30" customHeight="1" thickBot="1" x14ac:dyDescent="0.3">
      <c r="A7" s="655" t="s">
        <v>1270</v>
      </c>
      <c r="B7" s="213">
        <f>D7+C7</f>
        <v>353</v>
      </c>
      <c r="C7" s="213">
        <f>I7+F7</f>
        <v>165</v>
      </c>
      <c r="D7" s="213">
        <f>J7+G7</f>
        <v>188</v>
      </c>
      <c r="E7" s="213">
        <f>G7+F7</f>
        <v>251</v>
      </c>
      <c r="F7" s="387">
        <v>115</v>
      </c>
      <c r="G7" s="387">
        <v>136</v>
      </c>
      <c r="H7" s="213">
        <f>J7+I7</f>
        <v>102</v>
      </c>
      <c r="I7" s="187">
        <v>50</v>
      </c>
      <c r="J7" s="187">
        <v>52</v>
      </c>
      <c r="K7" s="137" t="s">
        <v>428</v>
      </c>
      <c r="P7" s="1043"/>
      <c r="Q7" s="1043"/>
      <c r="R7" s="1043"/>
    </row>
    <row r="8" spans="1:18" ht="33.75" customHeight="1" thickBot="1" x14ac:dyDescent="0.3">
      <c r="A8" s="45" t="s">
        <v>64</v>
      </c>
      <c r="B8" s="284">
        <f t="shared" ref="B8:B14" si="0">D8+C8</f>
        <v>3726</v>
      </c>
      <c r="C8" s="284">
        <f t="shared" ref="C8:C14" si="1">I8+F8</f>
        <v>1829</v>
      </c>
      <c r="D8" s="284">
        <f t="shared" ref="D8:D14" si="2">J8+G8</f>
        <v>1897</v>
      </c>
      <c r="E8" s="284">
        <f t="shared" ref="E8:E14" si="3">G8+F8</f>
        <v>2319</v>
      </c>
      <c r="F8" s="388">
        <v>1126</v>
      </c>
      <c r="G8" s="388">
        <v>1193</v>
      </c>
      <c r="H8" s="284">
        <f t="shared" ref="H8:H14" si="4">J8+I8</f>
        <v>1407</v>
      </c>
      <c r="I8" s="183">
        <v>703</v>
      </c>
      <c r="J8" s="183">
        <v>704</v>
      </c>
      <c r="K8" s="62" t="s">
        <v>65</v>
      </c>
      <c r="P8" s="1043"/>
      <c r="Q8" s="1043"/>
      <c r="R8" s="1043"/>
    </row>
    <row r="9" spans="1:18" ht="33.75" customHeight="1" thickBot="1" x14ac:dyDescent="0.3">
      <c r="A9" s="46" t="s">
        <v>66</v>
      </c>
      <c r="B9" s="213">
        <f t="shared" si="0"/>
        <v>8687</v>
      </c>
      <c r="C9" s="213">
        <f t="shared" si="1"/>
        <v>4161</v>
      </c>
      <c r="D9" s="213">
        <f t="shared" si="2"/>
        <v>4526</v>
      </c>
      <c r="E9" s="213">
        <f t="shared" si="3"/>
        <v>6195</v>
      </c>
      <c r="F9" s="387">
        <v>2998</v>
      </c>
      <c r="G9" s="387">
        <v>3197</v>
      </c>
      <c r="H9" s="213">
        <f t="shared" si="4"/>
        <v>2492</v>
      </c>
      <c r="I9" s="184">
        <v>1163</v>
      </c>
      <c r="J9" s="184">
        <v>1329</v>
      </c>
      <c r="K9" s="63" t="s">
        <v>67</v>
      </c>
      <c r="P9" s="1043"/>
      <c r="Q9" s="1043"/>
      <c r="R9" s="1043"/>
    </row>
    <row r="10" spans="1:18" ht="33.75" customHeight="1" thickBot="1" x14ac:dyDescent="0.3">
      <c r="A10" s="45" t="s">
        <v>68</v>
      </c>
      <c r="B10" s="284">
        <f t="shared" si="0"/>
        <v>8993</v>
      </c>
      <c r="C10" s="284">
        <f t="shared" si="1"/>
        <v>4436</v>
      </c>
      <c r="D10" s="284">
        <f t="shared" si="2"/>
        <v>4557</v>
      </c>
      <c r="E10" s="284">
        <f t="shared" si="3"/>
        <v>6904</v>
      </c>
      <c r="F10" s="388">
        <v>3414</v>
      </c>
      <c r="G10" s="388">
        <v>3490</v>
      </c>
      <c r="H10" s="284">
        <f t="shared" si="4"/>
        <v>2089</v>
      </c>
      <c r="I10" s="183">
        <v>1022</v>
      </c>
      <c r="J10" s="183">
        <v>1067</v>
      </c>
      <c r="K10" s="62" t="s">
        <v>69</v>
      </c>
      <c r="P10" s="1043"/>
      <c r="Q10" s="1043"/>
      <c r="R10" s="1043"/>
    </row>
    <row r="11" spans="1:18" ht="33.75" customHeight="1" thickBot="1" x14ac:dyDescent="0.3">
      <c r="A11" s="46" t="s">
        <v>70</v>
      </c>
      <c r="B11" s="213">
        <f t="shared" si="0"/>
        <v>4742</v>
      </c>
      <c r="C11" s="213">
        <f t="shared" si="1"/>
        <v>2340</v>
      </c>
      <c r="D11" s="213">
        <f t="shared" si="2"/>
        <v>2402</v>
      </c>
      <c r="E11" s="213">
        <f t="shared" si="3"/>
        <v>3403</v>
      </c>
      <c r="F11" s="387">
        <v>1667</v>
      </c>
      <c r="G11" s="387">
        <v>1736</v>
      </c>
      <c r="H11" s="213">
        <f t="shared" si="4"/>
        <v>1339</v>
      </c>
      <c r="I11" s="184">
        <v>673</v>
      </c>
      <c r="J11" s="184">
        <v>666</v>
      </c>
      <c r="K11" s="63" t="s">
        <v>71</v>
      </c>
      <c r="P11" s="1043"/>
      <c r="Q11" s="1043"/>
      <c r="R11" s="1043"/>
    </row>
    <row r="12" spans="1:18" ht="33.75" customHeight="1" thickBot="1" x14ac:dyDescent="0.3">
      <c r="A12" s="45" t="s">
        <v>72</v>
      </c>
      <c r="B12" s="284">
        <f t="shared" si="0"/>
        <v>1298</v>
      </c>
      <c r="C12" s="284">
        <f t="shared" si="1"/>
        <v>639</v>
      </c>
      <c r="D12" s="284">
        <f t="shared" si="2"/>
        <v>659</v>
      </c>
      <c r="E12" s="284">
        <f t="shared" si="3"/>
        <v>822</v>
      </c>
      <c r="F12" s="388">
        <v>407</v>
      </c>
      <c r="G12" s="388">
        <v>415</v>
      </c>
      <c r="H12" s="284">
        <f t="shared" si="4"/>
        <v>476</v>
      </c>
      <c r="I12" s="183">
        <v>232</v>
      </c>
      <c r="J12" s="183">
        <v>244</v>
      </c>
      <c r="K12" s="62" t="s">
        <v>73</v>
      </c>
      <c r="P12" s="1043"/>
      <c r="Q12" s="1043"/>
      <c r="R12" s="1043"/>
    </row>
    <row r="13" spans="1:18" ht="31.5" customHeight="1" thickBot="1" x14ac:dyDescent="0.3">
      <c r="A13" s="46" t="s">
        <v>165</v>
      </c>
      <c r="B13" s="213">
        <f t="shared" si="0"/>
        <v>93</v>
      </c>
      <c r="C13" s="213">
        <f t="shared" si="1"/>
        <v>39</v>
      </c>
      <c r="D13" s="213">
        <f t="shared" si="2"/>
        <v>54</v>
      </c>
      <c r="E13" s="213">
        <f t="shared" si="3"/>
        <v>57</v>
      </c>
      <c r="F13" s="387">
        <v>25</v>
      </c>
      <c r="G13" s="387">
        <v>32</v>
      </c>
      <c r="H13" s="213">
        <f t="shared" si="4"/>
        <v>36</v>
      </c>
      <c r="I13" s="184">
        <v>14</v>
      </c>
      <c r="J13" s="184">
        <v>22</v>
      </c>
      <c r="K13" s="63" t="s">
        <v>200</v>
      </c>
      <c r="P13" s="1043"/>
      <c r="Q13" s="1043"/>
      <c r="R13" s="1043"/>
    </row>
    <row r="14" spans="1:18" ht="31.5" customHeight="1" x14ac:dyDescent="0.25">
      <c r="A14" s="332" t="s">
        <v>202</v>
      </c>
      <c r="B14" s="212">
        <f t="shared" si="0"/>
        <v>14</v>
      </c>
      <c r="C14" s="212">
        <f t="shared" si="1"/>
        <v>8</v>
      </c>
      <c r="D14" s="212">
        <f t="shared" si="2"/>
        <v>6</v>
      </c>
      <c r="E14" s="212">
        <f t="shared" si="3"/>
        <v>11</v>
      </c>
      <c r="F14" s="473">
        <v>7</v>
      </c>
      <c r="G14" s="473">
        <v>4</v>
      </c>
      <c r="H14" s="212">
        <f t="shared" si="4"/>
        <v>3</v>
      </c>
      <c r="I14" s="205">
        <v>1</v>
      </c>
      <c r="J14" s="205">
        <v>2</v>
      </c>
      <c r="K14" s="293" t="s">
        <v>202</v>
      </c>
      <c r="P14" s="1043"/>
      <c r="Q14" s="1043"/>
      <c r="R14" s="1043"/>
    </row>
    <row r="15" spans="1:18" ht="27" customHeight="1" x14ac:dyDescent="0.25">
      <c r="A15" s="554" t="s">
        <v>47</v>
      </c>
      <c r="B15" s="289">
        <f>SUM(B7:B14)</f>
        <v>27906</v>
      </c>
      <c r="C15" s="289">
        <f>SUM(C7:C14)</f>
        <v>13617</v>
      </c>
      <c r="D15" s="289">
        <f>SUM(D7:D14)</f>
        <v>14289</v>
      </c>
      <c r="E15" s="738">
        <f>SUM(E7:E14)</f>
        <v>19962</v>
      </c>
      <c r="F15" s="218">
        <f t="shared" ref="F15:J15" si="5">SUM(F7:F14)</f>
        <v>9759</v>
      </c>
      <c r="G15" s="218">
        <f>SUM(G7:G14)</f>
        <v>10203</v>
      </c>
      <c r="H15" s="289">
        <f t="shared" si="5"/>
        <v>7944</v>
      </c>
      <c r="I15" s="218">
        <f t="shared" si="5"/>
        <v>3858</v>
      </c>
      <c r="J15" s="218">
        <f t="shared" si="5"/>
        <v>4086</v>
      </c>
      <c r="K15" s="657" t="s">
        <v>48</v>
      </c>
      <c r="P15" s="1043"/>
      <c r="Q15" s="1043"/>
      <c r="R15" s="1043"/>
    </row>
    <row r="16" spans="1:18" ht="12" customHeight="1" x14ac:dyDescent="0.25"/>
    <row r="18" spans="1:11" ht="42" x14ac:dyDescent="0.25">
      <c r="A18" s="117"/>
      <c r="B18" s="116" t="s">
        <v>413</v>
      </c>
      <c r="C18" s="116" t="s">
        <v>409</v>
      </c>
    </row>
    <row r="19" spans="1:11" ht="28" x14ac:dyDescent="0.25">
      <c r="A19" s="116" t="s">
        <v>427</v>
      </c>
      <c r="B19" s="291">
        <f>H7</f>
        <v>102</v>
      </c>
      <c r="C19" s="291">
        <f>E7</f>
        <v>251</v>
      </c>
    </row>
    <row r="20" spans="1:11" x14ac:dyDescent="0.25">
      <c r="A20" s="116" t="str">
        <f t="shared" ref="A20:A25" si="6">A8</f>
        <v>20-24</v>
      </c>
      <c r="B20" s="291">
        <f>H8</f>
        <v>1407</v>
      </c>
      <c r="C20" s="291">
        <f t="shared" ref="C20:C27" si="7">E8</f>
        <v>2319</v>
      </c>
    </row>
    <row r="21" spans="1:11" x14ac:dyDescent="0.25">
      <c r="A21" s="116" t="str">
        <f t="shared" si="6"/>
        <v>25-29</v>
      </c>
      <c r="B21" s="291">
        <f t="shared" ref="B21:B25" si="8">H9</f>
        <v>2492</v>
      </c>
      <c r="C21" s="291">
        <f t="shared" si="7"/>
        <v>6195</v>
      </c>
    </row>
    <row r="22" spans="1:11" x14ac:dyDescent="0.25">
      <c r="A22" s="116" t="str">
        <f t="shared" si="6"/>
        <v>30-34</v>
      </c>
      <c r="B22" s="291">
        <f t="shared" si="8"/>
        <v>2089</v>
      </c>
      <c r="C22" s="291">
        <f t="shared" si="7"/>
        <v>6904</v>
      </c>
    </row>
    <row r="23" spans="1:11" x14ac:dyDescent="0.25">
      <c r="A23" s="116" t="str">
        <f t="shared" si="6"/>
        <v>35-39</v>
      </c>
      <c r="B23" s="291">
        <f t="shared" si="8"/>
        <v>1339</v>
      </c>
      <c r="C23" s="291">
        <f t="shared" si="7"/>
        <v>3403</v>
      </c>
    </row>
    <row r="24" spans="1:11" x14ac:dyDescent="0.25">
      <c r="A24" s="116" t="str">
        <f t="shared" si="6"/>
        <v>40-44</v>
      </c>
      <c r="B24" s="291">
        <f t="shared" si="8"/>
        <v>476</v>
      </c>
      <c r="C24" s="291">
        <f t="shared" si="7"/>
        <v>822</v>
      </c>
      <c r="E24" s="19"/>
      <c r="F24" s="290"/>
      <c r="H24" s="2"/>
      <c r="I24" s="2"/>
      <c r="J24" s="2"/>
      <c r="K24" s="2"/>
    </row>
    <row r="25" spans="1:11" x14ac:dyDescent="0.25">
      <c r="A25" s="116" t="str">
        <f t="shared" si="6"/>
        <v>45-49</v>
      </c>
      <c r="B25" s="291">
        <f t="shared" si="8"/>
        <v>36</v>
      </c>
      <c r="C25" s="291">
        <f t="shared" si="7"/>
        <v>57</v>
      </c>
      <c r="E25" s="19"/>
      <c r="F25" s="290"/>
      <c r="H25" s="2"/>
      <c r="I25" s="2"/>
      <c r="J25" s="2"/>
      <c r="K25" s="2"/>
    </row>
    <row r="26" spans="1:11" x14ac:dyDescent="0.25">
      <c r="A26" s="116" t="s">
        <v>201</v>
      </c>
      <c r="B26" s="291">
        <f>H14</f>
        <v>3</v>
      </c>
      <c r="C26" s="291">
        <f t="shared" si="7"/>
        <v>11</v>
      </c>
      <c r="E26" s="19"/>
      <c r="F26" s="290"/>
      <c r="H26" s="2"/>
      <c r="I26" s="2"/>
      <c r="J26" s="2"/>
      <c r="K26" s="2"/>
    </row>
    <row r="27" spans="1:11" x14ac:dyDescent="0.25">
      <c r="A27" s="116"/>
      <c r="B27" s="291">
        <f>SUM(B19:B26)</f>
        <v>7944</v>
      </c>
      <c r="C27" s="291">
        <f t="shared" si="7"/>
        <v>19962</v>
      </c>
      <c r="E27" s="19"/>
      <c r="F27" s="290"/>
      <c r="H27" s="2"/>
      <c r="I27" s="2"/>
      <c r="J27" s="2"/>
      <c r="K27" s="2"/>
    </row>
    <row r="28" spans="1:11" x14ac:dyDescent="0.25">
      <c r="B28" s="354"/>
      <c r="C28" s="290"/>
      <c r="E28" s="354"/>
      <c r="F28" s="290"/>
      <c r="H28" s="2"/>
      <c r="I28" s="2"/>
      <c r="J28" s="2"/>
      <c r="K28" s="2"/>
    </row>
    <row r="29" spans="1:11" x14ac:dyDescent="0.25">
      <c r="B29" s="19"/>
      <c r="C29" s="290"/>
      <c r="E29" s="19"/>
      <c r="F29" s="290"/>
      <c r="H29" s="2"/>
      <c r="I29" s="2"/>
      <c r="J29" s="2"/>
      <c r="K29" s="2"/>
    </row>
    <row r="30" spans="1:11" x14ac:dyDescent="0.25">
      <c r="C30" s="410"/>
      <c r="F30" s="410"/>
    </row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K26"/>
  <sheetViews>
    <sheetView view="pageBreakPreview" zoomScaleNormal="100" zoomScaleSheetLayoutView="100" workbookViewId="0">
      <selection activeCell="J14" sqref="J14"/>
    </sheetView>
  </sheetViews>
  <sheetFormatPr defaultRowHeight="14" x14ac:dyDescent="0.25"/>
  <cols>
    <col min="1" max="1" width="26.1796875" style="50" customWidth="1"/>
    <col min="2" max="2" width="8.453125" style="50" customWidth="1"/>
    <col min="3" max="4" width="8" style="50" customWidth="1"/>
    <col min="5" max="6" width="8.453125" style="50" customWidth="1"/>
    <col min="7" max="7" width="8.26953125" style="50" customWidth="1"/>
    <col min="8" max="10" width="7.7265625" style="50" customWidth="1"/>
    <col min="11" max="11" width="25.7265625" style="50" customWidth="1"/>
    <col min="12" max="256" width="9.1796875" style="49"/>
    <col min="257" max="257" width="25.7265625" style="49" customWidth="1"/>
    <col min="258" max="258" width="8.453125" style="49" customWidth="1"/>
    <col min="259" max="260" width="7.7265625" style="49" customWidth="1"/>
    <col min="261" max="261" width="8.54296875" style="49" customWidth="1"/>
    <col min="262" max="266" width="7.7265625" style="49" customWidth="1"/>
    <col min="267" max="267" width="25.7265625" style="49" customWidth="1"/>
    <col min="268" max="512" width="9.1796875" style="49"/>
    <col min="513" max="513" width="25.7265625" style="49" customWidth="1"/>
    <col min="514" max="514" width="8.453125" style="49" customWidth="1"/>
    <col min="515" max="516" width="7.7265625" style="49" customWidth="1"/>
    <col min="517" max="517" width="8.54296875" style="49" customWidth="1"/>
    <col min="518" max="522" width="7.7265625" style="49" customWidth="1"/>
    <col min="523" max="523" width="25.7265625" style="49" customWidth="1"/>
    <col min="524" max="768" width="9.1796875" style="49"/>
    <col min="769" max="769" width="25.7265625" style="49" customWidth="1"/>
    <col min="770" max="770" width="8.453125" style="49" customWidth="1"/>
    <col min="771" max="772" width="7.7265625" style="49" customWidth="1"/>
    <col min="773" max="773" width="8.54296875" style="49" customWidth="1"/>
    <col min="774" max="778" width="7.7265625" style="49" customWidth="1"/>
    <col min="779" max="779" width="25.7265625" style="49" customWidth="1"/>
    <col min="780" max="1024" width="9.1796875" style="49"/>
    <col min="1025" max="1025" width="25.7265625" style="49" customWidth="1"/>
    <col min="1026" max="1026" width="8.453125" style="49" customWidth="1"/>
    <col min="1027" max="1028" width="7.7265625" style="49" customWidth="1"/>
    <col min="1029" max="1029" width="8.54296875" style="49" customWidth="1"/>
    <col min="1030" max="1034" width="7.7265625" style="49" customWidth="1"/>
    <col min="1035" max="1035" width="25.7265625" style="49" customWidth="1"/>
    <col min="1036" max="1280" width="9.1796875" style="49"/>
    <col min="1281" max="1281" width="25.7265625" style="49" customWidth="1"/>
    <col min="1282" max="1282" width="8.453125" style="49" customWidth="1"/>
    <col min="1283" max="1284" width="7.7265625" style="49" customWidth="1"/>
    <col min="1285" max="1285" width="8.54296875" style="49" customWidth="1"/>
    <col min="1286" max="1290" width="7.7265625" style="49" customWidth="1"/>
    <col min="1291" max="1291" width="25.7265625" style="49" customWidth="1"/>
    <col min="1292" max="1536" width="9.1796875" style="49"/>
    <col min="1537" max="1537" width="25.7265625" style="49" customWidth="1"/>
    <col min="1538" max="1538" width="8.453125" style="49" customWidth="1"/>
    <col min="1539" max="1540" width="7.7265625" style="49" customWidth="1"/>
    <col min="1541" max="1541" width="8.54296875" style="49" customWidth="1"/>
    <col min="1542" max="1546" width="7.7265625" style="49" customWidth="1"/>
    <col min="1547" max="1547" width="25.7265625" style="49" customWidth="1"/>
    <col min="1548" max="1792" width="9.1796875" style="49"/>
    <col min="1793" max="1793" width="25.7265625" style="49" customWidth="1"/>
    <col min="1794" max="1794" width="8.453125" style="49" customWidth="1"/>
    <col min="1795" max="1796" width="7.7265625" style="49" customWidth="1"/>
    <col min="1797" max="1797" width="8.54296875" style="49" customWidth="1"/>
    <col min="1798" max="1802" width="7.7265625" style="49" customWidth="1"/>
    <col min="1803" max="1803" width="25.7265625" style="49" customWidth="1"/>
    <col min="1804" max="2048" width="9.1796875" style="49"/>
    <col min="2049" max="2049" width="25.7265625" style="49" customWidth="1"/>
    <col min="2050" max="2050" width="8.453125" style="49" customWidth="1"/>
    <col min="2051" max="2052" width="7.7265625" style="49" customWidth="1"/>
    <col min="2053" max="2053" width="8.54296875" style="49" customWidth="1"/>
    <col min="2054" max="2058" width="7.7265625" style="49" customWidth="1"/>
    <col min="2059" max="2059" width="25.7265625" style="49" customWidth="1"/>
    <col min="2060" max="2304" width="9.1796875" style="49"/>
    <col min="2305" max="2305" width="25.7265625" style="49" customWidth="1"/>
    <col min="2306" max="2306" width="8.453125" style="49" customWidth="1"/>
    <col min="2307" max="2308" width="7.7265625" style="49" customWidth="1"/>
    <col min="2309" max="2309" width="8.54296875" style="49" customWidth="1"/>
    <col min="2310" max="2314" width="7.7265625" style="49" customWidth="1"/>
    <col min="2315" max="2315" width="25.7265625" style="49" customWidth="1"/>
    <col min="2316" max="2560" width="9.1796875" style="49"/>
    <col min="2561" max="2561" width="25.7265625" style="49" customWidth="1"/>
    <col min="2562" max="2562" width="8.453125" style="49" customWidth="1"/>
    <col min="2563" max="2564" width="7.7265625" style="49" customWidth="1"/>
    <col min="2565" max="2565" width="8.54296875" style="49" customWidth="1"/>
    <col min="2566" max="2570" width="7.7265625" style="49" customWidth="1"/>
    <col min="2571" max="2571" width="25.7265625" style="49" customWidth="1"/>
    <col min="2572" max="2816" width="9.1796875" style="49"/>
    <col min="2817" max="2817" width="25.7265625" style="49" customWidth="1"/>
    <col min="2818" max="2818" width="8.453125" style="49" customWidth="1"/>
    <col min="2819" max="2820" width="7.7265625" style="49" customWidth="1"/>
    <col min="2821" max="2821" width="8.54296875" style="49" customWidth="1"/>
    <col min="2822" max="2826" width="7.7265625" style="49" customWidth="1"/>
    <col min="2827" max="2827" width="25.7265625" style="49" customWidth="1"/>
    <col min="2828" max="3072" width="9.1796875" style="49"/>
    <col min="3073" max="3073" width="25.7265625" style="49" customWidth="1"/>
    <col min="3074" max="3074" width="8.453125" style="49" customWidth="1"/>
    <col min="3075" max="3076" width="7.7265625" style="49" customWidth="1"/>
    <col min="3077" max="3077" width="8.54296875" style="49" customWidth="1"/>
    <col min="3078" max="3082" width="7.7265625" style="49" customWidth="1"/>
    <col min="3083" max="3083" width="25.7265625" style="49" customWidth="1"/>
    <col min="3084" max="3328" width="9.1796875" style="49"/>
    <col min="3329" max="3329" width="25.7265625" style="49" customWidth="1"/>
    <col min="3330" max="3330" width="8.453125" style="49" customWidth="1"/>
    <col min="3331" max="3332" width="7.7265625" style="49" customWidth="1"/>
    <col min="3333" max="3333" width="8.54296875" style="49" customWidth="1"/>
    <col min="3334" max="3338" width="7.7265625" style="49" customWidth="1"/>
    <col min="3339" max="3339" width="25.7265625" style="49" customWidth="1"/>
    <col min="3340" max="3584" width="9.1796875" style="49"/>
    <col min="3585" max="3585" width="25.7265625" style="49" customWidth="1"/>
    <col min="3586" max="3586" width="8.453125" style="49" customWidth="1"/>
    <col min="3587" max="3588" width="7.7265625" style="49" customWidth="1"/>
    <col min="3589" max="3589" width="8.54296875" style="49" customWidth="1"/>
    <col min="3590" max="3594" width="7.7265625" style="49" customWidth="1"/>
    <col min="3595" max="3595" width="25.7265625" style="49" customWidth="1"/>
    <col min="3596" max="3840" width="9.1796875" style="49"/>
    <col min="3841" max="3841" width="25.7265625" style="49" customWidth="1"/>
    <col min="3842" max="3842" width="8.453125" style="49" customWidth="1"/>
    <col min="3843" max="3844" width="7.7265625" style="49" customWidth="1"/>
    <col min="3845" max="3845" width="8.54296875" style="49" customWidth="1"/>
    <col min="3846" max="3850" width="7.7265625" style="49" customWidth="1"/>
    <col min="3851" max="3851" width="25.7265625" style="49" customWidth="1"/>
    <col min="3852" max="4096" width="9.1796875" style="49"/>
    <col min="4097" max="4097" width="25.7265625" style="49" customWidth="1"/>
    <col min="4098" max="4098" width="8.453125" style="49" customWidth="1"/>
    <col min="4099" max="4100" width="7.7265625" style="49" customWidth="1"/>
    <col min="4101" max="4101" width="8.54296875" style="49" customWidth="1"/>
    <col min="4102" max="4106" width="7.7265625" style="49" customWidth="1"/>
    <col min="4107" max="4107" width="25.7265625" style="49" customWidth="1"/>
    <col min="4108" max="4352" width="9.1796875" style="49"/>
    <col min="4353" max="4353" width="25.7265625" style="49" customWidth="1"/>
    <col min="4354" max="4354" width="8.453125" style="49" customWidth="1"/>
    <col min="4355" max="4356" width="7.7265625" style="49" customWidth="1"/>
    <col min="4357" max="4357" width="8.54296875" style="49" customWidth="1"/>
    <col min="4358" max="4362" width="7.7265625" style="49" customWidth="1"/>
    <col min="4363" max="4363" width="25.7265625" style="49" customWidth="1"/>
    <col min="4364" max="4608" width="9.1796875" style="49"/>
    <col min="4609" max="4609" width="25.7265625" style="49" customWidth="1"/>
    <col min="4610" max="4610" width="8.453125" style="49" customWidth="1"/>
    <col min="4611" max="4612" width="7.7265625" style="49" customWidth="1"/>
    <col min="4613" max="4613" width="8.54296875" style="49" customWidth="1"/>
    <col min="4614" max="4618" width="7.7265625" style="49" customWidth="1"/>
    <col min="4619" max="4619" width="25.7265625" style="49" customWidth="1"/>
    <col min="4620" max="4864" width="9.1796875" style="49"/>
    <col min="4865" max="4865" width="25.7265625" style="49" customWidth="1"/>
    <col min="4866" max="4866" width="8.453125" style="49" customWidth="1"/>
    <col min="4867" max="4868" width="7.7265625" style="49" customWidth="1"/>
    <col min="4869" max="4869" width="8.54296875" style="49" customWidth="1"/>
    <col min="4870" max="4874" width="7.7265625" style="49" customWidth="1"/>
    <col min="4875" max="4875" width="25.7265625" style="49" customWidth="1"/>
    <col min="4876" max="5120" width="9.1796875" style="49"/>
    <col min="5121" max="5121" width="25.7265625" style="49" customWidth="1"/>
    <col min="5122" max="5122" width="8.453125" style="49" customWidth="1"/>
    <col min="5123" max="5124" width="7.7265625" style="49" customWidth="1"/>
    <col min="5125" max="5125" width="8.54296875" style="49" customWidth="1"/>
    <col min="5126" max="5130" width="7.7265625" style="49" customWidth="1"/>
    <col min="5131" max="5131" width="25.7265625" style="49" customWidth="1"/>
    <col min="5132" max="5376" width="9.1796875" style="49"/>
    <col min="5377" max="5377" width="25.7265625" style="49" customWidth="1"/>
    <col min="5378" max="5378" width="8.453125" style="49" customWidth="1"/>
    <col min="5379" max="5380" width="7.7265625" style="49" customWidth="1"/>
    <col min="5381" max="5381" width="8.54296875" style="49" customWidth="1"/>
    <col min="5382" max="5386" width="7.7265625" style="49" customWidth="1"/>
    <col min="5387" max="5387" width="25.7265625" style="49" customWidth="1"/>
    <col min="5388" max="5632" width="9.1796875" style="49"/>
    <col min="5633" max="5633" width="25.7265625" style="49" customWidth="1"/>
    <col min="5634" max="5634" width="8.453125" style="49" customWidth="1"/>
    <col min="5635" max="5636" width="7.7265625" style="49" customWidth="1"/>
    <col min="5637" max="5637" width="8.54296875" style="49" customWidth="1"/>
    <col min="5638" max="5642" width="7.7265625" style="49" customWidth="1"/>
    <col min="5643" max="5643" width="25.7265625" style="49" customWidth="1"/>
    <col min="5644" max="5888" width="9.1796875" style="49"/>
    <col min="5889" max="5889" width="25.7265625" style="49" customWidth="1"/>
    <col min="5890" max="5890" width="8.453125" style="49" customWidth="1"/>
    <col min="5891" max="5892" width="7.7265625" style="49" customWidth="1"/>
    <col min="5893" max="5893" width="8.54296875" style="49" customWidth="1"/>
    <col min="5894" max="5898" width="7.7265625" style="49" customWidth="1"/>
    <col min="5899" max="5899" width="25.7265625" style="49" customWidth="1"/>
    <col min="5900" max="6144" width="9.1796875" style="49"/>
    <col min="6145" max="6145" width="25.7265625" style="49" customWidth="1"/>
    <col min="6146" max="6146" width="8.453125" style="49" customWidth="1"/>
    <col min="6147" max="6148" width="7.7265625" style="49" customWidth="1"/>
    <col min="6149" max="6149" width="8.54296875" style="49" customWidth="1"/>
    <col min="6150" max="6154" width="7.7265625" style="49" customWidth="1"/>
    <col min="6155" max="6155" width="25.7265625" style="49" customWidth="1"/>
    <col min="6156" max="6400" width="9.1796875" style="49"/>
    <col min="6401" max="6401" width="25.7265625" style="49" customWidth="1"/>
    <col min="6402" max="6402" width="8.453125" style="49" customWidth="1"/>
    <col min="6403" max="6404" width="7.7265625" style="49" customWidth="1"/>
    <col min="6405" max="6405" width="8.54296875" style="49" customWidth="1"/>
    <col min="6406" max="6410" width="7.7265625" style="49" customWidth="1"/>
    <col min="6411" max="6411" width="25.7265625" style="49" customWidth="1"/>
    <col min="6412" max="6656" width="9.1796875" style="49"/>
    <col min="6657" max="6657" width="25.7265625" style="49" customWidth="1"/>
    <col min="6658" max="6658" width="8.453125" style="49" customWidth="1"/>
    <col min="6659" max="6660" width="7.7265625" style="49" customWidth="1"/>
    <col min="6661" max="6661" width="8.54296875" style="49" customWidth="1"/>
    <col min="6662" max="6666" width="7.7265625" style="49" customWidth="1"/>
    <col min="6667" max="6667" width="25.7265625" style="49" customWidth="1"/>
    <col min="6668" max="6912" width="9.1796875" style="49"/>
    <col min="6913" max="6913" width="25.7265625" style="49" customWidth="1"/>
    <col min="6914" max="6914" width="8.453125" style="49" customWidth="1"/>
    <col min="6915" max="6916" width="7.7265625" style="49" customWidth="1"/>
    <col min="6917" max="6917" width="8.54296875" style="49" customWidth="1"/>
    <col min="6918" max="6922" width="7.7265625" style="49" customWidth="1"/>
    <col min="6923" max="6923" width="25.7265625" style="49" customWidth="1"/>
    <col min="6924" max="7168" width="9.1796875" style="49"/>
    <col min="7169" max="7169" width="25.7265625" style="49" customWidth="1"/>
    <col min="7170" max="7170" width="8.453125" style="49" customWidth="1"/>
    <col min="7171" max="7172" width="7.7265625" style="49" customWidth="1"/>
    <col min="7173" max="7173" width="8.54296875" style="49" customWidth="1"/>
    <col min="7174" max="7178" width="7.7265625" style="49" customWidth="1"/>
    <col min="7179" max="7179" width="25.7265625" style="49" customWidth="1"/>
    <col min="7180" max="7424" width="9.1796875" style="49"/>
    <col min="7425" max="7425" width="25.7265625" style="49" customWidth="1"/>
    <col min="7426" max="7426" width="8.453125" style="49" customWidth="1"/>
    <col min="7427" max="7428" width="7.7265625" style="49" customWidth="1"/>
    <col min="7429" max="7429" width="8.54296875" style="49" customWidth="1"/>
    <col min="7430" max="7434" width="7.7265625" style="49" customWidth="1"/>
    <col min="7435" max="7435" width="25.7265625" style="49" customWidth="1"/>
    <col min="7436" max="7680" width="9.1796875" style="49"/>
    <col min="7681" max="7681" width="25.7265625" style="49" customWidth="1"/>
    <col min="7682" max="7682" width="8.453125" style="49" customWidth="1"/>
    <col min="7683" max="7684" width="7.7265625" style="49" customWidth="1"/>
    <col min="7685" max="7685" width="8.54296875" style="49" customWidth="1"/>
    <col min="7686" max="7690" width="7.7265625" style="49" customWidth="1"/>
    <col min="7691" max="7691" width="25.7265625" style="49" customWidth="1"/>
    <col min="7692" max="7936" width="9.1796875" style="49"/>
    <col min="7937" max="7937" width="25.7265625" style="49" customWidth="1"/>
    <col min="7938" max="7938" width="8.453125" style="49" customWidth="1"/>
    <col min="7939" max="7940" width="7.7265625" style="49" customWidth="1"/>
    <col min="7941" max="7941" width="8.54296875" style="49" customWidth="1"/>
    <col min="7942" max="7946" width="7.7265625" style="49" customWidth="1"/>
    <col min="7947" max="7947" width="25.7265625" style="49" customWidth="1"/>
    <col min="7948" max="8192" width="9.1796875" style="49"/>
    <col min="8193" max="8193" width="25.7265625" style="49" customWidth="1"/>
    <col min="8194" max="8194" width="8.453125" style="49" customWidth="1"/>
    <col min="8195" max="8196" width="7.7265625" style="49" customWidth="1"/>
    <col min="8197" max="8197" width="8.54296875" style="49" customWidth="1"/>
    <col min="8198" max="8202" width="7.7265625" style="49" customWidth="1"/>
    <col min="8203" max="8203" width="25.7265625" style="49" customWidth="1"/>
    <col min="8204" max="8448" width="9.1796875" style="49"/>
    <col min="8449" max="8449" width="25.7265625" style="49" customWidth="1"/>
    <col min="8450" max="8450" width="8.453125" style="49" customWidth="1"/>
    <col min="8451" max="8452" width="7.7265625" style="49" customWidth="1"/>
    <col min="8453" max="8453" width="8.54296875" style="49" customWidth="1"/>
    <col min="8454" max="8458" width="7.7265625" style="49" customWidth="1"/>
    <col min="8459" max="8459" width="25.7265625" style="49" customWidth="1"/>
    <col min="8460" max="8704" width="9.1796875" style="49"/>
    <col min="8705" max="8705" width="25.7265625" style="49" customWidth="1"/>
    <col min="8706" max="8706" width="8.453125" style="49" customWidth="1"/>
    <col min="8707" max="8708" width="7.7265625" style="49" customWidth="1"/>
    <col min="8709" max="8709" width="8.54296875" style="49" customWidth="1"/>
    <col min="8710" max="8714" width="7.7265625" style="49" customWidth="1"/>
    <col min="8715" max="8715" width="25.7265625" style="49" customWidth="1"/>
    <col min="8716" max="8960" width="9.1796875" style="49"/>
    <col min="8961" max="8961" width="25.7265625" style="49" customWidth="1"/>
    <col min="8962" max="8962" width="8.453125" style="49" customWidth="1"/>
    <col min="8963" max="8964" width="7.7265625" style="49" customWidth="1"/>
    <col min="8965" max="8965" width="8.54296875" style="49" customWidth="1"/>
    <col min="8966" max="8970" width="7.7265625" style="49" customWidth="1"/>
    <col min="8971" max="8971" width="25.7265625" style="49" customWidth="1"/>
    <col min="8972" max="9216" width="9.1796875" style="49"/>
    <col min="9217" max="9217" width="25.7265625" style="49" customWidth="1"/>
    <col min="9218" max="9218" width="8.453125" style="49" customWidth="1"/>
    <col min="9219" max="9220" width="7.7265625" style="49" customWidth="1"/>
    <col min="9221" max="9221" width="8.54296875" style="49" customWidth="1"/>
    <col min="9222" max="9226" width="7.7265625" style="49" customWidth="1"/>
    <col min="9227" max="9227" width="25.7265625" style="49" customWidth="1"/>
    <col min="9228" max="9472" width="9.1796875" style="49"/>
    <col min="9473" max="9473" width="25.7265625" style="49" customWidth="1"/>
    <col min="9474" max="9474" width="8.453125" style="49" customWidth="1"/>
    <col min="9475" max="9476" width="7.7265625" style="49" customWidth="1"/>
    <col min="9477" max="9477" width="8.54296875" style="49" customWidth="1"/>
    <col min="9478" max="9482" width="7.7265625" style="49" customWidth="1"/>
    <col min="9483" max="9483" width="25.7265625" style="49" customWidth="1"/>
    <col min="9484" max="9728" width="9.1796875" style="49"/>
    <col min="9729" max="9729" width="25.7265625" style="49" customWidth="1"/>
    <col min="9730" max="9730" width="8.453125" style="49" customWidth="1"/>
    <col min="9731" max="9732" width="7.7265625" style="49" customWidth="1"/>
    <col min="9733" max="9733" width="8.54296875" style="49" customWidth="1"/>
    <col min="9734" max="9738" width="7.7265625" style="49" customWidth="1"/>
    <col min="9739" max="9739" width="25.7265625" style="49" customWidth="1"/>
    <col min="9740" max="9984" width="9.1796875" style="49"/>
    <col min="9985" max="9985" width="25.7265625" style="49" customWidth="1"/>
    <col min="9986" max="9986" width="8.453125" style="49" customWidth="1"/>
    <col min="9987" max="9988" width="7.7265625" style="49" customWidth="1"/>
    <col min="9989" max="9989" width="8.54296875" style="49" customWidth="1"/>
    <col min="9990" max="9994" width="7.7265625" style="49" customWidth="1"/>
    <col min="9995" max="9995" width="25.7265625" style="49" customWidth="1"/>
    <col min="9996" max="10240" width="9.1796875" style="49"/>
    <col min="10241" max="10241" width="25.7265625" style="49" customWidth="1"/>
    <col min="10242" max="10242" width="8.453125" style="49" customWidth="1"/>
    <col min="10243" max="10244" width="7.7265625" style="49" customWidth="1"/>
    <col min="10245" max="10245" width="8.54296875" style="49" customWidth="1"/>
    <col min="10246" max="10250" width="7.7265625" style="49" customWidth="1"/>
    <col min="10251" max="10251" width="25.7265625" style="49" customWidth="1"/>
    <col min="10252" max="10496" width="9.1796875" style="49"/>
    <col min="10497" max="10497" width="25.7265625" style="49" customWidth="1"/>
    <col min="10498" max="10498" width="8.453125" style="49" customWidth="1"/>
    <col min="10499" max="10500" width="7.7265625" style="49" customWidth="1"/>
    <col min="10501" max="10501" width="8.54296875" style="49" customWidth="1"/>
    <col min="10502" max="10506" width="7.7265625" style="49" customWidth="1"/>
    <col min="10507" max="10507" width="25.7265625" style="49" customWidth="1"/>
    <col min="10508" max="10752" width="9.1796875" style="49"/>
    <col min="10753" max="10753" width="25.7265625" style="49" customWidth="1"/>
    <col min="10754" max="10754" width="8.453125" style="49" customWidth="1"/>
    <col min="10755" max="10756" width="7.7265625" style="49" customWidth="1"/>
    <col min="10757" max="10757" width="8.54296875" style="49" customWidth="1"/>
    <col min="10758" max="10762" width="7.7265625" style="49" customWidth="1"/>
    <col min="10763" max="10763" width="25.7265625" style="49" customWidth="1"/>
    <col min="10764" max="11008" width="9.1796875" style="49"/>
    <col min="11009" max="11009" width="25.7265625" style="49" customWidth="1"/>
    <col min="11010" max="11010" width="8.453125" style="49" customWidth="1"/>
    <col min="11011" max="11012" width="7.7265625" style="49" customWidth="1"/>
    <col min="11013" max="11013" width="8.54296875" style="49" customWidth="1"/>
    <col min="11014" max="11018" width="7.7265625" style="49" customWidth="1"/>
    <col min="11019" max="11019" width="25.7265625" style="49" customWidth="1"/>
    <col min="11020" max="11264" width="9.1796875" style="49"/>
    <col min="11265" max="11265" width="25.7265625" style="49" customWidth="1"/>
    <col min="11266" max="11266" width="8.453125" style="49" customWidth="1"/>
    <col min="11267" max="11268" width="7.7265625" style="49" customWidth="1"/>
    <col min="11269" max="11269" width="8.54296875" style="49" customWidth="1"/>
    <col min="11270" max="11274" width="7.7265625" style="49" customWidth="1"/>
    <col min="11275" max="11275" width="25.7265625" style="49" customWidth="1"/>
    <col min="11276" max="11520" width="9.1796875" style="49"/>
    <col min="11521" max="11521" width="25.7265625" style="49" customWidth="1"/>
    <col min="11522" max="11522" width="8.453125" style="49" customWidth="1"/>
    <col min="11523" max="11524" width="7.7265625" style="49" customWidth="1"/>
    <col min="11525" max="11525" width="8.54296875" style="49" customWidth="1"/>
    <col min="11526" max="11530" width="7.7265625" style="49" customWidth="1"/>
    <col min="11531" max="11531" width="25.7265625" style="49" customWidth="1"/>
    <col min="11532" max="11776" width="9.1796875" style="49"/>
    <col min="11777" max="11777" width="25.7265625" style="49" customWidth="1"/>
    <col min="11778" max="11778" width="8.453125" style="49" customWidth="1"/>
    <col min="11779" max="11780" width="7.7265625" style="49" customWidth="1"/>
    <col min="11781" max="11781" width="8.54296875" style="49" customWidth="1"/>
    <col min="11782" max="11786" width="7.7265625" style="49" customWidth="1"/>
    <col min="11787" max="11787" width="25.7265625" style="49" customWidth="1"/>
    <col min="11788" max="12032" width="9.1796875" style="49"/>
    <col min="12033" max="12033" width="25.7265625" style="49" customWidth="1"/>
    <col min="12034" max="12034" width="8.453125" style="49" customWidth="1"/>
    <col min="12035" max="12036" width="7.7265625" style="49" customWidth="1"/>
    <col min="12037" max="12037" width="8.54296875" style="49" customWidth="1"/>
    <col min="12038" max="12042" width="7.7265625" style="49" customWidth="1"/>
    <col min="12043" max="12043" width="25.7265625" style="49" customWidth="1"/>
    <col min="12044" max="12288" width="9.1796875" style="49"/>
    <col min="12289" max="12289" width="25.7265625" style="49" customWidth="1"/>
    <col min="12290" max="12290" width="8.453125" style="49" customWidth="1"/>
    <col min="12291" max="12292" width="7.7265625" style="49" customWidth="1"/>
    <col min="12293" max="12293" width="8.54296875" style="49" customWidth="1"/>
    <col min="12294" max="12298" width="7.7265625" style="49" customWidth="1"/>
    <col min="12299" max="12299" width="25.7265625" style="49" customWidth="1"/>
    <col min="12300" max="12544" width="9.1796875" style="49"/>
    <col min="12545" max="12545" width="25.7265625" style="49" customWidth="1"/>
    <col min="12546" max="12546" width="8.453125" style="49" customWidth="1"/>
    <col min="12547" max="12548" width="7.7265625" style="49" customWidth="1"/>
    <col min="12549" max="12549" width="8.54296875" style="49" customWidth="1"/>
    <col min="12550" max="12554" width="7.7265625" style="49" customWidth="1"/>
    <col min="12555" max="12555" width="25.7265625" style="49" customWidth="1"/>
    <col min="12556" max="12800" width="9.1796875" style="49"/>
    <col min="12801" max="12801" width="25.7265625" style="49" customWidth="1"/>
    <col min="12802" max="12802" width="8.453125" style="49" customWidth="1"/>
    <col min="12803" max="12804" width="7.7265625" style="49" customWidth="1"/>
    <col min="12805" max="12805" width="8.54296875" style="49" customWidth="1"/>
    <col min="12806" max="12810" width="7.7265625" style="49" customWidth="1"/>
    <col min="12811" max="12811" width="25.7265625" style="49" customWidth="1"/>
    <col min="12812" max="13056" width="9.1796875" style="49"/>
    <col min="13057" max="13057" width="25.7265625" style="49" customWidth="1"/>
    <col min="13058" max="13058" width="8.453125" style="49" customWidth="1"/>
    <col min="13059" max="13060" width="7.7265625" style="49" customWidth="1"/>
    <col min="13061" max="13061" width="8.54296875" style="49" customWidth="1"/>
    <col min="13062" max="13066" width="7.7265625" style="49" customWidth="1"/>
    <col min="13067" max="13067" width="25.7265625" style="49" customWidth="1"/>
    <col min="13068" max="13312" width="9.1796875" style="49"/>
    <col min="13313" max="13313" width="25.7265625" style="49" customWidth="1"/>
    <col min="13314" max="13314" width="8.453125" style="49" customWidth="1"/>
    <col min="13315" max="13316" width="7.7265625" style="49" customWidth="1"/>
    <col min="13317" max="13317" width="8.54296875" style="49" customWidth="1"/>
    <col min="13318" max="13322" width="7.7265625" style="49" customWidth="1"/>
    <col min="13323" max="13323" width="25.7265625" style="49" customWidth="1"/>
    <col min="13324" max="13568" width="9.1796875" style="49"/>
    <col min="13569" max="13569" width="25.7265625" style="49" customWidth="1"/>
    <col min="13570" max="13570" width="8.453125" style="49" customWidth="1"/>
    <col min="13571" max="13572" width="7.7265625" style="49" customWidth="1"/>
    <col min="13573" max="13573" width="8.54296875" style="49" customWidth="1"/>
    <col min="13574" max="13578" width="7.7265625" style="49" customWidth="1"/>
    <col min="13579" max="13579" width="25.7265625" style="49" customWidth="1"/>
    <col min="13580" max="13824" width="9.1796875" style="49"/>
    <col min="13825" max="13825" width="25.7265625" style="49" customWidth="1"/>
    <col min="13826" max="13826" width="8.453125" style="49" customWidth="1"/>
    <col min="13827" max="13828" width="7.7265625" style="49" customWidth="1"/>
    <col min="13829" max="13829" width="8.54296875" style="49" customWidth="1"/>
    <col min="13830" max="13834" width="7.7265625" style="49" customWidth="1"/>
    <col min="13835" max="13835" width="25.7265625" style="49" customWidth="1"/>
    <col min="13836" max="14080" width="9.1796875" style="49"/>
    <col min="14081" max="14081" width="25.7265625" style="49" customWidth="1"/>
    <col min="14082" max="14082" width="8.453125" style="49" customWidth="1"/>
    <col min="14083" max="14084" width="7.7265625" style="49" customWidth="1"/>
    <col min="14085" max="14085" width="8.54296875" style="49" customWidth="1"/>
    <col min="14086" max="14090" width="7.7265625" style="49" customWidth="1"/>
    <col min="14091" max="14091" width="25.7265625" style="49" customWidth="1"/>
    <col min="14092" max="14336" width="9.1796875" style="49"/>
    <col min="14337" max="14337" width="25.7265625" style="49" customWidth="1"/>
    <col min="14338" max="14338" width="8.453125" style="49" customWidth="1"/>
    <col min="14339" max="14340" width="7.7265625" style="49" customWidth="1"/>
    <col min="14341" max="14341" width="8.54296875" style="49" customWidth="1"/>
    <col min="14342" max="14346" width="7.7265625" style="49" customWidth="1"/>
    <col min="14347" max="14347" width="25.7265625" style="49" customWidth="1"/>
    <col min="14348" max="14592" width="9.1796875" style="49"/>
    <col min="14593" max="14593" width="25.7265625" style="49" customWidth="1"/>
    <col min="14594" max="14594" width="8.453125" style="49" customWidth="1"/>
    <col min="14595" max="14596" width="7.7265625" style="49" customWidth="1"/>
    <col min="14597" max="14597" width="8.54296875" style="49" customWidth="1"/>
    <col min="14598" max="14602" width="7.7265625" style="49" customWidth="1"/>
    <col min="14603" max="14603" width="25.7265625" style="49" customWidth="1"/>
    <col min="14604" max="14848" width="9.1796875" style="49"/>
    <col min="14849" max="14849" width="25.7265625" style="49" customWidth="1"/>
    <col min="14850" max="14850" width="8.453125" style="49" customWidth="1"/>
    <col min="14851" max="14852" width="7.7265625" style="49" customWidth="1"/>
    <col min="14853" max="14853" width="8.54296875" style="49" customWidth="1"/>
    <col min="14854" max="14858" width="7.7265625" style="49" customWidth="1"/>
    <col min="14859" max="14859" width="25.7265625" style="49" customWidth="1"/>
    <col min="14860" max="15104" width="9.1796875" style="49"/>
    <col min="15105" max="15105" width="25.7265625" style="49" customWidth="1"/>
    <col min="15106" max="15106" width="8.453125" style="49" customWidth="1"/>
    <col min="15107" max="15108" width="7.7265625" style="49" customWidth="1"/>
    <col min="15109" max="15109" width="8.54296875" style="49" customWidth="1"/>
    <col min="15110" max="15114" width="7.7265625" style="49" customWidth="1"/>
    <col min="15115" max="15115" width="25.7265625" style="49" customWidth="1"/>
    <col min="15116" max="15360" width="9.1796875" style="49"/>
    <col min="15361" max="15361" width="25.7265625" style="49" customWidth="1"/>
    <col min="15362" max="15362" width="8.453125" style="49" customWidth="1"/>
    <col min="15363" max="15364" width="7.7265625" style="49" customWidth="1"/>
    <col min="15365" max="15365" width="8.54296875" style="49" customWidth="1"/>
    <col min="15366" max="15370" width="7.7265625" style="49" customWidth="1"/>
    <col min="15371" max="15371" width="25.7265625" style="49" customWidth="1"/>
    <col min="15372" max="15616" width="9.1796875" style="49"/>
    <col min="15617" max="15617" width="25.7265625" style="49" customWidth="1"/>
    <col min="15618" max="15618" width="8.453125" style="49" customWidth="1"/>
    <col min="15619" max="15620" width="7.7265625" style="49" customWidth="1"/>
    <col min="15621" max="15621" width="8.54296875" style="49" customWidth="1"/>
    <col min="15622" max="15626" width="7.7265625" style="49" customWidth="1"/>
    <col min="15627" max="15627" width="25.7265625" style="49" customWidth="1"/>
    <col min="15628" max="15872" width="9.1796875" style="49"/>
    <col min="15873" max="15873" width="25.7265625" style="49" customWidth="1"/>
    <col min="15874" max="15874" width="8.453125" style="49" customWidth="1"/>
    <col min="15875" max="15876" width="7.7265625" style="49" customWidth="1"/>
    <col min="15877" max="15877" width="8.54296875" style="49" customWidth="1"/>
    <col min="15878" max="15882" width="7.7265625" style="49" customWidth="1"/>
    <col min="15883" max="15883" width="25.7265625" style="49" customWidth="1"/>
    <col min="15884" max="16128" width="9.1796875" style="49"/>
    <col min="16129" max="16129" width="25.7265625" style="49" customWidth="1"/>
    <col min="16130" max="16130" width="8.453125" style="49" customWidth="1"/>
    <col min="16131" max="16132" width="7.7265625" style="49" customWidth="1"/>
    <col min="16133" max="16133" width="8.54296875" style="49" customWidth="1"/>
    <col min="16134" max="16138" width="7.7265625" style="49" customWidth="1"/>
    <col min="16139" max="16139" width="25.7265625" style="49" customWidth="1"/>
    <col min="16140" max="16384" width="9.1796875" style="49"/>
  </cols>
  <sheetData>
    <row r="1" spans="1:11" ht="24.5" x14ac:dyDescent="0.25">
      <c r="A1" s="1127" t="s">
        <v>573</v>
      </c>
      <c r="B1" s="1127"/>
      <c r="C1" s="1127"/>
      <c r="D1" s="1127"/>
      <c r="E1" s="1127"/>
      <c r="F1" s="1127"/>
      <c r="G1" s="1127"/>
      <c r="H1" s="1127"/>
      <c r="I1" s="1127"/>
      <c r="J1" s="1127"/>
      <c r="K1" s="1127"/>
    </row>
    <row r="2" spans="1:11" ht="38.25" customHeight="1" x14ac:dyDescent="0.25">
      <c r="A2" s="1128" t="s">
        <v>1275</v>
      </c>
      <c r="B2" s="1129"/>
      <c r="C2" s="1129"/>
      <c r="D2" s="1129"/>
      <c r="E2" s="1129"/>
      <c r="F2" s="1129"/>
      <c r="G2" s="1129"/>
      <c r="H2" s="1129"/>
      <c r="I2" s="1129"/>
      <c r="J2" s="1129"/>
      <c r="K2" s="1129"/>
    </row>
    <row r="3" spans="1:11" ht="15.5" x14ac:dyDescent="0.25">
      <c r="A3" s="1129">
        <v>2017</v>
      </c>
      <c r="B3" s="1129"/>
      <c r="C3" s="1129"/>
      <c r="D3" s="1129"/>
      <c r="E3" s="1129"/>
      <c r="F3" s="1129"/>
      <c r="G3" s="1129"/>
      <c r="H3" s="1129"/>
      <c r="I3" s="1129"/>
      <c r="J3" s="1129"/>
      <c r="K3" s="1129"/>
    </row>
    <row r="4" spans="1:11" ht="15.5" x14ac:dyDescent="0.25">
      <c r="A4" s="325" t="s">
        <v>203</v>
      </c>
      <c r="B4" s="323"/>
      <c r="C4" s="323"/>
      <c r="D4" s="323"/>
      <c r="E4" s="323"/>
      <c r="F4" s="323"/>
      <c r="G4" s="323"/>
      <c r="H4" s="323"/>
      <c r="I4" s="323"/>
      <c r="J4" s="323"/>
      <c r="K4" s="324" t="s">
        <v>204</v>
      </c>
    </row>
    <row r="5" spans="1:11" ht="30" customHeight="1" x14ac:dyDescent="0.25">
      <c r="A5" s="1247" t="s">
        <v>1163</v>
      </c>
      <c r="B5" s="1249" t="s">
        <v>838</v>
      </c>
      <c r="C5" s="1250"/>
      <c r="D5" s="1251"/>
      <c r="E5" s="1177" t="s">
        <v>956</v>
      </c>
      <c r="F5" s="1177"/>
      <c r="G5" s="1177"/>
      <c r="H5" s="1177" t="s">
        <v>955</v>
      </c>
      <c r="I5" s="1177"/>
      <c r="J5" s="1205"/>
      <c r="K5" s="1252" t="s">
        <v>846</v>
      </c>
    </row>
    <row r="6" spans="1:11" ht="30" customHeight="1" x14ac:dyDescent="0.25">
      <c r="A6" s="1248"/>
      <c r="B6" s="99" t="s">
        <v>404</v>
      </c>
      <c r="C6" s="494" t="s">
        <v>796</v>
      </c>
      <c r="D6" s="494" t="s">
        <v>795</v>
      </c>
      <c r="E6" s="99" t="s">
        <v>404</v>
      </c>
      <c r="F6" s="494" t="s">
        <v>796</v>
      </c>
      <c r="G6" s="494" t="s">
        <v>795</v>
      </c>
      <c r="H6" s="99" t="s">
        <v>404</v>
      </c>
      <c r="I6" s="494" t="s">
        <v>796</v>
      </c>
      <c r="J6" s="494" t="s">
        <v>795</v>
      </c>
      <c r="K6" s="1253"/>
    </row>
    <row r="7" spans="1:11" ht="27.75" customHeight="1" thickBot="1" x14ac:dyDescent="0.3">
      <c r="A7" s="655" t="s">
        <v>1270</v>
      </c>
      <c r="B7" s="213">
        <f>D7+C7</f>
        <v>353</v>
      </c>
      <c r="C7" s="213">
        <f>I7+F7</f>
        <v>165</v>
      </c>
      <c r="D7" s="213">
        <f>J7+G7</f>
        <v>188</v>
      </c>
      <c r="E7" s="213">
        <f>G7+F7</f>
        <v>284</v>
      </c>
      <c r="F7" s="187">
        <v>134</v>
      </c>
      <c r="G7" s="187">
        <v>150</v>
      </c>
      <c r="H7" s="213">
        <f>J7+I7</f>
        <v>69</v>
      </c>
      <c r="I7" s="187">
        <v>31</v>
      </c>
      <c r="J7" s="187">
        <v>38</v>
      </c>
      <c r="K7" s="137" t="s">
        <v>428</v>
      </c>
    </row>
    <row r="8" spans="1:11" ht="27.75" customHeight="1" thickBot="1" x14ac:dyDescent="0.3">
      <c r="A8" s="45" t="s">
        <v>64</v>
      </c>
      <c r="B8" s="284">
        <f t="shared" ref="B8:B14" si="0">D8+C8</f>
        <v>3726</v>
      </c>
      <c r="C8" s="284">
        <f t="shared" ref="C8:C14" si="1">I8+F8</f>
        <v>1829</v>
      </c>
      <c r="D8" s="284">
        <f t="shared" ref="D8:D14" si="2">J8+G8</f>
        <v>1897</v>
      </c>
      <c r="E8" s="284">
        <f t="shared" ref="E8:E14" si="3">G8+F8</f>
        <v>2665</v>
      </c>
      <c r="F8" s="183">
        <v>1293</v>
      </c>
      <c r="G8" s="183">
        <v>1372</v>
      </c>
      <c r="H8" s="284">
        <f t="shared" ref="H8:H14" si="4">J8+I8</f>
        <v>1061</v>
      </c>
      <c r="I8" s="183">
        <v>536</v>
      </c>
      <c r="J8" s="183">
        <v>525</v>
      </c>
      <c r="K8" s="62" t="s">
        <v>65</v>
      </c>
    </row>
    <row r="9" spans="1:11" ht="27.75" customHeight="1" thickBot="1" x14ac:dyDescent="0.3">
      <c r="A9" s="46" t="s">
        <v>66</v>
      </c>
      <c r="B9" s="213">
        <f t="shared" si="0"/>
        <v>8687</v>
      </c>
      <c r="C9" s="213">
        <f t="shared" si="1"/>
        <v>4161</v>
      </c>
      <c r="D9" s="213">
        <f t="shared" si="2"/>
        <v>4526</v>
      </c>
      <c r="E9" s="213">
        <f t="shared" si="3"/>
        <v>6726</v>
      </c>
      <c r="F9" s="184">
        <v>3242</v>
      </c>
      <c r="G9" s="184">
        <v>3484</v>
      </c>
      <c r="H9" s="213">
        <f t="shared" si="4"/>
        <v>1961</v>
      </c>
      <c r="I9" s="184">
        <v>919</v>
      </c>
      <c r="J9" s="184">
        <v>1042</v>
      </c>
      <c r="K9" s="63" t="s">
        <v>67</v>
      </c>
    </row>
    <row r="10" spans="1:11" ht="27.75" customHeight="1" thickBot="1" x14ac:dyDescent="0.3">
      <c r="A10" s="45" t="s">
        <v>68</v>
      </c>
      <c r="B10" s="284">
        <f t="shared" si="0"/>
        <v>8993</v>
      </c>
      <c r="C10" s="284">
        <f t="shared" si="1"/>
        <v>4436</v>
      </c>
      <c r="D10" s="284">
        <f t="shared" si="2"/>
        <v>4557</v>
      </c>
      <c r="E10" s="284">
        <f t="shared" si="3"/>
        <v>7226</v>
      </c>
      <c r="F10" s="183">
        <v>3574</v>
      </c>
      <c r="G10" s="183">
        <v>3652</v>
      </c>
      <c r="H10" s="284">
        <f t="shared" si="4"/>
        <v>1767</v>
      </c>
      <c r="I10" s="183">
        <v>862</v>
      </c>
      <c r="J10" s="183">
        <v>905</v>
      </c>
      <c r="K10" s="62" t="s">
        <v>69</v>
      </c>
    </row>
    <row r="11" spans="1:11" ht="27.75" customHeight="1" thickBot="1" x14ac:dyDescent="0.3">
      <c r="A11" s="46" t="s">
        <v>70</v>
      </c>
      <c r="B11" s="213">
        <f t="shared" si="0"/>
        <v>4742</v>
      </c>
      <c r="C11" s="213">
        <f t="shared" si="1"/>
        <v>2340</v>
      </c>
      <c r="D11" s="213">
        <f t="shared" si="2"/>
        <v>2402</v>
      </c>
      <c r="E11" s="213">
        <f t="shared" si="3"/>
        <v>3512</v>
      </c>
      <c r="F11" s="184">
        <v>1737</v>
      </c>
      <c r="G11" s="184">
        <v>1775</v>
      </c>
      <c r="H11" s="213">
        <f t="shared" si="4"/>
        <v>1230</v>
      </c>
      <c r="I11" s="184">
        <v>603</v>
      </c>
      <c r="J11" s="184">
        <v>627</v>
      </c>
      <c r="K11" s="63" t="s">
        <v>71</v>
      </c>
    </row>
    <row r="12" spans="1:11" ht="27.75" customHeight="1" thickBot="1" x14ac:dyDescent="0.3">
      <c r="A12" s="45" t="s">
        <v>72</v>
      </c>
      <c r="B12" s="284">
        <f t="shared" si="0"/>
        <v>1298</v>
      </c>
      <c r="C12" s="284">
        <f t="shared" si="1"/>
        <v>639</v>
      </c>
      <c r="D12" s="284">
        <f t="shared" si="2"/>
        <v>659</v>
      </c>
      <c r="E12" s="284">
        <f t="shared" si="3"/>
        <v>857</v>
      </c>
      <c r="F12" s="183">
        <v>427</v>
      </c>
      <c r="G12" s="183">
        <v>430</v>
      </c>
      <c r="H12" s="284">
        <f t="shared" si="4"/>
        <v>441</v>
      </c>
      <c r="I12" s="183">
        <v>212</v>
      </c>
      <c r="J12" s="183">
        <v>229</v>
      </c>
      <c r="K12" s="62" t="s">
        <v>73</v>
      </c>
    </row>
    <row r="13" spans="1:11" ht="27.75" customHeight="1" thickBot="1" x14ac:dyDescent="0.3">
      <c r="A13" s="46" t="s">
        <v>165</v>
      </c>
      <c r="B13" s="213">
        <f t="shared" si="0"/>
        <v>93</v>
      </c>
      <c r="C13" s="213">
        <f t="shared" si="1"/>
        <v>39</v>
      </c>
      <c r="D13" s="213">
        <f t="shared" si="2"/>
        <v>54</v>
      </c>
      <c r="E13" s="213">
        <f t="shared" si="3"/>
        <v>62</v>
      </c>
      <c r="F13" s="184">
        <v>27</v>
      </c>
      <c r="G13" s="184">
        <v>35</v>
      </c>
      <c r="H13" s="213">
        <f t="shared" si="4"/>
        <v>31</v>
      </c>
      <c r="I13" s="184">
        <v>12</v>
      </c>
      <c r="J13" s="184">
        <v>19</v>
      </c>
      <c r="K13" s="63" t="s">
        <v>200</v>
      </c>
    </row>
    <row r="14" spans="1:11" ht="27.75" customHeight="1" x14ac:dyDescent="0.25">
      <c r="A14" s="332" t="s">
        <v>202</v>
      </c>
      <c r="B14" s="212">
        <f t="shared" si="0"/>
        <v>14</v>
      </c>
      <c r="C14" s="212">
        <f t="shared" si="1"/>
        <v>8</v>
      </c>
      <c r="D14" s="212">
        <f t="shared" si="2"/>
        <v>6</v>
      </c>
      <c r="E14" s="212">
        <f t="shared" si="3"/>
        <v>13</v>
      </c>
      <c r="F14" s="205">
        <v>8</v>
      </c>
      <c r="G14" s="205">
        <v>5</v>
      </c>
      <c r="H14" s="212">
        <f t="shared" si="4"/>
        <v>1</v>
      </c>
      <c r="I14" s="205">
        <v>0</v>
      </c>
      <c r="J14" s="205">
        <v>1</v>
      </c>
      <c r="K14" s="293" t="s">
        <v>202</v>
      </c>
    </row>
    <row r="15" spans="1:11" ht="27.75" customHeight="1" x14ac:dyDescent="0.25">
      <c r="A15" s="554" t="s">
        <v>47</v>
      </c>
      <c r="B15" s="289">
        <f t="shared" ref="B15:J15" si="5">SUM(B7:B14)</f>
        <v>27906</v>
      </c>
      <c r="C15" s="289">
        <f t="shared" si="5"/>
        <v>13617</v>
      </c>
      <c r="D15" s="289">
        <f t="shared" si="5"/>
        <v>14289</v>
      </c>
      <c r="E15" s="289">
        <f t="shared" si="5"/>
        <v>21345</v>
      </c>
      <c r="F15" s="218">
        <f t="shared" si="5"/>
        <v>10442</v>
      </c>
      <c r="G15" s="218">
        <f t="shared" si="5"/>
        <v>10903</v>
      </c>
      <c r="H15" s="289">
        <f t="shared" si="5"/>
        <v>6561</v>
      </c>
      <c r="I15" s="218">
        <f t="shared" si="5"/>
        <v>3175</v>
      </c>
      <c r="J15" s="218">
        <f t="shared" si="5"/>
        <v>3386</v>
      </c>
      <c r="K15" s="657" t="s">
        <v>48</v>
      </c>
    </row>
    <row r="16" spans="1:11" ht="25" customHeight="1" x14ac:dyDescent="0.25">
      <c r="A16" s="118"/>
      <c r="B16" s="119"/>
      <c r="C16" s="119"/>
      <c r="D16" s="119"/>
      <c r="E16" s="119"/>
      <c r="F16" s="119"/>
      <c r="G16" s="119"/>
      <c r="H16" s="119"/>
      <c r="I16" s="119"/>
      <c r="J16" s="119"/>
      <c r="K16" s="120"/>
    </row>
    <row r="17" spans="1:4" ht="41.25" customHeight="1" x14ac:dyDescent="0.25">
      <c r="A17" s="117"/>
      <c r="B17" s="116" t="s">
        <v>411</v>
      </c>
      <c r="C17" s="116" t="s">
        <v>412</v>
      </c>
      <c r="D17" s="117"/>
    </row>
    <row r="18" spans="1:4" ht="21" customHeight="1" x14ac:dyDescent="0.25">
      <c r="A18" s="116" t="s">
        <v>427</v>
      </c>
      <c r="B18" s="291">
        <f>H7</f>
        <v>69</v>
      </c>
      <c r="C18" s="291">
        <f>E7</f>
        <v>284</v>
      </c>
      <c r="D18" s="117"/>
    </row>
    <row r="19" spans="1:4" x14ac:dyDescent="0.25">
      <c r="A19" s="116" t="s">
        <v>64</v>
      </c>
      <c r="B19" s="117">
        <f t="shared" ref="B19:B25" si="6">H8</f>
        <v>1061</v>
      </c>
      <c r="C19" s="117">
        <f t="shared" ref="C19:C25" si="7">E8</f>
        <v>2665</v>
      </c>
      <c r="D19" s="117"/>
    </row>
    <row r="20" spans="1:4" x14ac:dyDescent="0.25">
      <c r="A20" s="116" t="s">
        <v>66</v>
      </c>
      <c r="B20" s="117">
        <f t="shared" si="6"/>
        <v>1961</v>
      </c>
      <c r="C20" s="117">
        <f t="shared" si="7"/>
        <v>6726</v>
      </c>
      <c r="D20" s="117"/>
    </row>
    <row r="21" spans="1:4" x14ac:dyDescent="0.25">
      <c r="A21" s="116" t="s">
        <v>68</v>
      </c>
      <c r="B21" s="117">
        <f t="shared" si="6"/>
        <v>1767</v>
      </c>
      <c r="C21" s="117">
        <f t="shared" si="7"/>
        <v>7226</v>
      </c>
      <c r="D21" s="117"/>
    </row>
    <row r="22" spans="1:4" x14ac:dyDescent="0.25">
      <c r="A22" s="116" t="s">
        <v>70</v>
      </c>
      <c r="B22" s="117">
        <f t="shared" si="6"/>
        <v>1230</v>
      </c>
      <c r="C22" s="117">
        <f t="shared" si="7"/>
        <v>3512</v>
      </c>
      <c r="D22" s="117"/>
    </row>
    <row r="23" spans="1:4" x14ac:dyDescent="0.25">
      <c r="A23" s="116" t="s">
        <v>72</v>
      </c>
      <c r="B23" s="117">
        <f t="shared" si="6"/>
        <v>441</v>
      </c>
      <c r="C23" s="117">
        <f t="shared" si="7"/>
        <v>857</v>
      </c>
      <c r="D23" s="117"/>
    </row>
    <row r="24" spans="1:4" x14ac:dyDescent="0.25">
      <c r="A24" s="116" t="s">
        <v>165</v>
      </c>
      <c r="B24" s="117">
        <f t="shared" si="6"/>
        <v>31</v>
      </c>
      <c r="C24" s="117">
        <f t="shared" si="7"/>
        <v>62</v>
      </c>
      <c r="D24" s="117"/>
    </row>
    <row r="25" spans="1:4" x14ac:dyDescent="0.25">
      <c r="A25" s="116" t="s">
        <v>202</v>
      </c>
      <c r="B25" s="117">
        <f t="shared" si="6"/>
        <v>1</v>
      </c>
      <c r="C25" s="117">
        <f t="shared" si="7"/>
        <v>13</v>
      </c>
      <c r="D25" s="117"/>
    </row>
    <row r="26" spans="1:4" x14ac:dyDescent="0.25">
      <c r="B26" s="356">
        <f>SUM(B18:B25)</f>
        <v>6561</v>
      </c>
      <c r="C26" s="356">
        <f>SUM(C18:C25)</f>
        <v>21345</v>
      </c>
    </row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L16"/>
  <sheetViews>
    <sheetView view="pageBreakPreview" zoomScaleNormal="100" workbookViewId="0">
      <selection activeCell="J14" sqref="J14"/>
    </sheetView>
  </sheetViews>
  <sheetFormatPr defaultRowHeight="14" x14ac:dyDescent="0.3"/>
  <cols>
    <col min="1" max="1" width="16.7265625" style="51" customWidth="1"/>
    <col min="2" max="11" width="8.7265625" style="51" customWidth="1"/>
    <col min="12" max="12" width="16.7265625" style="51" customWidth="1"/>
    <col min="13" max="255" width="9.1796875" style="33"/>
    <col min="256" max="256" width="16.7265625" style="33" customWidth="1"/>
    <col min="257" max="267" width="8.7265625" style="33" customWidth="1"/>
    <col min="268" max="268" width="16.7265625" style="33" customWidth="1"/>
    <col min="269" max="511" width="9.1796875" style="33"/>
    <col min="512" max="512" width="16.7265625" style="33" customWidth="1"/>
    <col min="513" max="523" width="8.7265625" style="33" customWidth="1"/>
    <col min="524" max="524" width="16.7265625" style="33" customWidth="1"/>
    <col min="525" max="767" width="9.1796875" style="33"/>
    <col min="768" max="768" width="16.7265625" style="33" customWidth="1"/>
    <col min="769" max="779" width="8.7265625" style="33" customWidth="1"/>
    <col min="780" max="780" width="16.7265625" style="33" customWidth="1"/>
    <col min="781" max="1023" width="9.1796875" style="33"/>
    <col min="1024" max="1024" width="16.7265625" style="33" customWidth="1"/>
    <col min="1025" max="1035" width="8.7265625" style="33" customWidth="1"/>
    <col min="1036" max="1036" width="16.7265625" style="33" customWidth="1"/>
    <col min="1037" max="1279" width="9.1796875" style="33"/>
    <col min="1280" max="1280" width="16.7265625" style="33" customWidth="1"/>
    <col min="1281" max="1291" width="8.7265625" style="33" customWidth="1"/>
    <col min="1292" max="1292" width="16.7265625" style="33" customWidth="1"/>
    <col min="1293" max="1535" width="9.1796875" style="33"/>
    <col min="1536" max="1536" width="16.7265625" style="33" customWidth="1"/>
    <col min="1537" max="1547" width="8.7265625" style="33" customWidth="1"/>
    <col min="1548" max="1548" width="16.7265625" style="33" customWidth="1"/>
    <col min="1549" max="1791" width="9.1796875" style="33"/>
    <col min="1792" max="1792" width="16.7265625" style="33" customWidth="1"/>
    <col min="1793" max="1803" width="8.7265625" style="33" customWidth="1"/>
    <col min="1804" max="1804" width="16.7265625" style="33" customWidth="1"/>
    <col min="1805" max="2047" width="9.1796875" style="33"/>
    <col min="2048" max="2048" width="16.7265625" style="33" customWidth="1"/>
    <col min="2049" max="2059" width="8.7265625" style="33" customWidth="1"/>
    <col min="2060" max="2060" width="16.7265625" style="33" customWidth="1"/>
    <col min="2061" max="2303" width="9.1796875" style="33"/>
    <col min="2304" max="2304" width="16.7265625" style="33" customWidth="1"/>
    <col min="2305" max="2315" width="8.7265625" style="33" customWidth="1"/>
    <col min="2316" max="2316" width="16.7265625" style="33" customWidth="1"/>
    <col min="2317" max="2559" width="9.1796875" style="33"/>
    <col min="2560" max="2560" width="16.7265625" style="33" customWidth="1"/>
    <col min="2561" max="2571" width="8.7265625" style="33" customWidth="1"/>
    <col min="2572" max="2572" width="16.7265625" style="33" customWidth="1"/>
    <col min="2573" max="2815" width="9.1796875" style="33"/>
    <col min="2816" max="2816" width="16.7265625" style="33" customWidth="1"/>
    <col min="2817" max="2827" width="8.7265625" style="33" customWidth="1"/>
    <col min="2828" max="2828" width="16.7265625" style="33" customWidth="1"/>
    <col min="2829" max="3071" width="9.1796875" style="33"/>
    <col min="3072" max="3072" width="16.7265625" style="33" customWidth="1"/>
    <col min="3073" max="3083" width="8.7265625" style="33" customWidth="1"/>
    <col min="3084" max="3084" width="16.7265625" style="33" customWidth="1"/>
    <col min="3085" max="3327" width="9.1796875" style="33"/>
    <col min="3328" max="3328" width="16.7265625" style="33" customWidth="1"/>
    <col min="3329" max="3339" width="8.7265625" style="33" customWidth="1"/>
    <col min="3340" max="3340" width="16.7265625" style="33" customWidth="1"/>
    <col min="3341" max="3583" width="9.1796875" style="33"/>
    <col min="3584" max="3584" width="16.7265625" style="33" customWidth="1"/>
    <col min="3585" max="3595" width="8.7265625" style="33" customWidth="1"/>
    <col min="3596" max="3596" width="16.7265625" style="33" customWidth="1"/>
    <col min="3597" max="3839" width="9.1796875" style="33"/>
    <col min="3840" max="3840" width="16.7265625" style="33" customWidth="1"/>
    <col min="3841" max="3851" width="8.7265625" style="33" customWidth="1"/>
    <col min="3852" max="3852" width="16.7265625" style="33" customWidth="1"/>
    <col min="3853" max="4095" width="9.1796875" style="33"/>
    <col min="4096" max="4096" width="16.7265625" style="33" customWidth="1"/>
    <col min="4097" max="4107" width="8.7265625" style="33" customWidth="1"/>
    <col min="4108" max="4108" width="16.7265625" style="33" customWidth="1"/>
    <col min="4109" max="4351" width="9.1796875" style="33"/>
    <col min="4352" max="4352" width="16.7265625" style="33" customWidth="1"/>
    <col min="4353" max="4363" width="8.7265625" style="33" customWidth="1"/>
    <col min="4364" max="4364" width="16.7265625" style="33" customWidth="1"/>
    <col min="4365" max="4607" width="9.1796875" style="33"/>
    <col min="4608" max="4608" width="16.7265625" style="33" customWidth="1"/>
    <col min="4609" max="4619" width="8.7265625" style="33" customWidth="1"/>
    <col min="4620" max="4620" width="16.7265625" style="33" customWidth="1"/>
    <col min="4621" max="4863" width="9.1796875" style="33"/>
    <col min="4864" max="4864" width="16.7265625" style="33" customWidth="1"/>
    <col min="4865" max="4875" width="8.7265625" style="33" customWidth="1"/>
    <col min="4876" max="4876" width="16.7265625" style="33" customWidth="1"/>
    <col min="4877" max="5119" width="9.1796875" style="33"/>
    <col min="5120" max="5120" width="16.7265625" style="33" customWidth="1"/>
    <col min="5121" max="5131" width="8.7265625" style="33" customWidth="1"/>
    <col min="5132" max="5132" width="16.7265625" style="33" customWidth="1"/>
    <col min="5133" max="5375" width="9.1796875" style="33"/>
    <col min="5376" max="5376" width="16.7265625" style="33" customWidth="1"/>
    <col min="5377" max="5387" width="8.7265625" style="33" customWidth="1"/>
    <col min="5388" max="5388" width="16.7265625" style="33" customWidth="1"/>
    <col min="5389" max="5631" width="9.1796875" style="33"/>
    <col min="5632" max="5632" width="16.7265625" style="33" customWidth="1"/>
    <col min="5633" max="5643" width="8.7265625" style="33" customWidth="1"/>
    <col min="5644" max="5644" width="16.7265625" style="33" customWidth="1"/>
    <col min="5645" max="5887" width="9.1796875" style="33"/>
    <col min="5888" max="5888" width="16.7265625" style="33" customWidth="1"/>
    <col min="5889" max="5899" width="8.7265625" style="33" customWidth="1"/>
    <col min="5900" max="5900" width="16.7265625" style="33" customWidth="1"/>
    <col min="5901" max="6143" width="9.1796875" style="33"/>
    <col min="6144" max="6144" width="16.7265625" style="33" customWidth="1"/>
    <col min="6145" max="6155" width="8.7265625" style="33" customWidth="1"/>
    <col min="6156" max="6156" width="16.7265625" style="33" customWidth="1"/>
    <col min="6157" max="6399" width="9.1796875" style="33"/>
    <col min="6400" max="6400" width="16.7265625" style="33" customWidth="1"/>
    <col min="6401" max="6411" width="8.7265625" style="33" customWidth="1"/>
    <col min="6412" max="6412" width="16.7265625" style="33" customWidth="1"/>
    <col min="6413" max="6655" width="9.1796875" style="33"/>
    <col min="6656" max="6656" width="16.7265625" style="33" customWidth="1"/>
    <col min="6657" max="6667" width="8.7265625" style="33" customWidth="1"/>
    <col min="6668" max="6668" width="16.7265625" style="33" customWidth="1"/>
    <col min="6669" max="6911" width="9.1796875" style="33"/>
    <col min="6912" max="6912" width="16.7265625" style="33" customWidth="1"/>
    <col min="6913" max="6923" width="8.7265625" style="33" customWidth="1"/>
    <col min="6924" max="6924" width="16.7265625" style="33" customWidth="1"/>
    <col min="6925" max="7167" width="9.1796875" style="33"/>
    <col min="7168" max="7168" width="16.7265625" style="33" customWidth="1"/>
    <col min="7169" max="7179" width="8.7265625" style="33" customWidth="1"/>
    <col min="7180" max="7180" width="16.7265625" style="33" customWidth="1"/>
    <col min="7181" max="7423" width="9.1796875" style="33"/>
    <col min="7424" max="7424" width="16.7265625" style="33" customWidth="1"/>
    <col min="7425" max="7435" width="8.7265625" style="33" customWidth="1"/>
    <col min="7436" max="7436" width="16.7265625" style="33" customWidth="1"/>
    <col min="7437" max="7679" width="9.1796875" style="33"/>
    <col min="7680" max="7680" width="16.7265625" style="33" customWidth="1"/>
    <col min="7681" max="7691" width="8.7265625" style="33" customWidth="1"/>
    <col min="7692" max="7692" width="16.7265625" style="33" customWidth="1"/>
    <col min="7693" max="7935" width="9.1796875" style="33"/>
    <col min="7936" max="7936" width="16.7265625" style="33" customWidth="1"/>
    <col min="7937" max="7947" width="8.7265625" style="33" customWidth="1"/>
    <col min="7948" max="7948" width="16.7265625" style="33" customWidth="1"/>
    <col min="7949" max="8191" width="9.1796875" style="33"/>
    <col min="8192" max="8192" width="16.7265625" style="33" customWidth="1"/>
    <col min="8193" max="8203" width="8.7265625" style="33" customWidth="1"/>
    <col min="8204" max="8204" width="16.7265625" style="33" customWidth="1"/>
    <col min="8205" max="8447" width="9.1796875" style="33"/>
    <col min="8448" max="8448" width="16.7265625" style="33" customWidth="1"/>
    <col min="8449" max="8459" width="8.7265625" style="33" customWidth="1"/>
    <col min="8460" max="8460" width="16.7265625" style="33" customWidth="1"/>
    <col min="8461" max="8703" width="9.1796875" style="33"/>
    <col min="8704" max="8704" width="16.7265625" style="33" customWidth="1"/>
    <col min="8705" max="8715" width="8.7265625" style="33" customWidth="1"/>
    <col min="8716" max="8716" width="16.7265625" style="33" customWidth="1"/>
    <col min="8717" max="8959" width="9.1796875" style="33"/>
    <col min="8960" max="8960" width="16.7265625" style="33" customWidth="1"/>
    <col min="8961" max="8971" width="8.7265625" style="33" customWidth="1"/>
    <col min="8972" max="8972" width="16.7265625" style="33" customWidth="1"/>
    <col min="8973" max="9215" width="9.1796875" style="33"/>
    <col min="9216" max="9216" width="16.7265625" style="33" customWidth="1"/>
    <col min="9217" max="9227" width="8.7265625" style="33" customWidth="1"/>
    <col min="9228" max="9228" width="16.7265625" style="33" customWidth="1"/>
    <col min="9229" max="9471" width="9.1796875" style="33"/>
    <col min="9472" max="9472" width="16.7265625" style="33" customWidth="1"/>
    <col min="9473" max="9483" width="8.7265625" style="33" customWidth="1"/>
    <col min="9484" max="9484" width="16.7265625" style="33" customWidth="1"/>
    <col min="9485" max="9727" width="9.1796875" style="33"/>
    <col min="9728" max="9728" width="16.7265625" style="33" customWidth="1"/>
    <col min="9729" max="9739" width="8.7265625" style="33" customWidth="1"/>
    <col min="9740" max="9740" width="16.7265625" style="33" customWidth="1"/>
    <col min="9741" max="9983" width="9.1796875" style="33"/>
    <col min="9984" max="9984" width="16.7265625" style="33" customWidth="1"/>
    <col min="9985" max="9995" width="8.7265625" style="33" customWidth="1"/>
    <col min="9996" max="9996" width="16.7265625" style="33" customWidth="1"/>
    <col min="9997" max="10239" width="9.1796875" style="33"/>
    <col min="10240" max="10240" width="16.7265625" style="33" customWidth="1"/>
    <col min="10241" max="10251" width="8.7265625" style="33" customWidth="1"/>
    <col min="10252" max="10252" width="16.7265625" style="33" customWidth="1"/>
    <col min="10253" max="10495" width="9.1796875" style="33"/>
    <col min="10496" max="10496" width="16.7265625" style="33" customWidth="1"/>
    <col min="10497" max="10507" width="8.7265625" style="33" customWidth="1"/>
    <col min="10508" max="10508" width="16.7265625" style="33" customWidth="1"/>
    <col min="10509" max="10751" width="9.1796875" style="33"/>
    <col min="10752" max="10752" width="16.7265625" style="33" customWidth="1"/>
    <col min="10753" max="10763" width="8.7265625" style="33" customWidth="1"/>
    <col min="10764" max="10764" width="16.7265625" style="33" customWidth="1"/>
    <col min="10765" max="11007" width="9.1796875" style="33"/>
    <col min="11008" max="11008" width="16.7265625" style="33" customWidth="1"/>
    <col min="11009" max="11019" width="8.7265625" style="33" customWidth="1"/>
    <col min="11020" max="11020" width="16.7265625" style="33" customWidth="1"/>
    <col min="11021" max="11263" width="9.1796875" style="33"/>
    <col min="11264" max="11264" width="16.7265625" style="33" customWidth="1"/>
    <col min="11265" max="11275" width="8.7265625" style="33" customWidth="1"/>
    <col min="11276" max="11276" width="16.7265625" style="33" customWidth="1"/>
    <col min="11277" max="11519" width="9.1796875" style="33"/>
    <col min="11520" max="11520" width="16.7265625" style="33" customWidth="1"/>
    <col min="11521" max="11531" width="8.7265625" style="33" customWidth="1"/>
    <col min="11532" max="11532" width="16.7265625" style="33" customWidth="1"/>
    <col min="11533" max="11775" width="9.1796875" style="33"/>
    <col min="11776" max="11776" width="16.7265625" style="33" customWidth="1"/>
    <col min="11777" max="11787" width="8.7265625" style="33" customWidth="1"/>
    <col min="11788" max="11788" width="16.7265625" style="33" customWidth="1"/>
    <col min="11789" max="12031" width="9.1796875" style="33"/>
    <col min="12032" max="12032" width="16.7265625" style="33" customWidth="1"/>
    <col min="12033" max="12043" width="8.7265625" style="33" customWidth="1"/>
    <col min="12044" max="12044" width="16.7265625" style="33" customWidth="1"/>
    <col min="12045" max="12287" width="9.1796875" style="33"/>
    <col min="12288" max="12288" width="16.7265625" style="33" customWidth="1"/>
    <col min="12289" max="12299" width="8.7265625" style="33" customWidth="1"/>
    <col min="12300" max="12300" width="16.7265625" style="33" customWidth="1"/>
    <col min="12301" max="12543" width="9.1796875" style="33"/>
    <col min="12544" max="12544" width="16.7265625" style="33" customWidth="1"/>
    <col min="12545" max="12555" width="8.7265625" style="33" customWidth="1"/>
    <col min="12556" max="12556" width="16.7265625" style="33" customWidth="1"/>
    <col min="12557" max="12799" width="9.1796875" style="33"/>
    <col min="12800" max="12800" width="16.7265625" style="33" customWidth="1"/>
    <col min="12801" max="12811" width="8.7265625" style="33" customWidth="1"/>
    <col min="12812" max="12812" width="16.7265625" style="33" customWidth="1"/>
    <col min="12813" max="13055" width="9.1796875" style="33"/>
    <col min="13056" max="13056" width="16.7265625" style="33" customWidth="1"/>
    <col min="13057" max="13067" width="8.7265625" style="33" customWidth="1"/>
    <col min="13068" max="13068" width="16.7265625" style="33" customWidth="1"/>
    <col min="13069" max="13311" width="9.1796875" style="33"/>
    <col min="13312" max="13312" width="16.7265625" style="33" customWidth="1"/>
    <col min="13313" max="13323" width="8.7265625" style="33" customWidth="1"/>
    <col min="13324" max="13324" width="16.7265625" style="33" customWidth="1"/>
    <col min="13325" max="13567" width="9.1796875" style="33"/>
    <col min="13568" max="13568" width="16.7265625" style="33" customWidth="1"/>
    <col min="13569" max="13579" width="8.7265625" style="33" customWidth="1"/>
    <col min="13580" max="13580" width="16.7265625" style="33" customWidth="1"/>
    <col min="13581" max="13823" width="9.1796875" style="33"/>
    <col min="13824" max="13824" width="16.7265625" style="33" customWidth="1"/>
    <col min="13825" max="13835" width="8.7265625" style="33" customWidth="1"/>
    <col min="13836" max="13836" width="16.7265625" style="33" customWidth="1"/>
    <col min="13837" max="14079" width="9.1796875" style="33"/>
    <col min="14080" max="14080" width="16.7265625" style="33" customWidth="1"/>
    <col min="14081" max="14091" width="8.7265625" style="33" customWidth="1"/>
    <col min="14092" max="14092" width="16.7265625" style="33" customWidth="1"/>
    <col min="14093" max="14335" width="9.1796875" style="33"/>
    <col min="14336" max="14336" width="16.7265625" style="33" customWidth="1"/>
    <col min="14337" max="14347" width="8.7265625" style="33" customWidth="1"/>
    <col min="14348" max="14348" width="16.7265625" style="33" customWidth="1"/>
    <col min="14349" max="14591" width="9.1796875" style="33"/>
    <col min="14592" max="14592" width="16.7265625" style="33" customWidth="1"/>
    <col min="14593" max="14603" width="8.7265625" style="33" customWidth="1"/>
    <col min="14604" max="14604" width="16.7265625" style="33" customWidth="1"/>
    <col min="14605" max="14847" width="9.1796875" style="33"/>
    <col min="14848" max="14848" width="16.7265625" style="33" customWidth="1"/>
    <col min="14849" max="14859" width="8.7265625" style="33" customWidth="1"/>
    <col min="14860" max="14860" width="16.7265625" style="33" customWidth="1"/>
    <col min="14861" max="15103" width="9.1796875" style="33"/>
    <col min="15104" max="15104" width="16.7265625" style="33" customWidth="1"/>
    <col min="15105" max="15115" width="8.7265625" style="33" customWidth="1"/>
    <col min="15116" max="15116" width="16.7265625" style="33" customWidth="1"/>
    <col min="15117" max="15359" width="9.1796875" style="33"/>
    <col min="15360" max="15360" width="16.7265625" style="33" customWidth="1"/>
    <col min="15361" max="15371" width="8.7265625" style="33" customWidth="1"/>
    <col min="15372" max="15372" width="16.7265625" style="33" customWidth="1"/>
    <col min="15373" max="15615" width="9.1796875" style="33"/>
    <col min="15616" max="15616" width="16.7265625" style="33" customWidth="1"/>
    <col min="15617" max="15627" width="8.7265625" style="33" customWidth="1"/>
    <col min="15628" max="15628" width="16.7265625" style="33" customWidth="1"/>
    <col min="15629" max="15871" width="9.1796875" style="33"/>
    <col min="15872" max="15872" width="16.7265625" style="33" customWidth="1"/>
    <col min="15873" max="15883" width="8.7265625" style="33" customWidth="1"/>
    <col min="15884" max="15884" width="16.7265625" style="33" customWidth="1"/>
    <col min="15885" max="16127" width="9.1796875" style="33"/>
    <col min="16128" max="16128" width="16.7265625" style="33" customWidth="1"/>
    <col min="16129" max="16139" width="8.7265625" style="33" customWidth="1"/>
    <col min="16140" max="16140" width="16.7265625" style="33" customWidth="1"/>
    <col min="16141" max="16384" width="9.1796875" style="33"/>
  </cols>
  <sheetData>
    <row r="1" spans="1:12" ht="18.75" customHeight="1" x14ac:dyDescent="0.85">
      <c r="A1" s="1200" t="s">
        <v>574</v>
      </c>
      <c r="B1" s="1200"/>
      <c r="C1" s="1200"/>
      <c r="D1" s="1200"/>
      <c r="E1" s="1200"/>
      <c r="F1" s="1200"/>
      <c r="G1" s="1200"/>
      <c r="H1" s="1200"/>
      <c r="I1" s="1200"/>
      <c r="J1" s="1200"/>
      <c r="K1" s="1200"/>
      <c r="L1" s="1200"/>
    </row>
    <row r="2" spans="1:12" ht="35.25" customHeight="1" x14ac:dyDescent="0.35">
      <c r="A2" s="1201" t="s">
        <v>1276</v>
      </c>
      <c r="B2" s="1201"/>
      <c r="C2" s="1201"/>
      <c r="D2" s="1201"/>
      <c r="E2" s="1201"/>
      <c r="F2" s="1201"/>
      <c r="G2" s="1201"/>
      <c r="H2" s="1201"/>
      <c r="I2" s="1201"/>
      <c r="J2" s="1201"/>
      <c r="K2" s="1201"/>
      <c r="L2" s="1201"/>
    </row>
    <row r="3" spans="1:12" ht="18.75" customHeight="1" x14ac:dyDescent="0.35">
      <c r="A3" s="1186">
        <v>2017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</row>
    <row r="4" spans="1:12" ht="18.75" customHeight="1" x14ac:dyDescent="0.35">
      <c r="A4" s="1186" t="s">
        <v>354</v>
      </c>
      <c r="B4" s="1186"/>
      <c r="C4" s="1186"/>
      <c r="D4" s="1186"/>
      <c r="E4" s="1186"/>
      <c r="F4" s="1186"/>
      <c r="G4" s="1186"/>
      <c r="H4" s="1186"/>
      <c r="I4" s="1186"/>
      <c r="J4" s="1186"/>
      <c r="K4" s="1186"/>
      <c r="L4" s="1186"/>
    </row>
    <row r="5" spans="1:12" ht="15.5" x14ac:dyDescent="0.4">
      <c r="A5" s="318" t="s">
        <v>978</v>
      </c>
      <c r="B5" s="320"/>
      <c r="C5" s="320"/>
      <c r="D5" s="320"/>
      <c r="E5" s="320"/>
      <c r="F5" s="320"/>
      <c r="G5" s="333"/>
      <c r="H5" s="320"/>
      <c r="I5" s="320"/>
      <c r="J5" s="320"/>
      <c r="K5" s="320"/>
      <c r="L5" s="327" t="s">
        <v>206</v>
      </c>
    </row>
    <row r="6" spans="1:12" ht="28.5" customHeight="1" x14ac:dyDescent="0.25">
      <c r="A6" s="1210" t="s">
        <v>1164</v>
      </c>
      <c r="B6" s="1254" t="s">
        <v>1165</v>
      </c>
      <c r="C6" s="1255"/>
      <c r="D6" s="1255"/>
      <c r="E6" s="1255"/>
      <c r="F6" s="1255"/>
      <c r="G6" s="1255"/>
      <c r="H6" s="1255"/>
      <c r="I6" s="1255"/>
      <c r="J6" s="1255"/>
      <c r="K6" s="1256"/>
      <c r="L6" s="1257" t="s">
        <v>662</v>
      </c>
    </row>
    <row r="7" spans="1:12" ht="30.75" customHeight="1" x14ac:dyDescent="0.25">
      <c r="A7" s="1211"/>
      <c r="B7" s="57" t="s">
        <v>404</v>
      </c>
      <c r="C7" s="275" t="s">
        <v>459</v>
      </c>
      <c r="D7" s="275" t="s">
        <v>65</v>
      </c>
      <c r="E7" s="275" t="s">
        <v>63</v>
      </c>
      <c r="F7" s="275" t="s">
        <v>458</v>
      </c>
      <c r="G7" s="275" t="s">
        <v>457</v>
      </c>
      <c r="H7" s="275">
        <v>4</v>
      </c>
      <c r="I7" s="275">
        <v>3</v>
      </c>
      <c r="J7" s="275">
        <v>2</v>
      </c>
      <c r="K7" s="275">
        <v>1</v>
      </c>
      <c r="L7" s="1258"/>
    </row>
    <row r="8" spans="1:12" ht="26.25" customHeight="1" thickBot="1" x14ac:dyDescent="0.3">
      <c r="A8" s="656" t="s">
        <v>1271</v>
      </c>
      <c r="B8" s="201">
        <f t="shared" ref="B8:B15" si="0">SUM(C8:K8)</f>
        <v>102</v>
      </c>
      <c r="C8" s="181">
        <v>0</v>
      </c>
      <c r="D8" s="181">
        <v>0</v>
      </c>
      <c r="E8" s="181">
        <v>0</v>
      </c>
      <c r="F8" s="181">
        <v>0</v>
      </c>
      <c r="G8" s="181">
        <v>0</v>
      </c>
      <c r="H8" s="181">
        <v>3</v>
      </c>
      <c r="I8" s="181">
        <v>11</v>
      </c>
      <c r="J8" s="181">
        <v>25</v>
      </c>
      <c r="K8" s="181">
        <v>63</v>
      </c>
      <c r="L8" s="61" t="s">
        <v>428</v>
      </c>
    </row>
    <row r="9" spans="1:12" ht="26.25" customHeight="1" thickBot="1" x14ac:dyDescent="0.3">
      <c r="A9" s="45" t="s">
        <v>64</v>
      </c>
      <c r="B9" s="202">
        <f t="shared" si="0"/>
        <v>1407</v>
      </c>
      <c r="C9" s="183">
        <v>0</v>
      </c>
      <c r="D9" s="183">
        <v>0</v>
      </c>
      <c r="E9" s="183">
        <v>0</v>
      </c>
      <c r="F9" s="183">
        <v>0</v>
      </c>
      <c r="G9" s="183">
        <v>254</v>
      </c>
      <c r="H9" s="183">
        <v>169</v>
      </c>
      <c r="I9" s="183">
        <v>215</v>
      </c>
      <c r="J9" s="183">
        <v>273</v>
      </c>
      <c r="K9" s="183">
        <v>496</v>
      </c>
      <c r="L9" s="62" t="s">
        <v>64</v>
      </c>
    </row>
    <row r="10" spans="1:12" ht="26.25" customHeight="1" thickBot="1" x14ac:dyDescent="0.3">
      <c r="A10" s="46" t="s">
        <v>66</v>
      </c>
      <c r="B10" s="203">
        <f t="shared" si="0"/>
        <v>2492</v>
      </c>
      <c r="C10" s="184">
        <v>0</v>
      </c>
      <c r="D10" s="184">
        <v>0</v>
      </c>
      <c r="E10" s="184">
        <v>0</v>
      </c>
      <c r="F10" s="184">
        <v>180</v>
      </c>
      <c r="G10" s="184">
        <v>1131</v>
      </c>
      <c r="H10" s="184">
        <v>308</v>
      </c>
      <c r="I10" s="184">
        <v>271</v>
      </c>
      <c r="J10" s="184">
        <v>259</v>
      </c>
      <c r="K10" s="184">
        <v>343</v>
      </c>
      <c r="L10" s="63" t="s">
        <v>66</v>
      </c>
    </row>
    <row r="11" spans="1:12" ht="26.25" customHeight="1" thickBot="1" x14ac:dyDescent="0.3">
      <c r="A11" s="45" t="s">
        <v>68</v>
      </c>
      <c r="B11" s="202">
        <f t="shared" si="0"/>
        <v>2089</v>
      </c>
      <c r="C11" s="183">
        <v>0</v>
      </c>
      <c r="D11" s="183">
        <v>0</v>
      </c>
      <c r="E11" s="183">
        <v>83</v>
      </c>
      <c r="F11" s="183">
        <v>724</v>
      </c>
      <c r="G11" s="183">
        <v>773</v>
      </c>
      <c r="H11" s="183">
        <v>137</v>
      </c>
      <c r="I11" s="183">
        <v>145</v>
      </c>
      <c r="J11" s="183">
        <v>87</v>
      </c>
      <c r="K11" s="183">
        <v>140</v>
      </c>
      <c r="L11" s="62" t="s">
        <v>68</v>
      </c>
    </row>
    <row r="12" spans="1:12" ht="26.25" customHeight="1" thickBot="1" x14ac:dyDescent="0.3">
      <c r="A12" s="46" t="s">
        <v>70</v>
      </c>
      <c r="B12" s="203">
        <f>SUM(C12:K12)</f>
        <v>1339</v>
      </c>
      <c r="C12" s="184">
        <v>0</v>
      </c>
      <c r="D12" s="184">
        <v>43</v>
      </c>
      <c r="E12" s="184">
        <v>345</v>
      </c>
      <c r="F12" s="184">
        <v>474</v>
      </c>
      <c r="G12" s="184">
        <v>293</v>
      </c>
      <c r="H12" s="184">
        <v>51</v>
      </c>
      <c r="I12" s="184">
        <v>54</v>
      </c>
      <c r="J12" s="184">
        <v>31</v>
      </c>
      <c r="K12" s="184">
        <v>48</v>
      </c>
      <c r="L12" s="63" t="s">
        <v>70</v>
      </c>
    </row>
    <row r="13" spans="1:12" ht="26.25" customHeight="1" thickBot="1" x14ac:dyDescent="0.3">
      <c r="A13" s="45" t="s">
        <v>72</v>
      </c>
      <c r="B13" s="202">
        <f t="shared" si="0"/>
        <v>476</v>
      </c>
      <c r="C13" s="183">
        <v>26</v>
      </c>
      <c r="D13" s="183">
        <v>93</v>
      </c>
      <c r="E13" s="183">
        <v>150</v>
      </c>
      <c r="F13" s="183">
        <v>99</v>
      </c>
      <c r="G13" s="183">
        <v>66</v>
      </c>
      <c r="H13" s="183">
        <v>14</v>
      </c>
      <c r="I13" s="183">
        <v>7</v>
      </c>
      <c r="J13" s="183">
        <v>12</v>
      </c>
      <c r="K13" s="183">
        <v>9</v>
      </c>
      <c r="L13" s="62" t="s">
        <v>72</v>
      </c>
    </row>
    <row r="14" spans="1:12" ht="26.25" customHeight="1" thickBot="1" x14ac:dyDescent="0.3">
      <c r="A14" s="46" t="s">
        <v>165</v>
      </c>
      <c r="B14" s="203">
        <f t="shared" si="0"/>
        <v>36</v>
      </c>
      <c r="C14" s="184">
        <v>8</v>
      </c>
      <c r="D14" s="184">
        <v>6</v>
      </c>
      <c r="E14" s="184">
        <v>7</v>
      </c>
      <c r="F14" s="184">
        <v>6</v>
      </c>
      <c r="G14" s="184">
        <v>4</v>
      </c>
      <c r="H14" s="184">
        <v>2</v>
      </c>
      <c r="I14" s="184">
        <v>2</v>
      </c>
      <c r="J14" s="184">
        <v>0</v>
      </c>
      <c r="K14" s="184">
        <v>1</v>
      </c>
      <c r="L14" s="63" t="s">
        <v>165</v>
      </c>
    </row>
    <row r="15" spans="1:12" ht="26.25" customHeight="1" x14ac:dyDescent="0.25">
      <c r="A15" s="332" t="s">
        <v>202</v>
      </c>
      <c r="B15" s="204">
        <f t="shared" si="0"/>
        <v>3</v>
      </c>
      <c r="C15" s="205">
        <v>0</v>
      </c>
      <c r="D15" s="205">
        <v>2</v>
      </c>
      <c r="E15" s="205">
        <v>0</v>
      </c>
      <c r="F15" s="205">
        <v>1</v>
      </c>
      <c r="G15" s="205">
        <v>0</v>
      </c>
      <c r="H15" s="205">
        <v>0</v>
      </c>
      <c r="I15" s="205">
        <v>0</v>
      </c>
      <c r="J15" s="205">
        <v>0</v>
      </c>
      <c r="K15" s="205">
        <v>0</v>
      </c>
      <c r="L15" s="293" t="s">
        <v>202</v>
      </c>
    </row>
    <row r="16" spans="1:12" ht="26.25" customHeight="1" x14ac:dyDescent="0.25">
      <c r="A16" s="554" t="s">
        <v>47</v>
      </c>
      <c r="B16" s="218">
        <f t="shared" ref="B16:J16" si="1">SUM(B8:B15)</f>
        <v>7944</v>
      </c>
      <c r="C16" s="218">
        <f t="shared" si="1"/>
        <v>34</v>
      </c>
      <c r="D16" s="218">
        <f>SUM(D8:D15)</f>
        <v>144</v>
      </c>
      <c r="E16" s="218">
        <f>SUM(E8:E15)</f>
        <v>585</v>
      </c>
      <c r="F16" s="218">
        <f t="shared" si="1"/>
        <v>1484</v>
      </c>
      <c r="G16" s="218">
        <f t="shared" si="1"/>
        <v>2521</v>
      </c>
      <c r="H16" s="218">
        <f t="shared" si="1"/>
        <v>684</v>
      </c>
      <c r="I16" s="218">
        <f>SUM(I8:I15)</f>
        <v>705</v>
      </c>
      <c r="J16" s="218">
        <f t="shared" si="1"/>
        <v>687</v>
      </c>
      <c r="K16" s="218">
        <f>SUM(K8:K15)</f>
        <v>1100</v>
      </c>
      <c r="L16" s="657" t="s">
        <v>48</v>
      </c>
    </row>
  </sheetData>
  <mergeCells count="7">
    <mergeCell ref="A1:L1"/>
    <mergeCell ref="A2:L2"/>
    <mergeCell ref="A3:L3"/>
    <mergeCell ref="A4:L4"/>
    <mergeCell ref="A6:A7"/>
    <mergeCell ref="B6:K6"/>
    <mergeCell ref="L6:L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L16"/>
  <sheetViews>
    <sheetView view="pageBreakPreview" zoomScaleNormal="100" workbookViewId="0">
      <selection activeCell="J14" sqref="J14"/>
    </sheetView>
  </sheetViews>
  <sheetFormatPr defaultRowHeight="14" x14ac:dyDescent="0.3"/>
  <cols>
    <col min="1" max="1" width="16.7265625" style="51" customWidth="1"/>
    <col min="2" max="11" width="8.7265625" style="51" customWidth="1"/>
    <col min="12" max="12" width="16.7265625" style="51" customWidth="1"/>
    <col min="13" max="255" width="9.1796875" style="33"/>
    <col min="256" max="256" width="16.7265625" style="33" customWidth="1"/>
    <col min="257" max="267" width="8.7265625" style="33" customWidth="1"/>
    <col min="268" max="268" width="16.7265625" style="33" customWidth="1"/>
    <col min="269" max="511" width="9.1796875" style="33"/>
    <col min="512" max="512" width="16.7265625" style="33" customWidth="1"/>
    <col min="513" max="523" width="8.7265625" style="33" customWidth="1"/>
    <col min="524" max="524" width="16.7265625" style="33" customWidth="1"/>
    <col min="525" max="767" width="9.1796875" style="33"/>
    <col min="768" max="768" width="16.7265625" style="33" customWidth="1"/>
    <col min="769" max="779" width="8.7265625" style="33" customWidth="1"/>
    <col min="780" max="780" width="16.7265625" style="33" customWidth="1"/>
    <col min="781" max="1023" width="9.1796875" style="33"/>
    <col min="1024" max="1024" width="16.7265625" style="33" customWidth="1"/>
    <col min="1025" max="1035" width="8.7265625" style="33" customWidth="1"/>
    <col min="1036" max="1036" width="16.7265625" style="33" customWidth="1"/>
    <col min="1037" max="1279" width="9.1796875" style="33"/>
    <col min="1280" max="1280" width="16.7265625" style="33" customWidth="1"/>
    <col min="1281" max="1291" width="8.7265625" style="33" customWidth="1"/>
    <col min="1292" max="1292" width="16.7265625" style="33" customWidth="1"/>
    <col min="1293" max="1535" width="9.1796875" style="33"/>
    <col min="1536" max="1536" width="16.7265625" style="33" customWidth="1"/>
    <col min="1537" max="1547" width="8.7265625" style="33" customWidth="1"/>
    <col min="1548" max="1548" width="16.7265625" style="33" customWidth="1"/>
    <col min="1549" max="1791" width="9.1796875" style="33"/>
    <col min="1792" max="1792" width="16.7265625" style="33" customWidth="1"/>
    <col min="1793" max="1803" width="8.7265625" style="33" customWidth="1"/>
    <col min="1804" max="1804" width="16.7265625" style="33" customWidth="1"/>
    <col min="1805" max="2047" width="9.1796875" style="33"/>
    <col min="2048" max="2048" width="16.7265625" style="33" customWidth="1"/>
    <col min="2049" max="2059" width="8.7265625" style="33" customWidth="1"/>
    <col min="2060" max="2060" width="16.7265625" style="33" customWidth="1"/>
    <col min="2061" max="2303" width="9.1796875" style="33"/>
    <col min="2304" max="2304" width="16.7265625" style="33" customWidth="1"/>
    <col min="2305" max="2315" width="8.7265625" style="33" customWidth="1"/>
    <col min="2316" max="2316" width="16.7265625" style="33" customWidth="1"/>
    <col min="2317" max="2559" width="9.1796875" style="33"/>
    <col min="2560" max="2560" width="16.7265625" style="33" customWidth="1"/>
    <col min="2561" max="2571" width="8.7265625" style="33" customWidth="1"/>
    <col min="2572" max="2572" width="16.7265625" style="33" customWidth="1"/>
    <col min="2573" max="2815" width="9.1796875" style="33"/>
    <col min="2816" max="2816" width="16.7265625" style="33" customWidth="1"/>
    <col min="2817" max="2827" width="8.7265625" style="33" customWidth="1"/>
    <col min="2828" max="2828" width="16.7265625" style="33" customWidth="1"/>
    <col min="2829" max="3071" width="9.1796875" style="33"/>
    <col min="3072" max="3072" width="16.7265625" style="33" customWidth="1"/>
    <col min="3073" max="3083" width="8.7265625" style="33" customWidth="1"/>
    <col min="3084" max="3084" width="16.7265625" style="33" customWidth="1"/>
    <col min="3085" max="3327" width="9.1796875" style="33"/>
    <col min="3328" max="3328" width="16.7265625" style="33" customWidth="1"/>
    <col min="3329" max="3339" width="8.7265625" style="33" customWidth="1"/>
    <col min="3340" max="3340" width="16.7265625" style="33" customWidth="1"/>
    <col min="3341" max="3583" width="9.1796875" style="33"/>
    <col min="3584" max="3584" width="16.7265625" style="33" customWidth="1"/>
    <col min="3585" max="3595" width="8.7265625" style="33" customWidth="1"/>
    <col min="3596" max="3596" width="16.7265625" style="33" customWidth="1"/>
    <col min="3597" max="3839" width="9.1796875" style="33"/>
    <col min="3840" max="3840" width="16.7265625" style="33" customWidth="1"/>
    <col min="3841" max="3851" width="8.7265625" style="33" customWidth="1"/>
    <col min="3852" max="3852" width="16.7265625" style="33" customWidth="1"/>
    <col min="3853" max="4095" width="9.1796875" style="33"/>
    <col min="4096" max="4096" width="16.7265625" style="33" customWidth="1"/>
    <col min="4097" max="4107" width="8.7265625" style="33" customWidth="1"/>
    <col min="4108" max="4108" width="16.7265625" style="33" customWidth="1"/>
    <col min="4109" max="4351" width="9.1796875" style="33"/>
    <col min="4352" max="4352" width="16.7265625" style="33" customWidth="1"/>
    <col min="4353" max="4363" width="8.7265625" style="33" customWidth="1"/>
    <col min="4364" max="4364" width="16.7265625" style="33" customWidth="1"/>
    <col min="4365" max="4607" width="9.1796875" style="33"/>
    <col min="4608" max="4608" width="16.7265625" style="33" customWidth="1"/>
    <col min="4609" max="4619" width="8.7265625" style="33" customWidth="1"/>
    <col min="4620" max="4620" width="16.7265625" style="33" customWidth="1"/>
    <col min="4621" max="4863" width="9.1796875" style="33"/>
    <col min="4864" max="4864" width="16.7265625" style="33" customWidth="1"/>
    <col min="4865" max="4875" width="8.7265625" style="33" customWidth="1"/>
    <col min="4876" max="4876" width="16.7265625" style="33" customWidth="1"/>
    <col min="4877" max="5119" width="9.1796875" style="33"/>
    <col min="5120" max="5120" width="16.7265625" style="33" customWidth="1"/>
    <col min="5121" max="5131" width="8.7265625" style="33" customWidth="1"/>
    <col min="5132" max="5132" width="16.7265625" style="33" customWidth="1"/>
    <col min="5133" max="5375" width="9.1796875" style="33"/>
    <col min="5376" max="5376" width="16.7265625" style="33" customWidth="1"/>
    <col min="5377" max="5387" width="8.7265625" style="33" customWidth="1"/>
    <col min="5388" max="5388" width="16.7265625" style="33" customWidth="1"/>
    <col min="5389" max="5631" width="9.1796875" style="33"/>
    <col min="5632" max="5632" width="16.7265625" style="33" customWidth="1"/>
    <col min="5633" max="5643" width="8.7265625" style="33" customWidth="1"/>
    <col min="5644" max="5644" width="16.7265625" style="33" customWidth="1"/>
    <col min="5645" max="5887" width="9.1796875" style="33"/>
    <col min="5888" max="5888" width="16.7265625" style="33" customWidth="1"/>
    <col min="5889" max="5899" width="8.7265625" style="33" customWidth="1"/>
    <col min="5900" max="5900" width="16.7265625" style="33" customWidth="1"/>
    <col min="5901" max="6143" width="9.1796875" style="33"/>
    <col min="6144" max="6144" width="16.7265625" style="33" customWidth="1"/>
    <col min="6145" max="6155" width="8.7265625" style="33" customWidth="1"/>
    <col min="6156" max="6156" width="16.7265625" style="33" customWidth="1"/>
    <col min="6157" max="6399" width="9.1796875" style="33"/>
    <col min="6400" max="6400" width="16.7265625" style="33" customWidth="1"/>
    <col min="6401" max="6411" width="8.7265625" style="33" customWidth="1"/>
    <col min="6412" max="6412" width="16.7265625" style="33" customWidth="1"/>
    <col min="6413" max="6655" width="9.1796875" style="33"/>
    <col min="6656" max="6656" width="16.7265625" style="33" customWidth="1"/>
    <col min="6657" max="6667" width="8.7265625" style="33" customWidth="1"/>
    <col min="6668" max="6668" width="16.7265625" style="33" customWidth="1"/>
    <col min="6669" max="6911" width="9.1796875" style="33"/>
    <col min="6912" max="6912" width="16.7265625" style="33" customWidth="1"/>
    <col min="6913" max="6923" width="8.7265625" style="33" customWidth="1"/>
    <col min="6924" max="6924" width="16.7265625" style="33" customWidth="1"/>
    <col min="6925" max="7167" width="9.1796875" style="33"/>
    <col min="7168" max="7168" width="16.7265625" style="33" customWidth="1"/>
    <col min="7169" max="7179" width="8.7265625" style="33" customWidth="1"/>
    <col min="7180" max="7180" width="16.7265625" style="33" customWidth="1"/>
    <col min="7181" max="7423" width="9.1796875" style="33"/>
    <col min="7424" max="7424" width="16.7265625" style="33" customWidth="1"/>
    <col min="7425" max="7435" width="8.7265625" style="33" customWidth="1"/>
    <col min="7436" max="7436" width="16.7265625" style="33" customWidth="1"/>
    <col min="7437" max="7679" width="9.1796875" style="33"/>
    <col min="7680" max="7680" width="16.7265625" style="33" customWidth="1"/>
    <col min="7681" max="7691" width="8.7265625" style="33" customWidth="1"/>
    <col min="7692" max="7692" width="16.7265625" style="33" customWidth="1"/>
    <col min="7693" max="7935" width="9.1796875" style="33"/>
    <col min="7936" max="7936" width="16.7265625" style="33" customWidth="1"/>
    <col min="7937" max="7947" width="8.7265625" style="33" customWidth="1"/>
    <col min="7948" max="7948" width="16.7265625" style="33" customWidth="1"/>
    <col min="7949" max="8191" width="9.1796875" style="33"/>
    <col min="8192" max="8192" width="16.7265625" style="33" customWidth="1"/>
    <col min="8193" max="8203" width="8.7265625" style="33" customWidth="1"/>
    <col min="8204" max="8204" width="16.7265625" style="33" customWidth="1"/>
    <col min="8205" max="8447" width="9.1796875" style="33"/>
    <col min="8448" max="8448" width="16.7265625" style="33" customWidth="1"/>
    <col min="8449" max="8459" width="8.7265625" style="33" customWidth="1"/>
    <col min="8460" max="8460" width="16.7265625" style="33" customWidth="1"/>
    <col min="8461" max="8703" width="9.1796875" style="33"/>
    <col min="8704" max="8704" width="16.7265625" style="33" customWidth="1"/>
    <col min="8705" max="8715" width="8.7265625" style="33" customWidth="1"/>
    <col min="8716" max="8716" width="16.7265625" style="33" customWidth="1"/>
    <col min="8717" max="8959" width="9.1796875" style="33"/>
    <col min="8960" max="8960" width="16.7265625" style="33" customWidth="1"/>
    <col min="8961" max="8971" width="8.7265625" style="33" customWidth="1"/>
    <col min="8972" max="8972" width="16.7265625" style="33" customWidth="1"/>
    <col min="8973" max="9215" width="9.1796875" style="33"/>
    <col min="9216" max="9216" width="16.7265625" style="33" customWidth="1"/>
    <col min="9217" max="9227" width="8.7265625" style="33" customWidth="1"/>
    <col min="9228" max="9228" width="16.7265625" style="33" customWidth="1"/>
    <col min="9229" max="9471" width="9.1796875" style="33"/>
    <col min="9472" max="9472" width="16.7265625" style="33" customWidth="1"/>
    <col min="9473" max="9483" width="8.7265625" style="33" customWidth="1"/>
    <col min="9484" max="9484" width="16.7265625" style="33" customWidth="1"/>
    <col min="9485" max="9727" width="9.1796875" style="33"/>
    <col min="9728" max="9728" width="16.7265625" style="33" customWidth="1"/>
    <col min="9729" max="9739" width="8.7265625" style="33" customWidth="1"/>
    <col min="9740" max="9740" width="16.7265625" style="33" customWidth="1"/>
    <col min="9741" max="9983" width="9.1796875" style="33"/>
    <col min="9984" max="9984" width="16.7265625" style="33" customWidth="1"/>
    <col min="9985" max="9995" width="8.7265625" style="33" customWidth="1"/>
    <col min="9996" max="9996" width="16.7265625" style="33" customWidth="1"/>
    <col min="9997" max="10239" width="9.1796875" style="33"/>
    <col min="10240" max="10240" width="16.7265625" style="33" customWidth="1"/>
    <col min="10241" max="10251" width="8.7265625" style="33" customWidth="1"/>
    <col min="10252" max="10252" width="16.7265625" style="33" customWidth="1"/>
    <col min="10253" max="10495" width="9.1796875" style="33"/>
    <col min="10496" max="10496" width="16.7265625" style="33" customWidth="1"/>
    <col min="10497" max="10507" width="8.7265625" style="33" customWidth="1"/>
    <col min="10508" max="10508" width="16.7265625" style="33" customWidth="1"/>
    <col min="10509" max="10751" width="9.1796875" style="33"/>
    <col min="10752" max="10752" width="16.7265625" style="33" customWidth="1"/>
    <col min="10753" max="10763" width="8.7265625" style="33" customWidth="1"/>
    <col min="10764" max="10764" width="16.7265625" style="33" customWidth="1"/>
    <col min="10765" max="11007" width="9.1796875" style="33"/>
    <col min="11008" max="11008" width="16.7265625" style="33" customWidth="1"/>
    <col min="11009" max="11019" width="8.7265625" style="33" customWidth="1"/>
    <col min="11020" max="11020" width="16.7265625" style="33" customWidth="1"/>
    <col min="11021" max="11263" width="9.1796875" style="33"/>
    <col min="11264" max="11264" width="16.7265625" style="33" customWidth="1"/>
    <col min="11265" max="11275" width="8.7265625" style="33" customWidth="1"/>
    <col min="11276" max="11276" width="16.7265625" style="33" customWidth="1"/>
    <col min="11277" max="11519" width="9.1796875" style="33"/>
    <col min="11520" max="11520" width="16.7265625" style="33" customWidth="1"/>
    <col min="11521" max="11531" width="8.7265625" style="33" customWidth="1"/>
    <col min="11532" max="11532" width="16.7265625" style="33" customWidth="1"/>
    <col min="11533" max="11775" width="9.1796875" style="33"/>
    <col min="11776" max="11776" width="16.7265625" style="33" customWidth="1"/>
    <col min="11777" max="11787" width="8.7265625" style="33" customWidth="1"/>
    <col min="11788" max="11788" width="16.7265625" style="33" customWidth="1"/>
    <col min="11789" max="12031" width="9.1796875" style="33"/>
    <col min="12032" max="12032" width="16.7265625" style="33" customWidth="1"/>
    <col min="12033" max="12043" width="8.7265625" style="33" customWidth="1"/>
    <col min="12044" max="12044" width="16.7265625" style="33" customWidth="1"/>
    <col min="12045" max="12287" width="9.1796875" style="33"/>
    <col min="12288" max="12288" width="16.7265625" style="33" customWidth="1"/>
    <col min="12289" max="12299" width="8.7265625" style="33" customWidth="1"/>
    <col min="12300" max="12300" width="16.7265625" style="33" customWidth="1"/>
    <col min="12301" max="12543" width="9.1796875" style="33"/>
    <col min="12544" max="12544" width="16.7265625" style="33" customWidth="1"/>
    <col min="12545" max="12555" width="8.7265625" style="33" customWidth="1"/>
    <col min="12556" max="12556" width="16.7265625" style="33" customWidth="1"/>
    <col min="12557" max="12799" width="9.1796875" style="33"/>
    <col min="12800" max="12800" width="16.7265625" style="33" customWidth="1"/>
    <col min="12801" max="12811" width="8.7265625" style="33" customWidth="1"/>
    <col min="12812" max="12812" width="16.7265625" style="33" customWidth="1"/>
    <col min="12813" max="13055" width="9.1796875" style="33"/>
    <col min="13056" max="13056" width="16.7265625" style="33" customWidth="1"/>
    <col min="13057" max="13067" width="8.7265625" style="33" customWidth="1"/>
    <col min="13068" max="13068" width="16.7265625" style="33" customWidth="1"/>
    <col min="13069" max="13311" width="9.1796875" style="33"/>
    <col min="13312" max="13312" width="16.7265625" style="33" customWidth="1"/>
    <col min="13313" max="13323" width="8.7265625" style="33" customWidth="1"/>
    <col min="13324" max="13324" width="16.7265625" style="33" customWidth="1"/>
    <col min="13325" max="13567" width="9.1796875" style="33"/>
    <col min="13568" max="13568" width="16.7265625" style="33" customWidth="1"/>
    <col min="13569" max="13579" width="8.7265625" style="33" customWidth="1"/>
    <col min="13580" max="13580" width="16.7265625" style="33" customWidth="1"/>
    <col min="13581" max="13823" width="9.1796875" style="33"/>
    <col min="13824" max="13824" width="16.7265625" style="33" customWidth="1"/>
    <col min="13825" max="13835" width="8.7265625" style="33" customWidth="1"/>
    <col min="13836" max="13836" width="16.7265625" style="33" customWidth="1"/>
    <col min="13837" max="14079" width="9.1796875" style="33"/>
    <col min="14080" max="14080" width="16.7265625" style="33" customWidth="1"/>
    <col min="14081" max="14091" width="8.7265625" style="33" customWidth="1"/>
    <col min="14092" max="14092" width="16.7265625" style="33" customWidth="1"/>
    <col min="14093" max="14335" width="9.1796875" style="33"/>
    <col min="14336" max="14336" width="16.7265625" style="33" customWidth="1"/>
    <col min="14337" max="14347" width="8.7265625" style="33" customWidth="1"/>
    <col min="14348" max="14348" width="16.7265625" style="33" customWidth="1"/>
    <col min="14349" max="14591" width="9.1796875" style="33"/>
    <col min="14592" max="14592" width="16.7265625" style="33" customWidth="1"/>
    <col min="14593" max="14603" width="8.7265625" style="33" customWidth="1"/>
    <col min="14604" max="14604" width="16.7265625" style="33" customWidth="1"/>
    <col min="14605" max="14847" width="9.1796875" style="33"/>
    <col min="14848" max="14848" width="16.7265625" style="33" customWidth="1"/>
    <col min="14849" max="14859" width="8.7265625" style="33" customWidth="1"/>
    <col min="14860" max="14860" width="16.7265625" style="33" customWidth="1"/>
    <col min="14861" max="15103" width="9.1796875" style="33"/>
    <col min="15104" max="15104" width="16.7265625" style="33" customWidth="1"/>
    <col min="15105" max="15115" width="8.7265625" style="33" customWidth="1"/>
    <col min="15116" max="15116" width="16.7265625" style="33" customWidth="1"/>
    <col min="15117" max="15359" width="9.1796875" style="33"/>
    <col min="15360" max="15360" width="16.7265625" style="33" customWidth="1"/>
    <col min="15361" max="15371" width="8.7265625" style="33" customWidth="1"/>
    <col min="15372" max="15372" width="16.7265625" style="33" customWidth="1"/>
    <col min="15373" max="15615" width="9.1796875" style="33"/>
    <col min="15616" max="15616" width="16.7265625" style="33" customWidth="1"/>
    <col min="15617" max="15627" width="8.7265625" style="33" customWidth="1"/>
    <col min="15628" max="15628" width="16.7265625" style="33" customWidth="1"/>
    <col min="15629" max="15871" width="9.1796875" style="33"/>
    <col min="15872" max="15872" width="16.7265625" style="33" customWidth="1"/>
    <col min="15873" max="15883" width="8.7265625" style="33" customWidth="1"/>
    <col min="15884" max="15884" width="16.7265625" style="33" customWidth="1"/>
    <col min="15885" max="16127" width="9.1796875" style="33"/>
    <col min="16128" max="16128" width="16.7265625" style="33" customWidth="1"/>
    <col min="16129" max="16139" width="8.7265625" style="33" customWidth="1"/>
    <col min="16140" max="16140" width="16.7265625" style="33" customWidth="1"/>
    <col min="16141" max="16384" width="9.1796875" style="33"/>
  </cols>
  <sheetData>
    <row r="1" spans="1:12" ht="18.75" customHeight="1" x14ac:dyDescent="0.85">
      <c r="A1" s="1200" t="s">
        <v>205</v>
      </c>
      <c r="B1" s="1200"/>
      <c r="C1" s="1200"/>
      <c r="D1" s="1200"/>
      <c r="E1" s="1200"/>
      <c r="F1" s="1200"/>
      <c r="G1" s="1200"/>
      <c r="H1" s="1200"/>
      <c r="I1" s="1200"/>
      <c r="J1" s="1200"/>
      <c r="K1" s="1200"/>
      <c r="L1" s="1200"/>
    </row>
    <row r="2" spans="1:12" ht="38.25" customHeight="1" x14ac:dyDescent="0.35">
      <c r="A2" s="1201" t="s">
        <v>1277</v>
      </c>
      <c r="B2" s="1201"/>
      <c r="C2" s="1201"/>
      <c r="D2" s="1201"/>
      <c r="E2" s="1201"/>
      <c r="F2" s="1201"/>
      <c r="G2" s="1201"/>
      <c r="H2" s="1201"/>
      <c r="I2" s="1201"/>
      <c r="J2" s="1201"/>
      <c r="K2" s="1201"/>
      <c r="L2" s="1201"/>
    </row>
    <row r="3" spans="1:12" ht="18.75" customHeight="1" x14ac:dyDescent="0.35">
      <c r="A3" s="1186">
        <v>2017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</row>
    <row r="4" spans="1:12" ht="18.75" customHeight="1" x14ac:dyDescent="0.35">
      <c r="A4" s="1186" t="s">
        <v>355</v>
      </c>
      <c r="B4" s="1186"/>
      <c r="C4" s="1186"/>
      <c r="D4" s="1186"/>
      <c r="E4" s="1186"/>
      <c r="F4" s="1186"/>
      <c r="G4" s="1186"/>
      <c r="H4" s="1186"/>
      <c r="I4" s="1186"/>
      <c r="J4" s="1186"/>
      <c r="K4" s="1186"/>
      <c r="L4" s="1186"/>
    </row>
    <row r="5" spans="1:12" ht="15.5" x14ac:dyDescent="0.4">
      <c r="A5" s="318" t="s">
        <v>979</v>
      </c>
      <c r="B5" s="320"/>
      <c r="C5" s="320"/>
      <c r="D5" s="320"/>
      <c r="E5" s="320"/>
      <c r="F5" s="320"/>
      <c r="G5" s="333"/>
      <c r="H5" s="320"/>
      <c r="I5" s="320"/>
      <c r="J5" s="320"/>
      <c r="K5" s="320"/>
      <c r="L5" s="327" t="s">
        <v>207</v>
      </c>
    </row>
    <row r="6" spans="1:12" ht="28.5" customHeight="1" x14ac:dyDescent="0.25">
      <c r="A6" s="1210" t="s">
        <v>1164</v>
      </c>
      <c r="B6" s="1254" t="s">
        <v>1165</v>
      </c>
      <c r="C6" s="1255"/>
      <c r="D6" s="1255"/>
      <c r="E6" s="1255"/>
      <c r="F6" s="1255"/>
      <c r="G6" s="1255"/>
      <c r="H6" s="1255"/>
      <c r="I6" s="1255"/>
      <c r="J6" s="1255"/>
      <c r="K6" s="1256"/>
      <c r="L6" s="1257" t="s">
        <v>662</v>
      </c>
    </row>
    <row r="7" spans="1:12" ht="30.75" customHeight="1" x14ac:dyDescent="0.25">
      <c r="A7" s="1211"/>
      <c r="B7" s="57" t="s">
        <v>404</v>
      </c>
      <c r="C7" s="275" t="s">
        <v>459</v>
      </c>
      <c r="D7" s="275" t="s">
        <v>65</v>
      </c>
      <c r="E7" s="275" t="s">
        <v>63</v>
      </c>
      <c r="F7" s="275" t="s">
        <v>458</v>
      </c>
      <c r="G7" s="275" t="s">
        <v>457</v>
      </c>
      <c r="H7" s="275">
        <v>4</v>
      </c>
      <c r="I7" s="275">
        <v>3</v>
      </c>
      <c r="J7" s="275">
        <v>2</v>
      </c>
      <c r="K7" s="275">
        <v>1</v>
      </c>
      <c r="L7" s="1258"/>
    </row>
    <row r="8" spans="1:12" ht="26.25" customHeight="1" thickBot="1" x14ac:dyDescent="0.3">
      <c r="A8" s="656" t="s">
        <v>845</v>
      </c>
      <c r="B8" s="201">
        <f t="shared" ref="B8:B15" si="0">SUM(C8:K8)</f>
        <v>251</v>
      </c>
      <c r="C8" s="181">
        <v>0</v>
      </c>
      <c r="D8" s="181">
        <v>0</v>
      </c>
      <c r="E8" s="181">
        <v>0</v>
      </c>
      <c r="F8" s="181">
        <v>0</v>
      </c>
      <c r="G8" s="181">
        <v>1</v>
      </c>
      <c r="H8" s="181">
        <v>9</v>
      </c>
      <c r="I8" s="181">
        <v>49</v>
      </c>
      <c r="J8" s="181">
        <v>54</v>
      </c>
      <c r="K8" s="181">
        <v>138</v>
      </c>
      <c r="L8" s="61" t="s">
        <v>428</v>
      </c>
    </row>
    <row r="9" spans="1:12" ht="26.25" customHeight="1" thickBot="1" x14ac:dyDescent="0.3">
      <c r="A9" s="45" t="s">
        <v>64</v>
      </c>
      <c r="B9" s="202">
        <f t="shared" si="0"/>
        <v>2319</v>
      </c>
      <c r="C9" s="183">
        <v>0</v>
      </c>
      <c r="D9" s="183">
        <v>0</v>
      </c>
      <c r="E9" s="183">
        <v>0</v>
      </c>
      <c r="F9" s="183">
        <v>0</v>
      </c>
      <c r="G9" s="183">
        <v>555</v>
      </c>
      <c r="H9" s="183">
        <v>285</v>
      </c>
      <c r="I9" s="183">
        <v>331</v>
      </c>
      <c r="J9" s="183">
        <v>417</v>
      </c>
      <c r="K9" s="183">
        <v>731</v>
      </c>
      <c r="L9" s="62" t="s">
        <v>64</v>
      </c>
    </row>
    <row r="10" spans="1:12" ht="26.25" customHeight="1" thickBot="1" x14ac:dyDescent="0.3">
      <c r="A10" s="46" t="s">
        <v>66</v>
      </c>
      <c r="B10" s="203">
        <f t="shared" si="0"/>
        <v>6195</v>
      </c>
      <c r="C10" s="184">
        <v>0</v>
      </c>
      <c r="D10" s="184">
        <v>0</v>
      </c>
      <c r="E10" s="184">
        <v>0</v>
      </c>
      <c r="F10" s="184">
        <v>335</v>
      </c>
      <c r="G10" s="184">
        <v>2599</v>
      </c>
      <c r="H10" s="184">
        <v>778</v>
      </c>
      <c r="I10" s="184">
        <v>702</v>
      </c>
      <c r="J10" s="184">
        <v>736</v>
      </c>
      <c r="K10" s="184">
        <v>1045</v>
      </c>
      <c r="L10" s="63" t="s">
        <v>66</v>
      </c>
    </row>
    <row r="11" spans="1:12" ht="26.25" customHeight="1" thickBot="1" x14ac:dyDescent="0.3">
      <c r="A11" s="45" t="s">
        <v>68</v>
      </c>
      <c r="B11" s="202">
        <f t="shared" si="0"/>
        <v>6904</v>
      </c>
      <c r="C11" s="183">
        <v>0</v>
      </c>
      <c r="D11" s="183">
        <v>0</v>
      </c>
      <c r="E11" s="183">
        <v>158</v>
      </c>
      <c r="F11" s="183">
        <v>1397</v>
      </c>
      <c r="G11" s="183">
        <v>3336</v>
      </c>
      <c r="H11" s="183">
        <v>547</v>
      </c>
      <c r="I11" s="183">
        <v>467</v>
      </c>
      <c r="J11" s="183">
        <v>449</v>
      </c>
      <c r="K11" s="183">
        <v>550</v>
      </c>
      <c r="L11" s="62" t="s">
        <v>68</v>
      </c>
    </row>
    <row r="12" spans="1:12" ht="26.25" customHeight="1" thickBot="1" x14ac:dyDescent="0.3">
      <c r="A12" s="46" t="s">
        <v>70</v>
      </c>
      <c r="B12" s="203">
        <f t="shared" si="0"/>
        <v>3403</v>
      </c>
      <c r="C12" s="184">
        <v>0</v>
      </c>
      <c r="D12" s="184">
        <v>87</v>
      </c>
      <c r="E12" s="184">
        <v>532</v>
      </c>
      <c r="F12" s="184">
        <v>1042</v>
      </c>
      <c r="G12" s="184">
        <v>1144</v>
      </c>
      <c r="H12" s="184">
        <v>178</v>
      </c>
      <c r="I12" s="184">
        <v>157</v>
      </c>
      <c r="J12" s="184">
        <v>121</v>
      </c>
      <c r="K12" s="184">
        <v>142</v>
      </c>
      <c r="L12" s="63" t="s">
        <v>70</v>
      </c>
    </row>
    <row r="13" spans="1:12" ht="26.25" customHeight="1" thickBot="1" x14ac:dyDescent="0.3">
      <c r="A13" s="45" t="s">
        <v>72</v>
      </c>
      <c r="B13" s="202">
        <f t="shared" si="0"/>
        <v>822</v>
      </c>
      <c r="C13" s="183">
        <v>26</v>
      </c>
      <c r="D13" s="183">
        <v>111</v>
      </c>
      <c r="E13" s="183">
        <v>212</v>
      </c>
      <c r="F13" s="183">
        <v>196</v>
      </c>
      <c r="G13" s="183">
        <v>175</v>
      </c>
      <c r="H13" s="183">
        <v>24</v>
      </c>
      <c r="I13" s="183">
        <v>11</v>
      </c>
      <c r="J13" s="183">
        <v>27</v>
      </c>
      <c r="K13" s="183">
        <v>40</v>
      </c>
      <c r="L13" s="62" t="s">
        <v>72</v>
      </c>
    </row>
    <row r="14" spans="1:12" ht="26.25" customHeight="1" thickBot="1" x14ac:dyDescent="0.3">
      <c r="A14" s="46" t="s">
        <v>165</v>
      </c>
      <c r="B14" s="203">
        <f t="shared" si="0"/>
        <v>57</v>
      </c>
      <c r="C14" s="184">
        <v>6</v>
      </c>
      <c r="D14" s="184">
        <v>11</v>
      </c>
      <c r="E14" s="184">
        <v>8</v>
      </c>
      <c r="F14" s="184">
        <v>9</v>
      </c>
      <c r="G14" s="184">
        <v>15</v>
      </c>
      <c r="H14" s="184">
        <v>3</v>
      </c>
      <c r="I14" s="184">
        <v>1</v>
      </c>
      <c r="J14" s="184">
        <v>3</v>
      </c>
      <c r="K14" s="184">
        <v>1</v>
      </c>
      <c r="L14" s="63" t="s">
        <v>165</v>
      </c>
    </row>
    <row r="15" spans="1:12" ht="26.25" customHeight="1" x14ac:dyDescent="0.25">
      <c r="A15" s="332" t="s">
        <v>202</v>
      </c>
      <c r="B15" s="204">
        <f t="shared" si="0"/>
        <v>11</v>
      </c>
      <c r="C15" s="205">
        <v>1</v>
      </c>
      <c r="D15" s="205">
        <v>0</v>
      </c>
      <c r="E15" s="205">
        <v>0</v>
      </c>
      <c r="F15" s="205">
        <v>3</v>
      </c>
      <c r="G15" s="205">
        <v>3</v>
      </c>
      <c r="H15" s="205">
        <v>0</v>
      </c>
      <c r="I15" s="205">
        <v>3</v>
      </c>
      <c r="J15" s="205">
        <v>0</v>
      </c>
      <c r="K15" s="205">
        <v>1</v>
      </c>
      <c r="L15" s="293" t="s">
        <v>202</v>
      </c>
    </row>
    <row r="16" spans="1:12" ht="26.25" customHeight="1" x14ac:dyDescent="0.25">
      <c r="A16" s="554" t="s">
        <v>47</v>
      </c>
      <c r="B16" s="218">
        <f t="shared" ref="B16:H16" si="1">SUM(B8:B15)</f>
        <v>19962</v>
      </c>
      <c r="C16" s="218">
        <f t="shared" si="1"/>
        <v>33</v>
      </c>
      <c r="D16" s="218">
        <f t="shared" si="1"/>
        <v>209</v>
      </c>
      <c r="E16" s="218">
        <f t="shared" si="1"/>
        <v>910</v>
      </c>
      <c r="F16" s="218">
        <f t="shared" si="1"/>
        <v>2982</v>
      </c>
      <c r="G16" s="218">
        <f t="shared" si="1"/>
        <v>7828</v>
      </c>
      <c r="H16" s="218">
        <f t="shared" si="1"/>
        <v>1824</v>
      </c>
      <c r="I16" s="218">
        <f>SUM(I8:I15)</f>
        <v>1721</v>
      </c>
      <c r="J16" s="218">
        <f>SUM(J8:J15)</f>
        <v>1807</v>
      </c>
      <c r="K16" s="218">
        <f>SUM(K8:K15)</f>
        <v>2648</v>
      </c>
      <c r="L16" s="657" t="s">
        <v>48</v>
      </c>
    </row>
  </sheetData>
  <mergeCells count="7">
    <mergeCell ref="A1:L1"/>
    <mergeCell ref="A2:L2"/>
    <mergeCell ref="A3:L3"/>
    <mergeCell ref="A4:L4"/>
    <mergeCell ref="A6:A7"/>
    <mergeCell ref="B6:K6"/>
    <mergeCell ref="L6:L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L16"/>
  <sheetViews>
    <sheetView view="pageBreakPreview" zoomScaleNormal="100" workbookViewId="0">
      <selection activeCell="J14" sqref="J14"/>
    </sheetView>
  </sheetViews>
  <sheetFormatPr defaultRowHeight="14" x14ac:dyDescent="0.3"/>
  <cols>
    <col min="1" max="1" width="16.7265625" style="51" customWidth="1"/>
    <col min="2" max="11" width="8.7265625" style="51" customWidth="1"/>
    <col min="12" max="12" width="16.7265625" style="51" customWidth="1"/>
    <col min="13" max="255" width="9.1796875" style="33"/>
    <col min="256" max="256" width="16.7265625" style="33" customWidth="1"/>
    <col min="257" max="267" width="8.7265625" style="33" customWidth="1"/>
    <col min="268" max="268" width="16.7265625" style="33" customWidth="1"/>
    <col min="269" max="511" width="9.1796875" style="33"/>
    <col min="512" max="512" width="16.7265625" style="33" customWidth="1"/>
    <col min="513" max="523" width="8.7265625" style="33" customWidth="1"/>
    <col min="524" max="524" width="16.7265625" style="33" customWidth="1"/>
    <col min="525" max="767" width="9.1796875" style="33"/>
    <col min="768" max="768" width="16.7265625" style="33" customWidth="1"/>
    <col min="769" max="779" width="8.7265625" style="33" customWidth="1"/>
    <col min="780" max="780" width="16.7265625" style="33" customWidth="1"/>
    <col min="781" max="1023" width="9.1796875" style="33"/>
    <col min="1024" max="1024" width="16.7265625" style="33" customWidth="1"/>
    <col min="1025" max="1035" width="8.7265625" style="33" customWidth="1"/>
    <col min="1036" max="1036" width="16.7265625" style="33" customWidth="1"/>
    <col min="1037" max="1279" width="9.1796875" style="33"/>
    <col min="1280" max="1280" width="16.7265625" style="33" customWidth="1"/>
    <col min="1281" max="1291" width="8.7265625" style="33" customWidth="1"/>
    <col min="1292" max="1292" width="16.7265625" style="33" customWidth="1"/>
    <col min="1293" max="1535" width="9.1796875" style="33"/>
    <col min="1536" max="1536" width="16.7265625" style="33" customWidth="1"/>
    <col min="1537" max="1547" width="8.7265625" style="33" customWidth="1"/>
    <col min="1548" max="1548" width="16.7265625" style="33" customWidth="1"/>
    <col min="1549" max="1791" width="9.1796875" style="33"/>
    <col min="1792" max="1792" width="16.7265625" style="33" customWidth="1"/>
    <col min="1793" max="1803" width="8.7265625" style="33" customWidth="1"/>
    <col min="1804" max="1804" width="16.7265625" style="33" customWidth="1"/>
    <col min="1805" max="2047" width="9.1796875" style="33"/>
    <col min="2048" max="2048" width="16.7265625" style="33" customWidth="1"/>
    <col min="2049" max="2059" width="8.7265625" style="33" customWidth="1"/>
    <col min="2060" max="2060" width="16.7265625" style="33" customWidth="1"/>
    <col min="2061" max="2303" width="9.1796875" style="33"/>
    <col min="2304" max="2304" width="16.7265625" style="33" customWidth="1"/>
    <col min="2305" max="2315" width="8.7265625" style="33" customWidth="1"/>
    <col min="2316" max="2316" width="16.7265625" style="33" customWidth="1"/>
    <col min="2317" max="2559" width="9.1796875" style="33"/>
    <col min="2560" max="2560" width="16.7265625" style="33" customWidth="1"/>
    <col min="2561" max="2571" width="8.7265625" style="33" customWidth="1"/>
    <col min="2572" max="2572" width="16.7265625" style="33" customWidth="1"/>
    <col min="2573" max="2815" width="9.1796875" style="33"/>
    <col min="2816" max="2816" width="16.7265625" style="33" customWidth="1"/>
    <col min="2817" max="2827" width="8.7265625" style="33" customWidth="1"/>
    <col min="2828" max="2828" width="16.7265625" style="33" customWidth="1"/>
    <col min="2829" max="3071" width="9.1796875" style="33"/>
    <col min="3072" max="3072" width="16.7265625" style="33" customWidth="1"/>
    <col min="3073" max="3083" width="8.7265625" style="33" customWidth="1"/>
    <col min="3084" max="3084" width="16.7265625" style="33" customWidth="1"/>
    <col min="3085" max="3327" width="9.1796875" style="33"/>
    <col min="3328" max="3328" width="16.7265625" style="33" customWidth="1"/>
    <col min="3329" max="3339" width="8.7265625" style="33" customWidth="1"/>
    <col min="3340" max="3340" width="16.7265625" style="33" customWidth="1"/>
    <col min="3341" max="3583" width="9.1796875" style="33"/>
    <col min="3584" max="3584" width="16.7265625" style="33" customWidth="1"/>
    <col min="3585" max="3595" width="8.7265625" style="33" customWidth="1"/>
    <col min="3596" max="3596" width="16.7265625" style="33" customWidth="1"/>
    <col min="3597" max="3839" width="9.1796875" style="33"/>
    <col min="3840" max="3840" width="16.7265625" style="33" customWidth="1"/>
    <col min="3841" max="3851" width="8.7265625" style="33" customWidth="1"/>
    <col min="3852" max="3852" width="16.7265625" style="33" customWidth="1"/>
    <col min="3853" max="4095" width="9.1796875" style="33"/>
    <col min="4096" max="4096" width="16.7265625" style="33" customWidth="1"/>
    <col min="4097" max="4107" width="8.7265625" style="33" customWidth="1"/>
    <col min="4108" max="4108" width="16.7265625" style="33" customWidth="1"/>
    <col min="4109" max="4351" width="9.1796875" style="33"/>
    <col min="4352" max="4352" width="16.7265625" style="33" customWidth="1"/>
    <col min="4353" max="4363" width="8.7265625" style="33" customWidth="1"/>
    <col min="4364" max="4364" width="16.7265625" style="33" customWidth="1"/>
    <col min="4365" max="4607" width="9.1796875" style="33"/>
    <col min="4608" max="4608" width="16.7265625" style="33" customWidth="1"/>
    <col min="4609" max="4619" width="8.7265625" style="33" customWidth="1"/>
    <col min="4620" max="4620" width="16.7265625" style="33" customWidth="1"/>
    <col min="4621" max="4863" width="9.1796875" style="33"/>
    <col min="4864" max="4864" width="16.7265625" style="33" customWidth="1"/>
    <col min="4865" max="4875" width="8.7265625" style="33" customWidth="1"/>
    <col min="4876" max="4876" width="16.7265625" style="33" customWidth="1"/>
    <col min="4877" max="5119" width="9.1796875" style="33"/>
    <col min="5120" max="5120" width="16.7265625" style="33" customWidth="1"/>
    <col min="5121" max="5131" width="8.7265625" style="33" customWidth="1"/>
    <col min="5132" max="5132" width="16.7265625" style="33" customWidth="1"/>
    <col min="5133" max="5375" width="9.1796875" style="33"/>
    <col min="5376" max="5376" width="16.7265625" style="33" customWidth="1"/>
    <col min="5377" max="5387" width="8.7265625" style="33" customWidth="1"/>
    <col min="5388" max="5388" width="16.7265625" style="33" customWidth="1"/>
    <col min="5389" max="5631" width="9.1796875" style="33"/>
    <col min="5632" max="5632" width="16.7265625" style="33" customWidth="1"/>
    <col min="5633" max="5643" width="8.7265625" style="33" customWidth="1"/>
    <col min="5644" max="5644" width="16.7265625" style="33" customWidth="1"/>
    <col min="5645" max="5887" width="9.1796875" style="33"/>
    <col min="5888" max="5888" width="16.7265625" style="33" customWidth="1"/>
    <col min="5889" max="5899" width="8.7265625" style="33" customWidth="1"/>
    <col min="5900" max="5900" width="16.7265625" style="33" customWidth="1"/>
    <col min="5901" max="6143" width="9.1796875" style="33"/>
    <col min="6144" max="6144" width="16.7265625" style="33" customWidth="1"/>
    <col min="6145" max="6155" width="8.7265625" style="33" customWidth="1"/>
    <col min="6156" max="6156" width="16.7265625" style="33" customWidth="1"/>
    <col min="6157" max="6399" width="9.1796875" style="33"/>
    <col min="6400" max="6400" width="16.7265625" style="33" customWidth="1"/>
    <col min="6401" max="6411" width="8.7265625" style="33" customWidth="1"/>
    <col min="6412" max="6412" width="16.7265625" style="33" customWidth="1"/>
    <col min="6413" max="6655" width="9.1796875" style="33"/>
    <col min="6656" max="6656" width="16.7265625" style="33" customWidth="1"/>
    <col min="6657" max="6667" width="8.7265625" style="33" customWidth="1"/>
    <col min="6668" max="6668" width="16.7265625" style="33" customWidth="1"/>
    <col min="6669" max="6911" width="9.1796875" style="33"/>
    <col min="6912" max="6912" width="16.7265625" style="33" customWidth="1"/>
    <col min="6913" max="6923" width="8.7265625" style="33" customWidth="1"/>
    <col min="6924" max="6924" width="16.7265625" style="33" customWidth="1"/>
    <col min="6925" max="7167" width="9.1796875" style="33"/>
    <col min="7168" max="7168" width="16.7265625" style="33" customWidth="1"/>
    <col min="7169" max="7179" width="8.7265625" style="33" customWidth="1"/>
    <col min="7180" max="7180" width="16.7265625" style="33" customWidth="1"/>
    <col min="7181" max="7423" width="9.1796875" style="33"/>
    <col min="7424" max="7424" width="16.7265625" style="33" customWidth="1"/>
    <col min="7425" max="7435" width="8.7265625" style="33" customWidth="1"/>
    <col min="7436" max="7436" width="16.7265625" style="33" customWidth="1"/>
    <col min="7437" max="7679" width="9.1796875" style="33"/>
    <col min="7680" max="7680" width="16.7265625" style="33" customWidth="1"/>
    <col min="7681" max="7691" width="8.7265625" style="33" customWidth="1"/>
    <col min="7692" max="7692" width="16.7265625" style="33" customWidth="1"/>
    <col min="7693" max="7935" width="9.1796875" style="33"/>
    <col min="7936" max="7936" width="16.7265625" style="33" customWidth="1"/>
    <col min="7937" max="7947" width="8.7265625" style="33" customWidth="1"/>
    <col min="7948" max="7948" width="16.7265625" style="33" customWidth="1"/>
    <col min="7949" max="8191" width="9.1796875" style="33"/>
    <col min="8192" max="8192" width="16.7265625" style="33" customWidth="1"/>
    <col min="8193" max="8203" width="8.7265625" style="33" customWidth="1"/>
    <col min="8204" max="8204" width="16.7265625" style="33" customWidth="1"/>
    <col min="8205" max="8447" width="9.1796875" style="33"/>
    <col min="8448" max="8448" width="16.7265625" style="33" customWidth="1"/>
    <col min="8449" max="8459" width="8.7265625" style="33" customWidth="1"/>
    <col min="8460" max="8460" width="16.7265625" style="33" customWidth="1"/>
    <col min="8461" max="8703" width="9.1796875" style="33"/>
    <col min="8704" max="8704" width="16.7265625" style="33" customWidth="1"/>
    <col min="8705" max="8715" width="8.7265625" style="33" customWidth="1"/>
    <col min="8716" max="8716" width="16.7265625" style="33" customWidth="1"/>
    <col min="8717" max="8959" width="9.1796875" style="33"/>
    <col min="8960" max="8960" width="16.7265625" style="33" customWidth="1"/>
    <col min="8961" max="8971" width="8.7265625" style="33" customWidth="1"/>
    <col min="8972" max="8972" width="16.7265625" style="33" customWidth="1"/>
    <col min="8973" max="9215" width="9.1796875" style="33"/>
    <col min="9216" max="9216" width="16.7265625" style="33" customWidth="1"/>
    <col min="9217" max="9227" width="8.7265625" style="33" customWidth="1"/>
    <col min="9228" max="9228" width="16.7265625" style="33" customWidth="1"/>
    <col min="9229" max="9471" width="9.1796875" style="33"/>
    <col min="9472" max="9472" width="16.7265625" style="33" customWidth="1"/>
    <col min="9473" max="9483" width="8.7265625" style="33" customWidth="1"/>
    <col min="9484" max="9484" width="16.7265625" style="33" customWidth="1"/>
    <col min="9485" max="9727" width="9.1796875" style="33"/>
    <col min="9728" max="9728" width="16.7265625" style="33" customWidth="1"/>
    <col min="9729" max="9739" width="8.7265625" style="33" customWidth="1"/>
    <col min="9740" max="9740" width="16.7265625" style="33" customWidth="1"/>
    <col min="9741" max="9983" width="9.1796875" style="33"/>
    <col min="9984" max="9984" width="16.7265625" style="33" customWidth="1"/>
    <col min="9985" max="9995" width="8.7265625" style="33" customWidth="1"/>
    <col min="9996" max="9996" width="16.7265625" style="33" customWidth="1"/>
    <col min="9997" max="10239" width="9.1796875" style="33"/>
    <col min="10240" max="10240" width="16.7265625" style="33" customWidth="1"/>
    <col min="10241" max="10251" width="8.7265625" style="33" customWidth="1"/>
    <col min="10252" max="10252" width="16.7265625" style="33" customWidth="1"/>
    <col min="10253" max="10495" width="9.1796875" style="33"/>
    <col min="10496" max="10496" width="16.7265625" style="33" customWidth="1"/>
    <col min="10497" max="10507" width="8.7265625" style="33" customWidth="1"/>
    <col min="10508" max="10508" width="16.7265625" style="33" customWidth="1"/>
    <col min="10509" max="10751" width="9.1796875" style="33"/>
    <col min="10752" max="10752" width="16.7265625" style="33" customWidth="1"/>
    <col min="10753" max="10763" width="8.7265625" style="33" customWidth="1"/>
    <col min="10764" max="10764" width="16.7265625" style="33" customWidth="1"/>
    <col min="10765" max="11007" width="9.1796875" style="33"/>
    <col min="11008" max="11008" width="16.7265625" style="33" customWidth="1"/>
    <col min="11009" max="11019" width="8.7265625" style="33" customWidth="1"/>
    <col min="11020" max="11020" width="16.7265625" style="33" customWidth="1"/>
    <col min="11021" max="11263" width="9.1796875" style="33"/>
    <col min="11264" max="11264" width="16.7265625" style="33" customWidth="1"/>
    <col min="11265" max="11275" width="8.7265625" style="33" customWidth="1"/>
    <col min="11276" max="11276" width="16.7265625" style="33" customWidth="1"/>
    <col min="11277" max="11519" width="9.1796875" style="33"/>
    <col min="11520" max="11520" width="16.7265625" style="33" customWidth="1"/>
    <col min="11521" max="11531" width="8.7265625" style="33" customWidth="1"/>
    <col min="11532" max="11532" width="16.7265625" style="33" customWidth="1"/>
    <col min="11533" max="11775" width="9.1796875" style="33"/>
    <col min="11776" max="11776" width="16.7265625" style="33" customWidth="1"/>
    <col min="11777" max="11787" width="8.7265625" style="33" customWidth="1"/>
    <col min="11788" max="11788" width="16.7265625" style="33" customWidth="1"/>
    <col min="11789" max="12031" width="9.1796875" style="33"/>
    <col min="12032" max="12032" width="16.7265625" style="33" customWidth="1"/>
    <col min="12033" max="12043" width="8.7265625" style="33" customWidth="1"/>
    <col min="12044" max="12044" width="16.7265625" style="33" customWidth="1"/>
    <col min="12045" max="12287" width="9.1796875" style="33"/>
    <col min="12288" max="12288" width="16.7265625" style="33" customWidth="1"/>
    <col min="12289" max="12299" width="8.7265625" style="33" customWidth="1"/>
    <col min="12300" max="12300" width="16.7265625" style="33" customWidth="1"/>
    <col min="12301" max="12543" width="9.1796875" style="33"/>
    <col min="12544" max="12544" width="16.7265625" style="33" customWidth="1"/>
    <col min="12545" max="12555" width="8.7265625" style="33" customWidth="1"/>
    <col min="12556" max="12556" width="16.7265625" style="33" customWidth="1"/>
    <col min="12557" max="12799" width="9.1796875" style="33"/>
    <col min="12800" max="12800" width="16.7265625" style="33" customWidth="1"/>
    <col min="12801" max="12811" width="8.7265625" style="33" customWidth="1"/>
    <col min="12812" max="12812" width="16.7265625" style="33" customWidth="1"/>
    <col min="12813" max="13055" width="9.1796875" style="33"/>
    <col min="13056" max="13056" width="16.7265625" style="33" customWidth="1"/>
    <col min="13057" max="13067" width="8.7265625" style="33" customWidth="1"/>
    <col min="13068" max="13068" width="16.7265625" style="33" customWidth="1"/>
    <col min="13069" max="13311" width="9.1796875" style="33"/>
    <col min="13312" max="13312" width="16.7265625" style="33" customWidth="1"/>
    <col min="13313" max="13323" width="8.7265625" style="33" customWidth="1"/>
    <col min="13324" max="13324" width="16.7265625" style="33" customWidth="1"/>
    <col min="13325" max="13567" width="9.1796875" style="33"/>
    <col min="13568" max="13568" width="16.7265625" style="33" customWidth="1"/>
    <col min="13569" max="13579" width="8.7265625" style="33" customWidth="1"/>
    <col min="13580" max="13580" width="16.7265625" style="33" customWidth="1"/>
    <col min="13581" max="13823" width="9.1796875" style="33"/>
    <col min="13824" max="13824" width="16.7265625" style="33" customWidth="1"/>
    <col min="13825" max="13835" width="8.7265625" style="33" customWidth="1"/>
    <col min="13836" max="13836" width="16.7265625" style="33" customWidth="1"/>
    <col min="13837" max="14079" width="9.1796875" style="33"/>
    <col min="14080" max="14080" width="16.7265625" style="33" customWidth="1"/>
    <col min="14081" max="14091" width="8.7265625" style="33" customWidth="1"/>
    <col min="14092" max="14092" width="16.7265625" style="33" customWidth="1"/>
    <col min="14093" max="14335" width="9.1796875" style="33"/>
    <col min="14336" max="14336" width="16.7265625" style="33" customWidth="1"/>
    <col min="14337" max="14347" width="8.7265625" style="33" customWidth="1"/>
    <col min="14348" max="14348" width="16.7265625" style="33" customWidth="1"/>
    <col min="14349" max="14591" width="9.1796875" style="33"/>
    <col min="14592" max="14592" width="16.7265625" style="33" customWidth="1"/>
    <col min="14593" max="14603" width="8.7265625" style="33" customWidth="1"/>
    <col min="14604" max="14604" width="16.7265625" style="33" customWidth="1"/>
    <col min="14605" max="14847" width="9.1796875" style="33"/>
    <col min="14848" max="14848" width="16.7265625" style="33" customWidth="1"/>
    <col min="14849" max="14859" width="8.7265625" style="33" customWidth="1"/>
    <col min="14860" max="14860" width="16.7265625" style="33" customWidth="1"/>
    <col min="14861" max="15103" width="9.1796875" style="33"/>
    <col min="15104" max="15104" width="16.7265625" style="33" customWidth="1"/>
    <col min="15105" max="15115" width="8.7265625" style="33" customWidth="1"/>
    <col min="15116" max="15116" width="16.7265625" style="33" customWidth="1"/>
    <col min="15117" max="15359" width="9.1796875" style="33"/>
    <col min="15360" max="15360" width="16.7265625" style="33" customWidth="1"/>
    <col min="15361" max="15371" width="8.7265625" style="33" customWidth="1"/>
    <col min="15372" max="15372" width="16.7265625" style="33" customWidth="1"/>
    <col min="15373" max="15615" width="9.1796875" style="33"/>
    <col min="15616" max="15616" width="16.7265625" style="33" customWidth="1"/>
    <col min="15617" max="15627" width="8.7265625" style="33" customWidth="1"/>
    <col min="15628" max="15628" width="16.7265625" style="33" customWidth="1"/>
    <col min="15629" max="15871" width="9.1796875" style="33"/>
    <col min="15872" max="15872" width="16.7265625" style="33" customWidth="1"/>
    <col min="15873" max="15883" width="8.7265625" style="33" customWidth="1"/>
    <col min="15884" max="15884" width="16.7265625" style="33" customWidth="1"/>
    <col min="15885" max="16127" width="9.1796875" style="33"/>
    <col min="16128" max="16128" width="16.7265625" style="33" customWidth="1"/>
    <col min="16129" max="16139" width="8.7265625" style="33" customWidth="1"/>
    <col min="16140" max="16140" width="16.7265625" style="33" customWidth="1"/>
    <col min="16141" max="16384" width="9.1796875" style="33"/>
  </cols>
  <sheetData>
    <row r="1" spans="1:12" ht="18.75" customHeight="1" x14ac:dyDescent="0.85">
      <c r="A1" s="1200" t="s">
        <v>574</v>
      </c>
      <c r="B1" s="1200"/>
      <c r="C1" s="1200"/>
      <c r="D1" s="1200"/>
      <c r="E1" s="1200"/>
      <c r="F1" s="1200"/>
      <c r="G1" s="1200"/>
      <c r="H1" s="1200"/>
      <c r="I1" s="1200"/>
      <c r="J1" s="1200"/>
      <c r="K1" s="1200"/>
      <c r="L1" s="1200"/>
    </row>
    <row r="2" spans="1:12" ht="33.75" customHeight="1" x14ac:dyDescent="0.35">
      <c r="A2" s="1201" t="s">
        <v>1277</v>
      </c>
      <c r="B2" s="1201"/>
      <c r="C2" s="1201"/>
      <c r="D2" s="1201"/>
      <c r="E2" s="1201"/>
      <c r="F2" s="1201"/>
      <c r="G2" s="1201"/>
      <c r="H2" s="1201"/>
      <c r="I2" s="1201"/>
      <c r="J2" s="1201"/>
      <c r="K2" s="1201"/>
      <c r="L2" s="1201"/>
    </row>
    <row r="3" spans="1:12" ht="18.75" customHeight="1" x14ac:dyDescent="0.35">
      <c r="A3" s="1186">
        <v>2017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</row>
    <row r="4" spans="1:12" ht="18.75" customHeight="1" x14ac:dyDescent="0.35">
      <c r="A4" s="1186" t="s">
        <v>358</v>
      </c>
      <c r="B4" s="1186"/>
      <c r="C4" s="1186"/>
      <c r="D4" s="1186"/>
      <c r="E4" s="1186"/>
      <c r="F4" s="1186"/>
      <c r="G4" s="1186"/>
      <c r="H4" s="1186"/>
      <c r="I4" s="1186"/>
      <c r="J4" s="1186"/>
      <c r="K4" s="1186"/>
      <c r="L4" s="1186"/>
    </row>
    <row r="5" spans="1:12" ht="15.5" x14ac:dyDescent="0.4">
      <c r="A5" s="318" t="s">
        <v>980</v>
      </c>
      <c r="B5" s="320"/>
      <c r="C5" s="320"/>
      <c r="D5" s="320"/>
      <c r="E5" s="320"/>
      <c r="F5" s="320"/>
      <c r="G5" s="333"/>
      <c r="H5" s="320"/>
      <c r="I5" s="320"/>
      <c r="J5" s="320"/>
      <c r="K5" s="320"/>
      <c r="L5" s="327" t="s">
        <v>208</v>
      </c>
    </row>
    <row r="6" spans="1:12" ht="28.5" customHeight="1" x14ac:dyDescent="0.25">
      <c r="A6" s="1210" t="s">
        <v>1164</v>
      </c>
      <c r="B6" s="1254" t="s">
        <v>1165</v>
      </c>
      <c r="C6" s="1255"/>
      <c r="D6" s="1255"/>
      <c r="E6" s="1255"/>
      <c r="F6" s="1255"/>
      <c r="G6" s="1255"/>
      <c r="H6" s="1255"/>
      <c r="I6" s="1255"/>
      <c r="J6" s="1255"/>
      <c r="K6" s="1256"/>
      <c r="L6" s="1257" t="s">
        <v>662</v>
      </c>
    </row>
    <row r="7" spans="1:12" ht="30.75" customHeight="1" x14ac:dyDescent="0.25">
      <c r="A7" s="1211"/>
      <c r="B7" s="57" t="s">
        <v>404</v>
      </c>
      <c r="C7" s="275" t="s">
        <v>459</v>
      </c>
      <c r="D7" s="275" t="s">
        <v>65</v>
      </c>
      <c r="E7" s="275" t="s">
        <v>63</v>
      </c>
      <c r="F7" s="275" t="s">
        <v>458</v>
      </c>
      <c r="G7" s="275" t="s">
        <v>457</v>
      </c>
      <c r="H7" s="275">
        <v>4</v>
      </c>
      <c r="I7" s="275">
        <v>3</v>
      </c>
      <c r="J7" s="275">
        <v>2</v>
      </c>
      <c r="K7" s="275">
        <v>1</v>
      </c>
      <c r="L7" s="1258"/>
    </row>
    <row r="8" spans="1:12" ht="26.25" customHeight="1" thickBot="1" x14ac:dyDescent="0.3">
      <c r="A8" s="656" t="s">
        <v>1270</v>
      </c>
      <c r="B8" s="201">
        <f t="shared" ref="B8:B15" si="0">SUM(C8:K8)</f>
        <v>353</v>
      </c>
      <c r="C8" s="181">
        <f>'B12-1'!C8+'B12-2'!C8</f>
        <v>0</v>
      </c>
      <c r="D8" s="181">
        <f>'B12-1'!D8+'B12-2'!D8</f>
        <v>0</v>
      </c>
      <c r="E8" s="181">
        <f>'B12-1'!E8+'B12-2'!E8</f>
        <v>0</v>
      </c>
      <c r="F8" s="181">
        <f>'B12-1'!F8+'B12-2'!F8</f>
        <v>0</v>
      </c>
      <c r="G8" s="181">
        <f>'B12-1'!G8+'B12-2'!G8</f>
        <v>1</v>
      </c>
      <c r="H8" s="181">
        <f>'B12-1'!H8+'B12-2'!H8</f>
        <v>12</v>
      </c>
      <c r="I8" s="181">
        <f>'B12-1'!I8+'B12-2'!I8</f>
        <v>60</v>
      </c>
      <c r="J8" s="181">
        <f>'B12-1'!J8+'B12-2'!J8</f>
        <v>79</v>
      </c>
      <c r="K8" s="181">
        <f>'B12-1'!K8+'B12-2'!K8</f>
        <v>201</v>
      </c>
      <c r="L8" s="61" t="s">
        <v>428</v>
      </c>
    </row>
    <row r="9" spans="1:12" ht="26.25" customHeight="1" thickBot="1" x14ac:dyDescent="0.3">
      <c r="A9" s="45" t="s">
        <v>64</v>
      </c>
      <c r="B9" s="202">
        <f t="shared" si="0"/>
        <v>3726</v>
      </c>
      <c r="C9" s="739">
        <f>'B12-1'!C9+'B12-2'!C9</f>
        <v>0</v>
      </c>
      <c r="D9" s="739">
        <f>'B12-1'!D9+'B12-2'!D9</f>
        <v>0</v>
      </c>
      <c r="E9" s="739">
        <f>'B12-1'!E9+'B12-2'!E9</f>
        <v>0</v>
      </c>
      <c r="F9" s="739">
        <f>'B12-1'!F9+'B12-2'!F9</f>
        <v>0</v>
      </c>
      <c r="G9" s="739">
        <f>'B12-1'!G9+'B12-2'!G9</f>
        <v>809</v>
      </c>
      <c r="H9" s="739">
        <f>'B12-1'!H9+'B12-2'!H9</f>
        <v>454</v>
      </c>
      <c r="I9" s="739">
        <f>'B12-1'!I9+'B12-2'!I9</f>
        <v>546</v>
      </c>
      <c r="J9" s="739">
        <f>'B12-1'!J9+'B12-2'!J9</f>
        <v>690</v>
      </c>
      <c r="K9" s="739">
        <f>'B12-1'!K9+'B12-2'!K9</f>
        <v>1227</v>
      </c>
      <c r="L9" s="62" t="s">
        <v>64</v>
      </c>
    </row>
    <row r="10" spans="1:12" ht="26.25" customHeight="1" thickBot="1" x14ac:dyDescent="0.3">
      <c r="A10" s="46" t="s">
        <v>66</v>
      </c>
      <c r="B10" s="203">
        <f t="shared" si="0"/>
        <v>8687</v>
      </c>
      <c r="C10" s="181">
        <f>'B12-1'!C10+'B12-2'!C10</f>
        <v>0</v>
      </c>
      <c r="D10" s="181">
        <f>'B12-1'!D10+'B12-2'!D10</f>
        <v>0</v>
      </c>
      <c r="E10" s="181">
        <f>'B12-1'!E10+'B12-2'!E10</f>
        <v>0</v>
      </c>
      <c r="F10" s="181">
        <f>'B12-1'!F10+'B12-2'!F10</f>
        <v>515</v>
      </c>
      <c r="G10" s="181">
        <f>'B12-1'!G10+'B12-2'!G10</f>
        <v>3730</v>
      </c>
      <c r="H10" s="181">
        <f>'B12-1'!H10+'B12-2'!H10</f>
        <v>1086</v>
      </c>
      <c r="I10" s="181">
        <f>'B12-1'!I10+'B12-2'!I10</f>
        <v>973</v>
      </c>
      <c r="J10" s="181">
        <f>'B12-1'!J10+'B12-2'!J10</f>
        <v>995</v>
      </c>
      <c r="K10" s="181">
        <f>'B12-1'!K10+'B12-2'!K10</f>
        <v>1388</v>
      </c>
      <c r="L10" s="63" t="s">
        <v>66</v>
      </c>
    </row>
    <row r="11" spans="1:12" ht="26.25" customHeight="1" thickBot="1" x14ac:dyDescent="0.3">
      <c r="A11" s="45" t="s">
        <v>68</v>
      </c>
      <c r="B11" s="202">
        <f t="shared" si="0"/>
        <v>8993</v>
      </c>
      <c r="C11" s="739">
        <f>'B12-1'!C11+'B12-2'!C11</f>
        <v>0</v>
      </c>
      <c r="D11" s="739">
        <f>'B12-1'!D11+'B12-2'!D11</f>
        <v>0</v>
      </c>
      <c r="E11" s="739">
        <f>'B12-1'!E11+'B12-2'!E11</f>
        <v>241</v>
      </c>
      <c r="F11" s="739">
        <f>'B12-1'!F11+'B12-2'!F11</f>
        <v>2121</v>
      </c>
      <c r="G11" s="739">
        <f>'B12-1'!G11+'B12-2'!G11</f>
        <v>4109</v>
      </c>
      <c r="H11" s="739">
        <f>'B12-1'!H11+'B12-2'!H11</f>
        <v>684</v>
      </c>
      <c r="I11" s="739">
        <f>'B12-1'!I11+'B12-2'!I11</f>
        <v>612</v>
      </c>
      <c r="J11" s="739">
        <f>'B12-1'!J11+'B12-2'!J11</f>
        <v>536</v>
      </c>
      <c r="K11" s="739">
        <f>'B12-1'!K11+'B12-2'!K11</f>
        <v>690</v>
      </c>
      <c r="L11" s="62" t="s">
        <v>68</v>
      </c>
    </row>
    <row r="12" spans="1:12" ht="26.25" customHeight="1" thickBot="1" x14ac:dyDescent="0.3">
      <c r="A12" s="46" t="s">
        <v>70</v>
      </c>
      <c r="B12" s="203">
        <f t="shared" si="0"/>
        <v>4742</v>
      </c>
      <c r="C12" s="181">
        <f>'B12-1'!C12+'B12-2'!C12</f>
        <v>0</v>
      </c>
      <c r="D12" s="181">
        <f>'B12-1'!D12+'B12-2'!D12</f>
        <v>130</v>
      </c>
      <c r="E12" s="181">
        <f>'B12-1'!E12+'B12-2'!E12</f>
        <v>877</v>
      </c>
      <c r="F12" s="181">
        <f>'B12-1'!F12+'B12-2'!F12</f>
        <v>1516</v>
      </c>
      <c r="G12" s="181">
        <f>'B12-1'!G12+'B12-2'!G12</f>
        <v>1437</v>
      </c>
      <c r="H12" s="181">
        <f>'B12-1'!H12+'B12-2'!H12</f>
        <v>229</v>
      </c>
      <c r="I12" s="181">
        <f>'B12-1'!I12+'B12-2'!I12</f>
        <v>211</v>
      </c>
      <c r="J12" s="181">
        <f>'B12-1'!J12+'B12-2'!J12</f>
        <v>152</v>
      </c>
      <c r="K12" s="181">
        <f>'B12-1'!K12+'B12-2'!K12</f>
        <v>190</v>
      </c>
      <c r="L12" s="63" t="s">
        <v>70</v>
      </c>
    </row>
    <row r="13" spans="1:12" ht="26.25" customHeight="1" thickBot="1" x14ac:dyDescent="0.3">
      <c r="A13" s="45" t="s">
        <v>72</v>
      </c>
      <c r="B13" s="202">
        <f t="shared" si="0"/>
        <v>1298</v>
      </c>
      <c r="C13" s="739">
        <f>'B12-1'!C13+'B12-2'!C13</f>
        <v>52</v>
      </c>
      <c r="D13" s="739">
        <f>'B12-1'!D13+'B12-2'!D13</f>
        <v>204</v>
      </c>
      <c r="E13" s="739">
        <f>'B12-1'!E13+'B12-2'!E13</f>
        <v>362</v>
      </c>
      <c r="F13" s="739">
        <f>'B12-1'!F13+'B12-2'!F13</f>
        <v>295</v>
      </c>
      <c r="G13" s="739">
        <f>'B12-1'!G13+'B12-2'!G13</f>
        <v>241</v>
      </c>
      <c r="H13" s="739">
        <f>'B12-1'!H13+'B12-2'!H13</f>
        <v>38</v>
      </c>
      <c r="I13" s="739">
        <f>'B12-1'!I13+'B12-2'!I13</f>
        <v>18</v>
      </c>
      <c r="J13" s="739">
        <f>'B12-1'!J13+'B12-2'!J13</f>
        <v>39</v>
      </c>
      <c r="K13" s="739">
        <f>'B12-1'!K13+'B12-2'!K13</f>
        <v>49</v>
      </c>
      <c r="L13" s="62" t="s">
        <v>72</v>
      </c>
    </row>
    <row r="14" spans="1:12" ht="26.25" customHeight="1" thickBot="1" x14ac:dyDescent="0.3">
      <c r="A14" s="46" t="s">
        <v>165</v>
      </c>
      <c r="B14" s="203">
        <f t="shared" si="0"/>
        <v>93</v>
      </c>
      <c r="C14" s="181">
        <f>'B12-1'!C14+'B12-2'!C14</f>
        <v>14</v>
      </c>
      <c r="D14" s="181">
        <f>'B12-1'!D14+'B12-2'!D14</f>
        <v>17</v>
      </c>
      <c r="E14" s="181">
        <f>'B12-1'!E14+'B12-2'!E14</f>
        <v>15</v>
      </c>
      <c r="F14" s="181">
        <f>'B12-1'!F14+'B12-2'!F14</f>
        <v>15</v>
      </c>
      <c r="G14" s="181">
        <f>'B12-1'!G14+'B12-2'!G14</f>
        <v>19</v>
      </c>
      <c r="H14" s="181">
        <f>'B12-1'!H14+'B12-2'!H14</f>
        <v>5</v>
      </c>
      <c r="I14" s="181">
        <f>'B12-1'!I14+'B12-2'!I14</f>
        <v>3</v>
      </c>
      <c r="J14" s="181">
        <f>'B12-1'!J14+'B12-2'!J14</f>
        <v>3</v>
      </c>
      <c r="K14" s="181">
        <f>'B12-1'!K14+'B12-2'!K14</f>
        <v>2</v>
      </c>
      <c r="L14" s="63" t="s">
        <v>165</v>
      </c>
    </row>
    <row r="15" spans="1:12" ht="26.25" customHeight="1" x14ac:dyDescent="0.25">
      <c r="A15" s="47" t="s">
        <v>202</v>
      </c>
      <c r="B15" s="212">
        <f t="shared" si="0"/>
        <v>14</v>
      </c>
      <c r="C15" s="186">
        <f>'B12-1'!C15+'B12-2'!C15</f>
        <v>1</v>
      </c>
      <c r="D15" s="186">
        <f>'B12-1'!D15+'B12-2'!D15</f>
        <v>2</v>
      </c>
      <c r="E15" s="186">
        <f>'B12-1'!E15+'B12-2'!E15</f>
        <v>0</v>
      </c>
      <c r="F15" s="186">
        <f>'B12-1'!F15+'B12-2'!F15</f>
        <v>4</v>
      </c>
      <c r="G15" s="186">
        <f>'B12-1'!G15+'B12-2'!G15</f>
        <v>3</v>
      </c>
      <c r="H15" s="186">
        <f>'B12-1'!H15+'B12-2'!H15</f>
        <v>0</v>
      </c>
      <c r="I15" s="186">
        <f>'B12-1'!I15+'B12-2'!I15</f>
        <v>3</v>
      </c>
      <c r="J15" s="186">
        <f>'B12-1'!J15+'B12-2'!J15</f>
        <v>0</v>
      </c>
      <c r="K15" s="186">
        <f>'B12-1'!K15+'B12-2'!K15</f>
        <v>1</v>
      </c>
      <c r="L15" s="742" t="s">
        <v>202</v>
      </c>
    </row>
    <row r="16" spans="1:12" ht="26.25" customHeight="1" x14ac:dyDescent="0.25">
      <c r="A16" s="740" t="s">
        <v>47</v>
      </c>
      <c r="B16" s="289">
        <f t="shared" ref="B16:H16" si="1">SUM(B8:B15)</f>
        <v>27906</v>
      </c>
      <c r="C16" s="289">
        <f t="shared" si="1"/>
        <v>67</v>
      </c>
      <c r="D16" s="289">
        <f t="shared" si="1"/>
        <v>353</v>
      </c>
      <c r="E16" s="289">
        <f t="shared" si="1"/>
        <v>1495</v>
      </c>
      <c r="F16" s="289">
        <f t="shared" si="1"/>
        <v>4466</v>
      </c>
      <c r="G16" s="289">
        <f t="shared" si="1"/>
        <v>10349</v>
      </c>
      <c r="H16" s="289">
        <f t="shared" si="1"/>
        <v>2508</v>
      </c>
      <c r="I16" s="289">
        <f>SUM(I8:I15)</f>
        <v>2426</v>
      </c>
      <c r="J16" s="289">
        <f>SUM(J8:J15)</f>
        <v>2494</v>
      </c>
      <c r="K16" s="289">
        <f>SUM(K8:K15)</f>
        <v>3748</v>
      </c>
      <c r="L16" s="741" t="s">
        <v>48</v>
      </c>
    </row>
  </sheetData>
  <mergeCells count="7">
    <mergeCell ref="A1:L1"/>
    <mergeCell ref="A2:L2"/>
    <mergeCell ref="A3:L3"/>
    <mergeCell ref="A4:L4"/>
    <mergeCell ref="A6:A7"/>
    <mergeCell ref="B6:K6"/>
    <mergeCell ref="L6:L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K18"/>
  <sheetViews>
    <sheetView view="pageBreakPreview" zoomScaleNormal="100" workbookViewId="0">
      <selection activeCell="J14" sqref="J14"/>
    </sheetView>
  </sheetViews>
  <sheetFormatPr defaultRowHeight="14" x14ac:dyDescent="0.3"/>
  <cols>
    <col min="1" max="1" width="16.7265625" style="51" customWidth="1"/>
    <col min="2" max="9" width="10.453125" style="51" customWidth="1"/>
    <col min="10" max="10" width="11.26953125" style="51" customWidth="1"/>
    <col min="11" max="11" width="16.7265625" style="51" customWidth="1"/>
    <col min="12" max="255" width="9.1796875" style="33"/>
    <col min="256" max="256" width="16.7265625" style="33" customWidth="1"/>
    <col min="257" max="266" width="8.7265625" style="33" customWidth="1"/>
    <col min="267" max="267" width="16.7265625" style="33" customWidth="1"/>
    <col min="268" max="511" width="9.1796875" style="33"/>
    <col min="512" max="512" width="16.7265625" style="33" customWidth="1"/>
    <col min="513" max="522" width="8.7265625" style="33" customWidth="1"/>
    <col min="523" max="523" width="16.7265625" style="33" customWidth="1"/>
    <col min="524" max="767" width="9.1796875" style="33"/>
    <col min="768" max="768" width="16.7265625" style="33" customWidth="1"/>
    <col min="769" max="778" width="8.7265625" style="33" customWidth="1"/>
    <col min="779" max="779" width="16.7265625" style="33" customWidth="1"/>
    <col min="780" max="1023" width="9.1796875" style="33"/>
    <col min="1024" max="1024" width="16.7265625" style="33" customWidth="1"/>
    <col min="1025" max="1034" width="8.7265625" style="33" customWidth="1"/>
    <col min="1035" max="1035" width="16.7265625" style="33" customWidth="1"/>
    <col min="1036" max="1279" width="9.1796875" style="33"/>
    <col min="1280" max="1280" width="16.7265625" style="33" customWidth="1"/>
    <col min="1281" max="1290" width="8.7265625" style="33" customWidth="1"/>
    <col min="1291" max="1291" width="16.7265625" style="33" customWidth="1"/>
    <col min="1292" max="1535" width="9.1796875" style="33"/>
    <col min="1536" max="1536" width="16.7265625" style="33" customWidth="1"/>
    <col min="1537" max="1546" width="8.7265625" style="33" customWidth="1"/>
    <col min="1547" max="1547" width="16.7265625" style="33" customWidth="1"/>
    <col min="1548" max="1791" width="9.1796875" style="33"/>
    <col min="1792" max="1792" width="16.7265625" style="33" customWidth="1"/>
    <col min="1793" max="1802" width="8.7265625" style="33" customWidth="1"/>
    <col min="1803" max="1803" width="16.7265625" style="33" customWidth="1"/>
    <col min="1804" max="2047" width="9.1796875" style="33"/>
    <col min="2048" max="2048" width="16.7265625" style="33" customWidth="1"/>
    <col min="2049" max="2058" width="8.7265625" style="33" customWidth="1"/>
    <col min="2059" max="2059" width="16.7265625" style="33" customWidth="1"/>
    <col min="2060" max="2303" width="9.1796875" style="33"/>
    <col min="2304" max="2304" width="16.7265625" style="33" customWidth="1"/>
    <col min="2305" max="2314" width="8.7265625" style="33" customWidth="1"/>
    <col min="2315" max="2315" width="16.7265625" style="33" customWidth="1"/>
    <col min="2316" max="2559" width="9.1796875" style="33"/>
    <col min="2560" max="2560" width="16.7265625" style="33" customWidth="1"/>
    <col min="2561" max="2570" width="8.7265625" style="33" customWidth="1"/>
    <col min="2571" max="2571" width="16.7265625" style="33" customWidth="1"/>
    <col min="2572" max="2815" width="9.1796875" style="33"/>
    <col min="2816" max="2816" width="16.7265625" style="33" customWidth="1"/>
    <col min="2817" max="2826" width="8.7265625" style="33" customWidth="1"/>
    <col min="2827" max="2827" width="16.7265625" style="33" customWidth="1"/>
    <col min="2828" max="3071" width="9.1796875" style="33"/>
    <col min="3072" max="3072" width="16.7265625" style="33" customWidth="1"/>
    <col min="3073" max="3082" width="8.7265625" style="33" customWidth="1"/>
    <col min="3083" max="3083" width="16.7265625" style="33" customWidth="1"/>
    <col min="3084" max="3327" width="9.1796875" style="33"/>
    <col min="3328" max="3328" width="16.7265625" style="33" customWidth="1"/>
    <col min="3329" max="3338" width="8.7265625" style="33" customWidth="1"/>
    <col min="3339" max="3339" width="16.7265625" style="33" customWidth="1"/>
    <col min="3340" max="3583" width="9.1796875" style="33"/>
    <col min="3584" max="3584" width="16.7265625" style="33" customWidth="1"/>
    <col min="3585" max="3594" width="8.7265625" style="33" customWidth="1"/>
    <col min="3595" max="3595" width="16.7265625" style="33" customWidth="1"/>
    <col min="3596" max="3839" width="9.1796875" style="33"/>
    <col min="3840" max="3840" width="16.7265625" style="33" customWidth="1"/>
    <col min="3841" max="3850" width="8.7265625" style="33" customWidth="1"/>
    <col min="3851" max="3851" width="16.7265625" style="33" customWidth="1"/>
    <col min="3852" max="4095" width="9.1796875" style="33"/>
    <col min="4096" max="4096" width="16.7265625" style="33" customWidth="1"/>
    <col min="4097" max="4106" width="8.7265625" style="33" customWidth="1"/>
    <col min="4107" max="4107" width="16.7265625" style="33" customWidth="1"/>
    <col min="4108" max="4351" width="9.1796875" style="33"/>
    <col min="4352" max="4352" width="16.7265625" style="33" customWidth="1"/>
    <col min="4353" max="4362" width="8.7265625" style="33" customWidth="1"/>
    <col min="4363" max="4363" width="16.7265625" style="33" customWidth="1"/>
    <col min="4364" max="4607" width="9.1796875" style="33"/>
    <col min="4608" max="4608" width="16.7265625" style="33" customWidth="1"/>
    <col min="4609" max="4618" width="8.7265625" style="33" customWidth="1"/>
    <col min="4619" max="4619" width="16.7265625" style="33" customWidth="1"/>
    <col min="4620" max="4863" width="9.1796875" style="33"/>
    <col min="4864" max="4864" width="16.7265625" style="33" customWidth="1"/>
    <col min="4865" max="4874" width="8.7265625" style="33" customWidth="1"/>
    <col min="4875" max="4875" width="16.7265625" style="33" customWidth="1"/>
    <col min="4876" max="5119" width="9.1796875" style="33"/>
    <col min="5120" max="5120" width="16.7265625" style="33" customWidth="1"/>
    <col min="5121" max="5130" width="8.7265625" style="33" customWidth="1"/>
    <col min="5131" max="5131" width="16.7265625" style="33" customWidth="1"/>
    <col min="5132" max="5375" width="9.1796875" style="33"/>
    <col min="5376" max="5376" width="16.7265625" style="33" customWidth="1"/>
    <col min="5377" max="5386" width="8.7265625" style="33" customWidth="1"/>
    <col min="5387" max="5387" width="16.7265625" style="33" customWidth="1"/>
    <col min="5388" max="5631" width="9.1796875" style="33"/>
    <col min="5632" max="5632" width="16.7265625" style="33" customWidth="1"/>
    <col min="5633" max="5642" width="8.7265625" style="33" customWidth="1"/>
    <col min="5643" max="5643" width="16.7265625" style="33" customWidth="1"/>
    <col min="5644" max="5887" width="9.1796875" style="33"/>
    <col min="5888" max="5888" width="16.7265625" style="33" customWidth="1"/>
    <col min="5889" max="5898" width="8.7265625" style="33" customWidth="1"/>
    <col min="5899" max="5899" width="16.7265625" style="33" customWidth="1"/>
    <col min="5900" max="6143" width="9.1796875" style="33"/>
    <col min="6144" max="6144" width="16.7265625" style="33" customWidth="1"/>
    <col min="6145" max="6154" width="8.7265625" style="33" customWidth="1"/>
    <col min="6155" max="6155" width="16.7265625" style="33" customWidth="1"/>
    <col min="6156" max="6399" width="9.1796875" style="33"/>
    <col min="6400" max="6400" width="16.7265625" style="33" customWidth="1"/>
    <col min="6401" max="6410" width="8.7265625" style="33" customWidth="1"/>
    <col min="6411" max="6411" width="16.7265625" style="33" customWidth="1"/>
    <col min="6412" max="6655" width="9.1796875" style="33"/>
    <col min="6656" max="6656" width="16.7265625" style="33" customWidth="1"/>
    <col min="6657" max="6666" width="8.7265625" style="33" customWidth="1"/>
    <col min="6667" max="6667" width="16.7265625" style="33" customWidth="1"/>
    <col min="6668" max="6911" width="9.1796875" style="33"/>
    <col min="6912" max="6912" width="16.7265625" style="33" customWidth="1"/>
    <col min="6913" max="6922" width="8.7265625" style="33" customWidth="1"/>
    <col min="6923" max="6923" width="16.7265625" style="33" customWidth="1"/>
    <col min="6924" max="7167" width="9.1796875" style="33"/>
    <col min="7168" max="7168" width="16.7265625" style="33" customWidth="1"/>
    <col min="7169" max="7178" width="8.7265625" style="33" customWidth="1"/>
    <col min="7179" max="7179" width="16.7265625" style="33" customWidth="1"/>
    <col min="7180" max="7423" width="9.1796875" style="33"/>
    <col min="7424" max="7424" width="16.7265625" style="33" customWidth="1"/>
    <col min="7425" max="7434" width="8.7265625" style="33" customWidth="1"/>
    <col min="7435" max="7435" width="16.7265625" style="33" customWidth="1"/>
    <col min="7436" max="7679" width="9.1796875" style="33"/>
    <col min="7680" max="7680" width="16.7265625" style="33" customWidth="1"/>
    <col min="7681" max="7690" width="8.7265625" style="33" customWidth="1"/>
    <col min="7691" max="7691" width="16.7265625" style="33" customWidth="1"/>
    <col min="7692" max="7935" width="9.1796875" style="33"/>
    <col min="7936" max="7936" width="16.7265625" style="33" customWidth="1"/>
    <col min="7937" max="7946" width="8.7265625" style="33" customWidth="1"/>
    <col min="7947" max="7947" width="16.7265625" style="33" customWidth="1"/>
    <col min="7948" max="8191" width="9.1796875" style="33"/>
    <col min="8192" max="8192" width="16.7265625" style="33" customWidth="1"/>
    <col min="8193" max="8202" width="8.7265625" style="33" customWidth="1"/>
    <col min="8203" max="8203" width="16.7265625" style="33" customWidth="1"/>
    <col min="8204" max="8447" width="9.1796875" style="33"/>
    <col min="8448" max="8448" width="16.7265625" style="33" customWidth="1"/>
    <col min="8449" max="8458" width="8.7265625" style="33" customWidth="1"/>
    <col min="8459" max="8459" width="16.7265625" style="33" customWidth="1"/>
    <col min="8460" max="8703" width="9.1796875" style="33"/>
    <col min="8704" max="8704" width="16.7265625" style="33" customWidth="1"/>
    <col min="8705" max="8714" width="8.7265625" style="33" customWidth="1"/>
    <col min="8715" max="8715" width="16.7265625" style="33" customWidth="1"/>
    <col min="8716" max="8959" width="9.1796875" style="33"/>
    <col min="8960" max="8960" width="16.7265625" style="33" customWidth="1"/>
    <col min="8961" max="8970" width="8.7265625" style="33" customWidth="1"/>
    <col min="8971" max="8971" width="16.7265625" style="33" customWidth="1"/>
    <col min="8972" max="9215" width="9.1796875" style="33"/>
    <col min="9216" max="9216" width="16.7265625" style="33" customWidth="1"/>
    <col min="9217" max="9226" width="8.7265625" style="33" customWidth="1"/>
    <col min="9227" max="9227" width="16.7265625" style="33" customWidth="1"/>
    <col min="9228" max="9471" width="9.1796875" style="33"/>
    <col min="9472" max="9472" width="16.7265625" style="33" customWidth="1"/>
    <col min="9473" max="9482" width="8.7265625" style="33" customWidth="1"/>
    <col min="9483" max="9483" width="16.7265625" style="33" customWidth="1"/>
    <col min="9484" max="9727" width="9.1796875" style="33"/>
    <col min="9728" max="9728" width="16.7265625" style="33" customWidth="1"/>
    <col min="9729" max="9738" width="8.7265625" style="33" customWidth="1"/>
    <col min="9739" max="9739" width="16.7265625" style="33" customWidth="1"/>
    <col min="9740" max="9983" width="9.1796875" style="33"/>
    <col min="9984" max="9984" width="16.7265625" style="33" customWidth="1"/>
    <col min="9985" max="9994" width="8.7265625" style="33" customWidth="1"/>
    <col min="9995" max="9995" width="16.7265625" style="33" customWidth="1"/>
    <col min="9996" max="10239" width="9.1796875" style="33"/>
    <col min="10240" max="10240" width="16.7265625" style="33" customWidth="1"/>
    <col min="10241" max="10250" width="8.7265625" style="33" customWidth="1"/>
    <col min="10251" max="10251" width="16.7265625" style="33" customWidth="1"/>
    <col min="10252" max="10495" width="9.1796875" style="33"/>
    <col min="10496" max="10496" width="16.7265625" style="33" customWidth="1"/>
    <col min="10497" max="10506" width="8.7265625" style="33" customWidth="1"/>
    <col min="10507" max="10507" width="16.7265625" style="33" customWidth="1"/>
    <col min="10508" max="10751" width="9.1796875" style="33"/>
    <col min="10752" max="10752" width="16.7265625" style="33" customWidth="1"/>
    <col min="10753" max="10762" width="8.7265625" style="33" customWidth="1"/>
    <col min="10763" max="10763" width="16.7265625" style="33" customWidth="1"/>
    <col min="10764" max="11007" width="9.1796875" style="33"/>
    <col min="11008" max="11008" width="16.7265625" style="33" customWidth="1"/>
    <col min="11009" max="11018" width="8.7265625" style="33" customWidth="1"/>
    <col min="11019" max="11019" width="16.7265625" style="33" customWidth="1"/>
    <col min="11020" max="11263" width="9.1796875" style="33"/>
    <col min="11264" max="11264" width="16.7265625" style="33" customWidth="1"/>
    <col min="11265" max="11274" width="8.7265625" style="33" customWidth="1"/>
    <col min="11275" max="11275" width="16.7265625" style="33" customWidth="1"/>
    <col min="11276" max="11519" width="9.1796875" style="33"/>
    <col min="11520" max="11520" width="16.7265625" style="33" customWidth="1"/>
    <col min="11521" max="11530" width="8.7265625" style="33" customWidth="1"/>
    <col min="11531" max="11531" width="16.7265625" style="33" customWidth="1"/>
    <col min="11532" max="11775" width="9.1796875" style="33"/>
    <col min="11776" max="11776" width="16.7265625" style="33" customWidth="1"/>
    <col min="11777" max="11786" width="8.7265625" style="33" customWidth="1"/>
    <col min="11787" max="11787" width="16.7265625" style="33" customWidth="1"/>
    <col min="11788" max="12031" width="9.1796875" style="33"/>
    <col min="12032" max="12032" width="16.7265625" style="33" customWidth="1"/>
    <col min="12033" max="12042" width="8.7265625" style="33" customWidth="1"/>
    <col min="12043" max="12043" width="16.7265625" style="33" customWidth="1"/>
    <col min="12044" max="12287" width="9.1796875" style="33"/>
    <col min="12288" max="12288" width="16.7265625" style="33" customWidth="1"/>
    <col min="12289" max="12298" width="8.7265625" style="33" customWidth="1"/>
    <col min="12299" max="12299" width="16.7265625" style="33" customWidth="1"/>
    <col min="12300" max="12543" width="9.1796875" style="33"/>
    <col min="12544" max="12544" width="16.7265625" style="33" customWidth="1"/>
    <col min="12545" max="12554" width="8.7265625" style="33" customWidth="1"/>
    <col min="12555" max="12555" width="16.7265625" style="33" customWidth="1"/>
    <col min="12556" max="12799" width="9.1796875" style="33"/>
    <col min="12800" max="12800" width="16.7265625" style="33" customWidth="1"/>
    <col min="12801" max="12810" width="8.7265625" style="33" customWidth="1"/>
    <col min="12811" max="12811" width="16.7265625" style="33" customWidth="1"/>
    <col min="12812" max="13055" width="9.1796875" style="33"/>
    <col min="13056" max="13056" width="16.7265625" style="33" customWidth="1"/>
    <col min="13057" max="13066" width="8.7265625" style="33" customWidth="1"/>
    <col min="13067" max="13067" width="16.7265625" style="33" customWidth="1"/>
    <col min="13068" max="13311" width="9.1796875" style="33"/>
    <col min="13312" max="13312" width="16.7265625" style="33" customWidth="1"/>
    <col min="13313" max="13322" width="8.7265625" style="33" customWidth="1"/>
    <col min="13323" max="13323" width="16.7265625" style="33" customWidth="1"/>
    <col min="13324" max="13567" width="9.1796875" style="33"/>
    <col min="13568" max="13568" width="16.7265625" style="33" customWidth="1"/>
    <col min="13569" max="13578" width="8.7265625" style="33" customWidth="1"/>
    <col min="13579" max="13579" width="16.7265625" style="33" customWidth="1"/>
    <col min="13580" max="13823" width="9.1796875" style="33"/>
    <col min="13824" max="13824" width="16.7265625" style="33" customWidth="1"/>
    <col min="13825" max="13834" width="8.7265625" style="33" customWidth="1"/>
    <col min="13835" max="13835" width="16.7265625" style="33" customWidth="1"/>
    <col min="13836" max="14079" width="9.1796875" style="33"/>
    <col min="14080" max="14080" width="16.7265625" style="33" customWidth="1"/>
    <col min="14081" max="14090" width="8.7265625" style="33" customWidth="1"/>
    <col min="14091" max="14091" width="16.7265625" style="33" customWidth="1"/>
    <col min="14092" max="14335" width="9.1796875" style="33"/>
    <col min="14336" max="14336" width="16.7265625" style="33" customWidth="1"/>
    <col min="14337" max="14346" width="8.7265625" style="33" customWidth="1"/>
    <col min="14347" max="14347" width="16.7265625" style="33" customWidth="1"/>
    <col min="14348" max="14591" width="9.1796875" style="33"/>
    <col min="14592" max="14592" width="16.7265625" style="33" customWidth="1"/>
    <col min="14593" max="14602" width="8.7265625" style="33" customWidth="1"/>
    <col min="14603" max="14603" width="16.7265625" style="33" customWidth="1"/>
    <col min="14604" max="14847" width="9.1796875" style="33"/>
    <col min="14848" max="14848" width="16.7265625" style="33" customWidth="1"/>
    <col min="14849" max="14858" width="8.7265625" style="33" customWidth="1"/>
    <col min="14859" max="14859" width="16.7265625" style="33" customWidth="1"/>
    <col min="14860" max="15103" width="9.1796875" style="33"/>
    <col min="15104" max="15104" width="16.7265625" style="33" customWidth="1"/>
    <col min="15105" max="15114" width="8.7265625" style="33" customWidth="1"/>
    <col min="15115" max="15115" width="16.7265625" style="33" customWidth="1"/>
    <col min="15116" max="15359" width="9.1796875" style="33"/>
    <col min="15360" max="15360" width="16.7265625" style="33" customWidth="1"/>
    <col min="15361" max="15370" width="8.7265625" style="33" customWidth="1"/>
    <col min="15371" max="15371" width="16.7265625" style="33" customWidth="1"/>
    <col min="15372" max="15615" width="9.1796875" style="33"/>
    <col min="15616" max="15616" width="16.7265625" style="33" customWidth="1"/>
    <col min="15617" max="15626" width="8.7265625" style="33" customWidth="1"/>
    <col min="15627" max="15627" width="16.7265625" style="33" customWidth="1"/>
    <col min="15628" max="15871" width="9.1796875" style="33"/>
    <col min="15872" max="15872" width="16.7265625" style="33" customWidth="1"/>
    <col min="15873" max="15882" width="8.7265625" style="33" customWidth="1"/>
    <col min="15883" max="15883" width="16.7265625" style="33" customWidth="1"/>
    <col min="15884" max="16127" width="9.1796875" style="33"/>
    <col min="16128" max="16128" width="16.7265625" style="33" customWidth="1"/>
    <col min="16129" max="16138" width="8.7265625" style="33" customWidth="1"/>
    <col min="16139" max="16139" width="16.7265625" style="33" customWidth="1"/>
    <col min="16140" max="16384" width="9.1796875" style="33"/>
  </cols>
  <sheetData>
    <row r="1" spans="1:11" ht="20.25" customHeight="1" x14ac:dyDescent="0.85">
      <c r="A1" s="1200" t="s">
        <v>575</v>
      </c>
      <c r="B1" s="1200"/>
      <c r="C1" s="1200"/>
      <c r="D1" s="1200"/>
      <c r="E1" s="1200"/>
      <c r="F1" s="1200"/>
      <c r="G1" s="1200"/>
      <c r="H1" s="1200"/>
      <c r="I1" s="1200"/>
      <c r="J1" s="1200"/>
      <c r="K1" s="1200"/>
    </row>
    <row r="2" spans="1:11" ht="18" customHeight="1" x14ac:dyDescent="0.35">
      <c r="A2" s="1201" t="s">
        <v>1167</v>
      </c>
      <c r="B2" s="1201"/>
      <c r="C2" s="1201"/>
      <c r="D2" s="1201"/>
      <c r="E2" s="1201"/>
      <c r="F2" s="1201"/>
      <c r="G2" s="1201"/>
      <c r="H2" s="1201"/>
      <c r="I2" s="1201"/>
      <c r="J2" s="1201"/>
      <c r="K2" s="1201"/>
    </row>
    <row r="3" spans="1:11" ht="18" customHeight="1" x14ac:dyDescent="0.35">
      <c r="A3" s="1186">
        <v>2017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</row>
    <row r="4" spans="1:11" ht="18" customHeight="1" x14ac:dyDescent="0.35">
      <c r="A4" s="1259" t="s">
        <v>357</v>
      </c>
      <c r="B4" s="1259"/>
      <c r="C4" s="1259"/>
      <c r="D4" s="1259"/>
      <c r="E4" s="1259"/>
      <c r="F4" s="1259"/>
      <c r="G4" s="1259"/>
      <c r="H4" s="1259"/>
      <c r="I4" s="1259"/>
      <c r="J4" s="1259"/>
      <c r="K4" s="1259"/>
    </row>
    <row r="5" spans="1:11" ht="15.5" x14ac:dyDescent="0.4">
      <c r="A5" s="318" t="s">
        <v>553</v>
      </c>
      <c r="B5" s="320"/>
      <c r="C5" s="320"/>
      <c r="D5" s="320"/>
      <c r="E5" s="320"/>
      <c r="F5" s="320"/>
      <c r="G5" s="320"/>
      <c r="H5" s="333"/>
      <c r="I5" s="320"/>
      <c r="J5" s="320"/>
      <c r="K5" s="327" t="s">
        <v>209</v>
      </c>
    </row>
    <row r="6" spans="1:11" ht="28.5" customHeight="1" thickBot="1" x14ac:dyDescent="0.3">
      <c r="A6" s="1260" t="s">
        <v>210</v>
      </c>
      <c r="B6" s="1262" t="s">
        <v>1166</v>
      </c>
      <c r="C6" s="1262"/>
      <c r="D6" s="1262"/>
      <c r="E6" s="1262"/>
      <c r="F6" s="1262"/>
      <c r="G6" s="1262"/>
      <c r="H6" s="1262"/>
      <c r="I6" s="1262"/>
      <c r="J6" s="1262"/>
      <c r="K6" s="1263" t="s">
        <v>95</v>
      </c>
    </row>
    <row r="7" spans="1:11" ht="40.5" customHeight="1" thickTop="1" x14ac:dyDescent="0.25">
      <c r="A7" s="1261"/>
      <c r="B7" s="98" t="s">
        <v>404</v>
      </c>
      <c r="C7" s="148" t="s">
        <v>202</v>
      </c>
      <c r="D7" s="68" t="s">
        <v>165</v>
      </c>
      <c r="E7" s="68" t="s">
        <v>72</v>
      </c>
      <c r="F7" s="68" t="s">
        <v>70</v>
      </c>
      <c r="G7" s="68" t="s">
        <v>68</v>
      </c>
      <c r="H7" s="68" t="s">
        <v>66</v>
      </c>
      <c r="I7" s="68" t="s">
        <v>64</v>
      </c>
      <c r="J7" s="149" t="s">
        <v>668</v>
      </c>
      <c r="K7" s="1264"/>
    </row>
    <row r="8" spans="1:11" ht="25" customHeight="1" thickBot="1" x14ac:dyDescent="0.3">
      <c r="A8" s="795" t="s">
        <v>96</v>
      </c>
      <c r="B8" s="189">
        <f t="shared" ref="B8:B17" si="0">SUM(C8:J8)</f>
        <v>1905</v>
      </c>
      <c r="C8" s="190">
        <v>0</v>
      </c>
      <c r="D8" s="190">
        <v>3</v>
      </c>
      <c r="E8" s="190">
        <v>24</v>
      </c>
      <c r="F8" s="190">
        <v>106</v>
      </c>
      <c r="G8" s="190">
        <v>247</v>
      </c>
      <c r="H8" s="190">
        <v>639</v>
      </c>
      <c r="I8" s="190">
        <v>801</v>
      </c>
      <c r="J8" s="190">
        <v>85</v>
      </c>
      <c r="K8" s="748" t="s">
        <v>666</v>
      </c>
    </row>
    <row r="9" spans="1:11" ht="25" customHeight="1" thickTop="1" thickBot="1" x14ac:dyDescent="0.3">
      <c r="A9" s="755" t="s">
        <v>97</v>
      </c>
      <c r="B9" s="193">
        <f t="shared" si="0"/>
        <v>1758</v>
      </c>
      <c r="C9" s="194">
        <v>0</v>
      </c>
      <c r="D9" s="194">
        <v>6</v>
      </c>
      <c r="E9" s="194">
        <v>40</v>
      </c>
      <c r="F9" s="194">
        <v>123</v>
      </c>
      <c r="G9" s="194">
        <v>385</v>
      </c>
      <c r="H9" s="194">
        <v>779</v>
      </c>
      <c r="I9" s="194">
        <v>410</v>
      </c>
      <c r="J9" s="194">
        <v>15</v>
      </c>
      <c r="K9" s="750" t="s">
        <v>1377</v>
      </c>
    </row>
    <row r="10" spans="1:11" ht="24.75" customHeight="1" thickTop="1" thickBot="1" x14ac:dyDescent="0.3">
      <c r="A10" s="796" t="s">
        <v>98</v>
      </c>
      <c r="B10" s="191">
        <f t="shared" si="0"/>
        <v>1501</v>
      </c>
      <c r="C10" s="192">
        <v>1</v>
      </c>
      <c r="D10" s="192">
        <v>2</v>
      </c>
      <c r="E10" s="192">
        <v>43</v>
      </c>
      <c r="F10" s="192">
        <v>190</v>
      </c>
      <c r="G10" s="192">
        <v>490</v>
      </c>
      <c r="H10" s="192">
        <v>624</v>
      </c>
      <c r="I10" s="192">
        <v>149</v>
      </c>
      <c r="J10" s="192">
        <v>2</v>
      </c>
      <c r="K10" s="749" t="s">
        <v>99</v>
      </c>
    </row>
    <row r="11" spans="1:11" ht="25" customHeight="1" thickTop="1" thickBot="1" x14ac:dyDescent="0.3">
      <c r="A11" s="755" t="s">
        <v>100</v>
      </c>
      <c r="B11" s="193">
        <f t="shared" si="0"/>
        <v>1107</v>
      </c>
      <c r="C11" s="194">
        <v>0</v>
      </c>
      <c r="D11" s="194">
        <v>5</v>
      </c>
      <c r="E11" s="194">
        <v>63</v>
      </c>
      <c r="F11" s="194">
        <v>235</v>
      </c>
      <c r="G11" s="194">
        <v>461</v>
      </c>
      <c r="H11" s="194">
        <v>308</v>
      </c>
      <c r="I11" s="194">
        <v>35</v>
      </c>
      <c r="J11" s="194">
        <v>0</v>
      </c>
      <c r="K11" s="750" t="s">
        <v>101</v>
      </c>
    </row>
    <row r="12" spans="1:11" ht="25" customHeight="1" thickTop="1" thickBot="1" x14ac:dyDescent="0.3">
      <c r="A12" s="796" t="s">
        <v>102</v>
      </c>
      <c r="B12" s="191">
        <f t="shared" si="0"/>
        <v>760</v>
      </c>
      <c r="C12" s="192">
        <v>1</v>
      </c>
      <c r="D12" s="192">
        <v>1</v>
      </c>
      <c r="E12" s="192">
        <v>79</v>
      </c>
      <c r="F12" s="192">
        <v>288</v>
      </c>
      <c r="G12" s="192">
        <v>290</v>
      </c>
      <c r="H12" s="192">
        <v>90</v>
      </c>
      <c r="I12" s="192">
        <v>11</v>
      </c>
      <c r="J12" s="192">
        <v>0</v>
      </c>
      <c r="K12" s="749" t="s">
        <v>103</v>
      </c>
    </row>
    <row r="13" spans="1:11" ht="25" customHeight="1" thickTop="1" thickBot="1" x14ac:dyDescent="0.3">
      <c r="A13" s="755" t="s">
        <v>104</v>
      </c>
      <c r="B13" s="193">
        <f t="shared" si="0"/>
        <v>463</v>
      </c>
      <c r="C13" s="194">
        <v>0</v>
      </c>
      <c r="D13" s="194">
        <v>4</v>
      </c>
      <c r="E13" s="194">
        <v>76</v>
      </c>
      <c r="F13" s="194">
        <v>206</v>
      </c>
      <c r="G13" s="194">
        <v>141</v>
      </c>
      <c r="H13" s="194">
        <v>35</v>
      </c>
      <c r="I13" s="194">
        <v>1</v>
      </c>
      <c r="J13" s="194">
        <v>0</v>
      </c>
      <c r="K13" s="750" t="s">
        <v>105</v>
      </c>
    </row>
    <row r="14" spans="1:11" ht="25" customHeight="1" thickTop="1" thickBot="1" x14ac:dyDescent="0.3">
      <c r="A14" s="796" t="s">
        <v>106</v>
      </c>
      <c r="B14" s="191">
        <f t="shared" si="0"/>
        <v>234</v>
      </c>
      <c r="C14" s="192">
        <v>0</v>
      </c>
      <c r="D14" s="192">
        <v>7</v>
      </c>
      <c r="E14" s="192">
        <v>70</v>
      </c>
      <c r="F14" s="192">
        <v>102</v>
      </c>
      <c r="G14" s="192">
        <v>44</v>
      </c>
      <c r="H14" s="192">
        <v>11</v>
      </c>
      <c r="I14" s="192">
        <v>0</v>
      </c>
      <c r="J14" s="192">
        <v>0</v>
      </c>
      <c r="K14" s="749" t="s">
        <v>107</v>
      </c>
    </row>
    <row r="15" spans="1:11" ht="25" customHeight="1" thickTop="1" thickBot="1" x14ac:dyDescent="0.3">
      <c r="A15" s="755" t="s">
        <v>108</v>
      </c>
      <c r="B15" s="193">
        <f t="shared" si="0"/>
        <v>115</v>
      </c>
      <c r="C15" s="194">
        <v>0</v>
      </c>
      <c r="D15" s="194">
        <v>2</v>
      </c>
      <c r="E15" s="194">
        <v>38</v>
      </c>
      <c r="F15" s="194">
        <v>54</v>
      </c>
      <c r="G15" s="194">
        <v>17</v>
      </c>
      <c r="H15" s="194">
        <v>4</v>
      </c>
      <c r="I15" s="194">
        <v>0</v>
      </c>
      <c r="J15" s="194">
        <v>0</v>
      </c>
      <c r="K15" s="750" t="s">
        <v>109</v>
      </c>
    </row>
    <row r="16" spans="1:11" ht="25" customHeight="1" thickTop="1" thickBot="1" x14ac:dyDescent="0.3">
      <c r="A16" s="796" t="s">
        <v>110</v>
      </c>
      <c r="B16" s="191">
        <f t="shared" si="0"/>
        <v>58</v>
      </c>
      <c r="C16" s="192">
        <v>0</v>
      </c>
      <c r="D16" s="192">
        <v>3</v>
      </c>
      <c r="E16" s="192">
        <v>22</v>
      </c>
      <c r="F16" s="192">
        <v>20</v>
      </c>
      <c r="G16" s="192">
        <v>12</v>
      </c>
      <c r="H16" s="192">
        <v>1</v>
      </c>
      <c r="I16" s="192">
        <v>0</v>
      </c>
      <c r="J16" s="192">
        <v>0</v>
      </c>
      <c r="K16" s="749" t="s">
        <v>111</v>
      </c>
    </row>
    <row r="17" spans="1:11" ht="25" customHeight="1" thickTop="1" x14ac:dyDescent="0.25">
      <c r="A17" s="756" t="s">
        <v>112</v>
      </c>
      <c r="B17" s="196">
        <f t="shared" si="0"/>
        <v>43</v>
      </c>
      <c r="C17" s="216">
        <v>1</v>
      </c>
      <c r="D17" s="216">
        <v>3</v>
      </c>
      <c r="E17" s="216">
        <v>21</v>
      </c>
      <c r="F17" s="216">
        <v>15</v>
      </c>
      <c r="G17" s="216">
        <v>2</v>
      </c>
      <c r="H17" s="216">
        <v>1</v>
      </c>
      <c r="I17" s="216">
        <v>0</v>
      </c>
      <c r="J17" s="216">
        <v>0</v>
      </c>
      <c r="K17" s="793" t="s">
        <v>113</v>
      </c>
    </row>
    <row r="18" spans="1:11" ht="30" customHeight="1" x14ac:dyDescent="0.25">
      <c r="A18" s="797" t="s">
        <v>47</v>
      </c>
      <c r="B18" s="264">
        <f t="shared" ref="B18:J18" si="1">SUM(B8:B17)</f>
        <v>7944</v>
      </c>
      <c r="C18" s="264">
        <f t="shared" si="1"/>
        <v>3</v>
      </c>
      <c r="D18" s="264">
        <f t="shared" si="1"/>
        <v>36</v>
      </c>
      <c r="E18" s="264">
        <f t="shared" si="1"/>
        <v>476</v>
      </c>
      <c r="F18" s="264">
        <f t="shared" si="1"/>
        <v>1339</v>
      </c>
      <c r="G18" s="264">
        <f t="shared" si="1"/>
        <v>2089</v>
      </c>
      <c r="H18" s="264">
        <f t="shared" si="1"/>
        <v>2492</v>
      </c>
      <c r="I18" s="264">
        <f t="shared" si="1"/>
        <v>1407</v>
      </c>
      <c r="J18" s="264">
        <f t="shared" si="1"/>
        <v>102</v>
      </c>
      <c r="K18" s="794" t="s">
        <v>48</v>
      </c>
    </row>
  </sheetData>
  <mergeCells count="7">
    <mergeCell ref="A1:K1"/>
    <mergeCell ref="A2:K2"/>
    <mergeCell ref="A3:K3"/>
    <mergeCell ref="A4:K4"/>
    <mergeCell ref="A6:A7"/>
    <mergeCell ref="B6:J6"/>
    <mergeCell ref="K6:K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93"/>
  <sheetViews>
    <sheetView view="pageBreakPreview" topLeftCell="A2" zoomScaleNormal="100" zoomScaleSheetLayoutView="100" workbookViewId="0">
      <selection activeCell="B50" sqref="B50"/>
    </sheetView>
  </sheetViews>
  <sheetFormatPr defaultRowHeight="12.5" x14ac:dyDescent="0.25"/>
  <cols>
    <col min="1" max="1" width="40.7265625" style="49" customWidth="1"/>
    <col min="2" max="3" width="8.7265625" style="687" customWidth="1"/>
    <col min="4" max="4" width="40.7265625" style="49" customWidth="1"/>
    <col min="5" max="256" width="9.1796875" style="49"/>
    <col min="257" max="257" width="42.7265625" style="49" customWidth="1"/>
    <col min="258" max="259" width="8.7265625" style="49" customWidth="1"/>
    <col min="260" max="260" width="40.7265625" style="49" customWidth="1"/>
    <col min="261" max="512" width="9.1796875" style="49"/>
    <col min="513" max="513" width="42.7265625" style="49" customWidth="1"/>
    <col min="514" max="515" width="8.7265625" style="49" customWidth="1"/>
    <col min="516" max="516" width="40.7265625" style="49" customWidth="1"/>
    <col min="517" max="768" width="9.1796875" style="49"/>
    <col min="769" max="769" width="42.7265625" style="49" customWidth="1"/>
    <col min="770" max="771" width="8.7265625" style="49" customWidth="1"/>
    <col min="772" max="772" width="40.7265625" style="49" customWidth="1"/>
    <col min="773" max="1024" width="9.1796875" style="49"/>
    <col min="1025" max="1025" width="42.7265625" style="49" customWidth="1"/>
    <col min="1026" max="1027" width="8.7265625" style="49" customWidth="1"/>
    <col min="1028" max="1028" width="40.7265625" style="49" customWidth="1"/>
    <col min="1029" max="1280" width="9.1796875" style="49"/>
    <col min="1281" max="1281" width="42.7265625" style="49" customWidth="1"/>
    <col min="1282" max="1283" width="8.7265625" style="49" customWidth="1"/>
    <col min="1284" max="1284" width="40.7265625" style="49" customWidth="1"/>
    <col min="1285" max="1536" width="9.1796875" style="49"/>
    <col min="1537" max="1537" width="42.7265625" style="49" customWidth="1"/>
    <col min="1538" max="1539" width="8.7265625" style="49" customWidth="1"/>
    <col min="1540" max="1540" width="40.7265625" style="49" customWidth="1"/>
    <col min="1541" max="1792" width="9.1796875" style="49"/>
    <col min="1793" max="1793" width="42.7265625" style="49" customWidth="1"/>
    <col min="1794" max="1795" width="8.7265625" style="49" customWidth="1"/>
    <col min="1796" max="1796" width="40.7265625" style="49" customWidth="1"/>
    <col min="1797" max="2048" width="9.1796875" style="49"/>
    <col min="2049" max="2049" width="42.7265625" style="49" customWidth="1"/>
    <col min="2050" max="2051" width="8.7265625" style="49" customWidth="1"/>
    <col min="2052" max="2052" width="40.7265625" style="49" customWidth="1"/>
    <col min="2053" max="2304" width="9.1796875" style="49"/>
    <col min="2305" max="2305" width="42.7265625" style="49" customWidth="1"/>
    <col min="2306" max="2307" width="8.7265625" style="49" customWidth="1"/>
    <col min="2308" max="2308" width="40.7265625" style="49" customWidth="1"/>
    <col min="2309" max="2560" width="9.1796875" style="49"/>
    <col min="2561" max="2561" width="42.7265625" style="49" customWidth="1"/>
    <col min="2562" max="2563" width="8.7265625" style="49" customWidth="1"/>
    <col min="2564" max="2564" width="40.7265625" style="49" customWidth="1"/>
    <col min="2565" max="2816" width="9.1796875" style="49"/>
    <col min="2817" max="2817" width="42.7265625" style="49" customWidth="1"/>
    <col min="2818" max="2819" width="8.7265625" style="49" customWidth="1"/>
    <col min="2820" max="2820" width="40.7265625" style="49" customWidth="1"/>
    <col min="2821" max="3072" width="9.1796875" style="49"/>
    <col min="3073" max="3073" width="42.7265625" style="49" customWidth="1"/>
    <col min="3074" max="3075" width="8.7265625" style="49" customWidth="1"/>
    <col min="3076" max="3076" width="40.7265625" style="49" customWidth="1"/>
    <col min="3077" max="3328" width="9.1796875" style="49"/>
    <col min="3329" max="3329" width="42.7265625" style="49" customWidth="1"/>
    <col min="3330" max="3331" width="8.7265625" style="49" customWidth="1"/>
    <col min="3332" max="3332" width="40.7265625" style="49" customWidth="1"/>
    <col min="3333" max="3584" width="9.1796875" style="49"/>
    <col min="3585" max="3585" width="42.7265625" style="49" customWidth="1"/>
    <col min="3586" max="3587" width="8.7265625" style="49" customWidth="1"/>
    <col min="3588" max="3588" width="40.7265625" style="49" customWidth="1"/>
    <col min="3589" max="3840" width="9.1796875" style="49"/>
    <col min="3841" max="3841" width="42.7265625" style="49" customWidth="1"/>
    <col min="3842" max="3843" width="8.7265625" style="49" customWidth="1"/>
    <col min="3844" max="3844" width="40.7265625" style="49" customWidth="1"/>
    <col min="3845" max="4096" width="9.1796875" style="49"/>
    <col min="4097" max="4097" width="42.7265625" style="49" customWidth="1"/>
    <col min="4098" max="4099" width="8.7265625" style="49" customWidth="1"/>
    <col min="4100" max="4100" width="40.7265625" style="49" customWidth="1"/>
    <col min="4101" max="4352" width="9.1796875" style="49"/>
    <col min="4353" max="4353" width="42.7265625" style="49" customWidth="1"/>
    <col min="4354" max="4355" width="8.7265625" style="49" customWidth="1"/>
    <col min="4356" max="4356" width="40.7265625" style="49" customWidth="1"/>
    <col min="4357" max="4608" width="9.1796875" style="49"/>
    <col min="4609" max="4609" width="42.7265625" style="49" customWidth="1"/>
    <col min="4610" max="4611" width="8.7265625" style="49" customWidth="1"/>
    <col min="4612" max="4612" width="40.7265625" style="49" customWidth="1"/>
    <col min="4613" max="4864" width="9.1796875" style="49"/>
    <col min="4865" max="4865" width="42.7265625" style="49" customWidth="1"/>
    <col min="4866" max="4867" width="8.7265625" style="49" customWidth="1"/>
    <col min="4868" max="4868" width="40.7265625" style="49" customWidth="1"/>
    <col min="4869" max="5120" width="9.1796875" style="49"/>
    <col min="5121" max="5121" width="42.7265625" style="49" customWidth="1"/>
    <col min="5122" max="5123" width="8.7265625" style="49" customWidth="1"/>
    <col min="5124" max="5124" width="40.7265625" style="49" customWidth="1"/>
    <col min="5125" max="5376" width="9.1796875" style="49"/>
    <col min="5377" max="5377" width="42.7265625" style="49" customWidth="1"/>
    <col min="5378" max="5379" width="8.7265625" style="49" customWidth="1"/>
    <col min="5380" max="5380" width="40.7265625" style="49" customWidth="1"/>
    <col min="5381" max="5632" width="9.1796875" style="49"/>
    <col min="5633" max="5633" width="42.7265625" style="49" customWidth="1"/>
    <col min="5634" max="5635" width="8.7265625" style="49" customWidth="1"/>
    <col min="5636" max="5636" width="40.7265625" style="49" customWidth="1"/>
    <col min="5637" max="5888" width="9.1796875" style="49"/>
    <col min="5889" max="5889" width="42.7265625" style="49" customWidth="1"/>
    <col min="5890" max="5891" width="8.7265625" style="49" customWidth="1"/>
    <col min="5892" max="5892" width="40.7265625" style="49" customWidth="1"/>
    <col min="5893" max="6144" width="9.1796875" style="49"/>
    <col min="6145" max="6145" width="42.7265625" style="49" customWidth="1"/>
    <col min="6146" max="6147" width="8.7265625" style="49" customWidth="1"/>
    <col min="6148" max="6148" width="40.7265625" style="49" customWidth="1"/>
    <col min="6149" max="6400" width="9.1796875" style="49"/>
    <col min="6401" max="6401" width="42.7265625" style="49" customWidth="1"/>
    <col min="6402" max="6403" width="8.7265625" style="49" customWidth="1"/>
    <col min="6404" max="6404" width="40.7265625" style="49" customWidth="1"/>
    <col min="6405" max="6656" width="9.1796875" style="49"/>
    <col min="6657" max="6657" width="42.7265625" style="49" customWidth="1"/>
    <col min="6658" max="6659" width="8.7265625" style="49" customWidth="1"/>
    <col min="6660" max="6660" width="40.7265625" style="49" customWidth="1"/>
    <col min="6661" max="6912" width="9.1796875" style="49"/>
    <col min="6913" max="6913" width="42.7265625" style="49" customWidth="1"/>
    <col min="6914" max="6915" width="8.7265625" style="49" customWidth="1"/>
    <col min="6916" max="6916" width="40.7265625" style="49" customWidth="1"/>
    <col min="6917" max="7168" width="9.1796875" style="49"/>
    <col min="7169" max="7169" width="42.7265625" style="49" customWidth="1"/>
    <col min="7170" max="7171" width="8.7265625" style="49" customWidth="1"/>
    <col min="7172" max="7172" width="40.7265625" style="49" customWidth="1"/>
    <col min="7173" max="7424" width="9.1796875" style="49"/>
    <col min="7425" max="7425" width="42.7265625" style="49" customWidth="1"/>
    <col min="7426" max="7427" width="8.7265625" style="49" customWidth="1"/>
    <col min="7428" max="7428" width="40.7265625" style="49" customWidth="1"/>
    <col min="7429" max="7680" width="9.1796875" style="49"/>
    <col min="7681" max="7681" width="42.7265625" style="49" customWidth="1"/>
    <col min="7682" max="7683" width="8.7265625" style="49" customWidth="1"/>
    <col min="7684" max="7684" width="40.7265625" style="49" customWidth="1"/>
    <col min="7685" max="7936" width="9.1796875" style="49"/>
    <col min="7937" max="7937" width="42.7265625" style="49" customWidth="1"/>
    <col min="7938" max="7939" width="8.7265625" style="49" customWidth="1"/>
    <col min="7940" max="7940" width="40.7265625" style="49" customWidth="1"/>
    <col min="7941" max="8192" width="9.1796875" style="49"/>
    <col min="8193" max="8193" width="42.7265625" style="49" customWidth="1"/>
    <col min="8194" max="8195" width="8.7265625" style="49" customWidth="1"/>
    <col min="8196" max="8196" width="40.7265625" style="49" customWidth="1"/>
    <col min="8197" max="8448" width="9.1796875" style="49"/>
    <col min="8449" max="8449" width="42.7265625" style="49" customWidth="1"/>
    <col min="8450" max="8451" width="8.7265625" style="49" customWidth="1"/>
    <col min="8452" max="8452" width="40.7265625" style="49" customWidth="1"/>
    <col min="8453" max="8704" width="9.1796875" style="49"/>
    <col min="8705" max="8705" width="42.7265625" style="49" customWidth="1"/>
    <col min="8706" max="8707" width="8.7265625" style="49" customWidth="1"/>
    <col min="8708" max="8708" width="40.7265625" style="49" customWidth="1"/>
    <col min="8709" max="8960" width="9.1796875" style="49"/>
    <col min="8961" max="8961" width="42.7265625" style="49" customWidth="1"/>
    <col min="8962" max="8963" width="8.7265625" style="49" customWidth="1"/>
    <col min="8964" max="8964" width="40.7265625" style="49" customWidth="1"/>
    <col min="8965" max="9216" width="9.1796875" style="49"/>
    <col min="9217" max="9217" width="42.7265625" style="49" customWidth="1"/>
    <col min="9218" max="9219" width="8.7265625" style="49" customWidth="1"/>
    <col min="9220" max="9220" width="40.7265625" style="49" customWidth="1"/>
    <col min="9221" max="9472" width="9.1796875" style="49"/>
    <col min="9473" max="9473" width="42.7265625" style="49" customWidth="1"/>
    <col min="9474" max="9475" width="8.7265625" style="49" customWidth="1"/>
    <col min="9476" max="9476" width="40.7265625" style="49" customWidth="1"/>
    <col min="9477" max="9728" width="9.1796875" style="49"/>
    <col min="9729" max="9729" width="42.7265625" style="49" customWidth="1"/>
    <col min="9730" max="9731" width="8.7265625" style="49" customWidth="1"/>
    <col min="9732" max="9732" width="40.7265625" style="49" customWidth="1"/>
    <col min="9733" max="9984" width="9.1796875" style="49"/>
    <col min="9985" max="9985" width="42.7265625" style="49" customWidth="1"/>
    <col min="9986" max="9987" width="8.7265625" style="49" customWidth="1"/>
    <col min="9988" max="9988" width="40.7265625" style="49" customWidth="1"/>
    <col min="9989" max="10240" width="9.1796875" style="49"/>
    <col min="10241" max="10241" width="42.7265625" style="49" customWidth="1"/>
    <col min="10242" max="10243" width="8.7265625" style="49" customWidth="1"/>
    <col min="10244" max="10244" width="40.7265625" style="49" customWidth="1"/>
    <col min="10245" max="10496" width="9.1796875" style="49"/>
    <col min="10497" max="10497" width="42.7265625" style="49" customWidth="1"/>
    <col min="10498" max="10499" width="8.7265625" style="49" customWidth="1"/>
    <col min="10500" max="10500" width="40.7265625" style="49" customWidth="1"/>
    <col min="10501" max="10752" width="9.1796875" style="49"/>
    <col min="10753" max="10753" width="42.7265625" style="49" customWidth="1"/>
    <col min="10754" max="10755" width="8.7265625" style="49" customWidth="1"/>
    <col min="10756" max="10756" width="40.7265625" style="49" customWidth="1"/>
    <col min="10757" max="11008" width="9.1796875" style="49"/>
    <col min="11009" max="11009" width="42.7265625" style="49" customWidth="1"/>
    <col min="11010" max="11011" width="8.7265625" style="49" customWidth="1"/>
    <col min="11012" max="11012" width="40.7265625" style="49" customWidth="1"/>
    <col min="11013" max="11264" width="9.1796875" style="49"/>
    <col min="11265" max="11265" width="42.7265625" style="49" customWidth="1"/>
    <col min="11266" max="11267" width="8.7265625" style="49" customWidth="1"/>
    <col min="11268" max="11268" width="40.7265625" style="49" customWidth="1"/>
    <col min="11269" max="11520" width="9.1796875" style="49"/>
    <col min="11521" max="11521" width="42.7265625" style="49" customWidth="1"/>
    <col min="11522" max="11523" width="8.7265625" style="49" customWidth="1"/>
    <col min="11524" max="11524" width="40.7265625" style="49" customWidth="1"/>
    <col min="11525" max="11776" width="9.1796875" style="49"/>
    <col min="11777" max="11777" width="42.7265625" style="49" customWidth="1"/>
    <col min="11778" max="11779" width="8.7265625" style="49" customWidth="1"/>
    <col min="11780" max="11780" width="40.7265625" style="49" customWidth="1"/>
    <col min="11781" max="12032" width="9.1796875" style="49"/>
    <col min="12033" max="12033" width="42.7265625" style="49" customWidth="1"/>
    <col min="12034" max="12035" width="8.7265625" style="49" customWidth="1"/>
    <col min="12036" max="12036" width="40.7265625" style="49" customWidth="1"/>
    <col min="12037" max="12288" width="9.1796875" style="49"/>
    <col min="12289" max="12289" width="42.7265625" style="49" customWidth="1"/>
    <col min="12290" max="12291" width="8.7265625" style="49" customWidth="1"/>
    <col min="12292" max="12292" width="40.7265625" style="49" customWidth="1"/>
    <col min="12293" max="12544" width="9.1796875" style="49"/>
    <col min="12545" max="12545" width="42.7265625" style="49" customWidth="1"/>
    <col min="12546" max="12547" width="8.7265625" style="49" customWidth="1"/>
    <col min="12548" max="12548" width="40.7265625" style="49" customWidth="1"/>
    <col min="12549" max="12800" width="9.1796875" style="49"/>
    <col min="12801" max="12801" width="42.7265625" style="49" customWidth="1"/>
    <col min="12802" max="12803" width="8.7265625" style="49" customWidth="1"/>
    <col min="12804" max="12804" width="40.7265625" style="49" customWidth="1"/>
    <col min="12805" max="13056" width="9.1796875" style="49"/>
    <col min="13057" max="13057" width="42.7265625" style="49" customWidth="1"/>
    <col min="13058" max="13059" width="8.7265625" style="49" customWidth="1"/>
    <col min="13060" max="13060" width="40.7265625" style="49" customWidth="1"/>
    <col min="13061" max="13312" width="9.1796875" style="49"/>
    <col min="13313" max="13313" width="42.7265625" style="49" customWidth="1"/>
    <col min="13314" max="13315" width="8.7265625" style="49" customWidth="1"/>
    <col min="13316" max="13316" width="40.7265625" style="49" customWidth="1"/>
    <col min="13317" max="13568" width="9.1796875" style="49"/>
    <col min="13569" max="13569" width="42.7265625" style="49" customWidth="1"/>
    <col min="13570" max="13571" width="8.7265625" style="49" customWidth="1"/>
    <col min="13572" max="13572" width="40.7265625" style="49" customWidth="1"/>
    <col min="13573" max="13824" width="9.1796875" style="49"/>
    <col min="13825" max="13825" width="42.7265625" style="49" customWidth="1"/>
    <col min="13826" max="13827" width="8.7265625" style="49" customWidth="1"/>
    <col min="13828" max="13828" width="40.7265625" style="49" customWidth="1"/>
    <col min="13829" max="14080" width="9.1796875" style="49"/>
    <col min="14081" max="14081" width="42.7265625" style="49" customWidth="1"/>
    <col min="14082" max="14083" width="8.7265625" style="49" customWidth="1"/>
    <col min="14084" max="14084" width="40.7265625" style="49" customWidth="1"/>
    <col min="14085" max="14336" width="9.1796875" style="49"/>
    <col min="14337" max="14337" width="42.7265625" style="49" customWidth="1"/>
    <col min="14338" max="14339" width="8.7265625" style="49" customWidth="1"/>
    <col min="14340" max="14340" width="40.7265625" style="49" customWidth="1"/>
    <col min="14341" max="14592" width="9.1796875" style="49"/>
    <col min="14593" max="14593" width="42.7265625" style="49" customWidth="1"/>
    <col min="14594" max="14595" width="8.7265625" style="49" customWidth="1"/>
    <col min="14596" max="14596" width="40.7265625" style="49" customWidth="1"/>
    <col min="14597" max="14848" width="9.1796875" style="49"/>
    <col min="14849" max="14849" width="42.7265625" style="49" customWidth="1"/>
    <col min="14850" max="14851" width="8.7265625" style="49" customWidth="1"/>
    <col min="14852" max="14852" width="40.7265625" style="49" customWidth="1"/>
    <col min="14853" max="15104" width="9.1796875" style="49"/>
    <col min="15105" max="15105" width="42.7265625" style="49" customWidth="1"/>
    <col min="15106" max="15107" width="8.7265625" style="49" customWidth="1"/>
    <col min="15108" max="15108" width="40.7265625" style="49" customWidth="1"/>
    <col min="15109" max="15360" width="9.1796875" style="49"/>
    <col min="15361" max="15361" width="42.7265625" style="49" customWidth="1"/>
    <col min="15362" max="15363" width="8.7265625" style="49" customWidth="1"/>
    <col min="15364" max="15364" width="40.7265625" style="49" customWidth="1"/>
    <col min="15365" max="15616" width="9.1796875" style="49"/>
    <col min="15617" max="15617" width="42.7265625" style="49" customWidth="1"/>
    <col min="15618" max="15619" width="8.7265625" style="49" customWidth="1"/>
    <col min="15620" max="15620" width="40.7265625" style="49" customWidth="1"/>
    <col min="15621" max="15872" width="9.1796875" style="49"/>
    <col min="15873" max="15873" width="42.7265625" style="49" customWidth="1"/>
    <col min="15874" max="15875" width="8.7265625" style="49" customWidth="1"/>
    <col min="15876" max="15876" width="40.7265625" style="49" customWidth="1"/>
    <col min="15877" max="16128" width="9.1796875" style="49"/>
    <col min="16129" max="16129" width="42.7265625" style="49" customWidth="1"/>
    <col min="16130" max="16131" width="8.7265625" style="49" customWidth="1"/>
    <col min="16132" max="16132" width="40.7265625" style="49" customWidth="1"/>
    <col min="16133" max="16384" width="9.1796875" style="49"/>
  </cols>
  <sheetData>
    <row r="1" spans="1:4" ht="53.25" customHeight="1" x14ac:dyDescent="0.25">
      <c r="A1" s="658" t="s">
        <v>1146</v>
      </c>
      <c r="B1" s="698"/>
      <c r="C1" s="698"/>
      <c r="D1" s="660" t="s">
        <v>1147</v>
      </c>
    </row>
    <row r="2" spans="1:4" ht="42.75" customHeight="1" x14ac:dyDescent="0.25">
      <c r="A2" s="661" t="s">
        <v>561</v>
      </c>
      <c r="B2" s="662" t="s">
        <v>116</v>
      </c>
      <c r="C2" s="662" t="s">
        <v>963</v>
      </c>
      <c r="D2" s="663" t="s">
        <v>117</v>
      </c>
    </row>
    <row r="3" spans="1:4" ht="28.5" customHeight="1" thickBot="1" x14ac:dyDescent="0.3">
      <c r="A3" s="688" t="s">
        <v>1151</v>
      </c>
      <c r="B3" s="1124">
        <v>6</v>
      </c>
      <c r="C3" s="689" t="s">
        <v>3</v>
      </c>
      <c r="D3" s="690" t="s">
        <v>1152</v>
      </c>
    </row>
    <row r="4" spans="1:4" ht="26.25" customHeight="1" thickTop="1" thickBot="1" x14ac:dyDescent="0.3">
      <c r="A4" s="691" t="s">
        <v>1123</v>
      </c>
      <c r="B4" s="673">
        <v>13</v>
      </c>
      <c r="C4" s="674" t="s">
        <v>4</v>
      </c>
      <c r="D4" s="692" t="s">
        <v>1124</v>
      </c>
    </row>
    <row r="5" spans="1:4" ht="28.5" customHeight="1" thickTop="1" thickBot="1" x14ac:dyDescent="0.3">
      <c r="A5" s="693" t="s">
        <v>1125</v>
      </c>
      <c r="B5" s="670">
        <v>21</v>
      </c>
      <c r="C5" s="671" t="s">
        <v>5</v>
      </c>
      <c r="D5" s="694" t="s">
        <v>1126</v>
      </c>
    </row>
    <row r="6" spans="1:4" ht="26.25" customHeight="1" thickTop="1" thickBot="1" x14ac:dyDescent="0.3">
      <c r="A6" s="691" t="s">
        <v>1127</v>
      </c>
      <c r="B6" s="673">
        <v>22</v>
      </c>
      <c r="C6" s="674" t="s">
        <v>6</v>
      </c>
      <c r="D6" s="692" t="s">
        <v>1128</v>
      </c>
    </row>
    <row r="7" spans="1:4" ht="26.25" customHeight="1" thickTop="1" thickBot="1" x14ac:dyDescent="0.3">
      <c r="A7" s="693" t="s">
        <v>1129</v>
      </c>
      <c r="B7" s="670">
        <v>26</v>
      </c>
      <c r="C7" s="671" t="s">
        <v>7</v>
      </c>
      <c r="D7" s="694" t="s">
        <v>1130</v>
      </c>
    </row>
    <row r="8" spans="1:4" ht="28.5" customHeight="1" thickTop="1" thickBot="1" x14ac:dyDescent="0.3">
      <c r="A8" s="691" t="s">
        <v>1131</v>
      </c>
      <c r="B8" s="673">
        <v>28</v>
      </c>
      <c r="C8" s="674" t="s">
        <v>8</v>
      </c>
      <c r="D8" s="692" t="s">
        <v>1132</v>
      </c>
    </row>
    <row r="9" spans="1:4" ht="28.5" customHeight="1" thickTop="1" thickBot="1" x14ac:dyDescent="0.3">
      <c r="A9" s="693" t="s">
        <v>1133</v>
      </c>
      <c r="B9" s="670">
        <v>30</v>
      </c>
      <c r="C9" s="671" t="s">
        <v>9</v>
      </c>
      <c r="D9" s="694" t="s">
        <v>1134</v>
      </c>
    </row>
    <row r="10" spans="1:4" ht="28.5" customHeight="1" thickTop="1" thickBot="1" x14ac:dyDescent="0.3">
      <c r="A10" s="691" t="s">
        <v>1135</v>
      </c>
      <c r="B10" s="673">
        <v>45</v>
      </c>
      <c r="C10" s="674" t="s">
        <v>10</v>
      </c>
      <c r="D10" s="692" t="s">
        <v>1136</v>
      </c>
    </row>
    <row r="11" spans="1:4" ht="28.5" customHeight="1" thickTop="1" thickBot="1" x14ac:dyDescent="0.3">
      <c r="A11" s="693" t="s">
        <v>1137</v>
      </c>
      <c r="B11" s="670">
        <v>59</v>
      </c>
      <c r="C11" s="671" t="s">
        <v>11</v>
      </c>
      <c r="D11" s="694" t="s">
        <v>1138</v>
      </c>
    </row>
    <row r="12" spans="1:4" ht="28.5" customHeight="1" thickTop="1" thickBot="1" x14ac:dyDescent="0.3">
      <c r="A12" s="691" t="s">
        <v>1139</v>
      </c>
      <c r="B12" s="673">
        <v>61</v>
      </c>
      <c r="C12" s="674" t="s">
        <v>12</v>
      </c>
      <c r="D12" s="692" t="s">
        <v>1140</v>
      </c>
    </row>
    <row r="13" spans="1:4" ht="28.5" customHeight="1" thickTop="1" thickBot="1" x14ac:dyDescent="0.3">
      <c r="A13" s="693" t="s">
        <v>1141</v>
      </c>
      <c r="B13" s="670">
        <v>64</v>
      </c>
      <c r="C13" s="671" t="s">
        <v>118</v>
      </c>
      <c r="D13" s="694" t="s">
        <v>1142</v>
      </c>
    </row>
    <row r="14" spans="1:4" ht="28.5" customHeight="1" thickTop="1" thickBot="1" x14ac:dyDescent="0.3">
      <c r="A14" s="691" t="s">
        <v>1143</v>
      </c>
      <c r="B14" s="673">
        <v>75</v>
      </c>
      <c r="C14" s="674" t="s">
        <v>27</v>
      </c>
      <c r="D14" s="692" t="s">
        <v>1144</v>
      </c>
    </row>
    <row r="15" spans="1:4" ht="28.5" customHeight="1" thickTop="1" thickBot="1" x14ac:dyDescent="0.3">
      <c r="A15" s="693" t="s">
        <v>1373</v>
      </c>
      <c r="B15" s="670">
        <v>93</v>
      </c>
      <c r="C15" s="671" t="s">
        <v>28</v>
      </c>
      <c r="D15" s="694" t="s">
        <v>1372</v>
      </c>
    </row>
    <row r="16" spans="1:4" ht="28.5" customHeight="1" thickTop="1" x14ac:dyDescent="0.25">
      <c r="A16" s="695" t="s">
        <v>1114</v>
      </c>
      <c r="B16" s="1125">
        <v>101</v>
      </c>
      <c r="C16" s="682" t="s">
        <v>119</v>
      </c>
      <c r="D16" s="696" t="s">
        <v>1145</v>
      </c>
    </row>
    <row r="17" spans="2:4" x14ac:dyDescent="0.25">
      <c r="B17" s="49"/>
      <c r="C17" s="49"/>
    </row>
    <row r="18" spans="2:4" x14ac:dyDescent="0.25">
      <c r="B18" s="49"/>
      <c r="C18" s="49"/>
    </row>
    <row r="19" spans="2:4" ht="15.5" x14ac:dyDescent="0.35">
      <c r="B19" s="49"/>
      <c r="C19" s="49"/>
      <c r="D19" s="697"/>
    </row>
    <row r="20" spans="2:4" ht="15.5" x14ac:dyDescent="0.35">
      <c r="B20" s="49"/>
      <c r="C20" s="49"/>
      <c r="D20" s="697"/>
    </row>
    <row r="21" spans="2:4" ht="15.5" x14ac:dyDescent="0.35">
      <c r="B21" s="49"/>
      <c r="C21" s="49"/>
      <c r="D21" s="697"/>
    </row>
    <row r="22" spans="2:4" ht="15.5" x14ac:dyDescent="0.35">
      <c r="B22" s="49"/>
      <c r="C22" s="49"/>
      <c r="D22" s="697"/>
    </row>
    <row r="23" spans="2:4" ht="15.5" x14ac:dyDescent="0.35">
      <c r="B23" s="49"/>
      <c r="C23" s="49"/>
      <c r="D23" s="697"/>
    </row>
    <row r="24" spans="2:4" ht="15.5" x14ac:dyDescent="0.35">
      <c r="B24" s="49"/>
      <c r="C24" s="49"/>
      <c r="D24" s="697"/>
    </row>
    <row r="25" spans="2:4" x14ac:dyDescent="0.25">
      <c r="B25" s="49"/>
      <c r="C25" s="49"/>
    </row>
    <row r="26" spans="2:4" x14ac:dyDescent="0.25">
      <c r="B26" s="49"/>
      <c r="C26" s="49"/>
    </row>
    <row r="27" spans="2:4" x14ac:dyDescent="0.25">
      <c r="B27" s="49"/>
      <c r="C27" s="49"/>
    </row>
    <row r="28" spans="2:4" x14ac:dyDescent="0.25">
      <c r="B28" s="49"/>
      <c r="C28" s="49"/>
    </row>
    <row r="29" spans="2:4" x14ac:dyDescent="0.25">
      <c r="B29" s="49"/>
      <c r="C29" s="49"/>
    </row>
    <row r="30" spans="2:4" x14ac:dyDescent="0.25">
      <c r="B30" s="49"/>
      <c r="C30" s="49"/>
    </row>
    <row r="31" spans="2:4" x14ac:dyDescent="0.25">
      <c r="B31" s="49"/>
      <c r="C31" s="49"/>
    </row>
    <row r="32" spans="2:4" x14ac:dyDescent="0.25">
      <c r="B32" s="49"/>
      <c r="C32" s="49"/>
    </row>
    <row r="33" spans="2:4" x14ac:dyDescent="0.25">
      <c r="B33" s="49"/>
      <c r="C33" s="49"/>
    </row>
    <row r="34" spans="2:4" x14ac:dyDescent="0.25">
      <c r="B34" s="49"/>
      <c r="C34" s="49"/>
    </row>
    <row r="35" spans="2:4" x14ac:dyDescent="0.25">
      <c r="B35" s="49"/>
      <c r="C35" s="49"/>
    </row>
    <row r="36" spans="2:4" x14ac:dyDescent="0.25">
      <c r="B36" s="49"/>
      <c r="C36" s="49"/>
    </row>
    <row r="37" spans="2:4" x14ac:dyDescent="0.25">
      <c r="B37" s="49"/>
    </row>
    <row r="40" spans="2:4" x14ac:dyDescent="0.25">
      <c r="D40" s="687"/>
    </row>
    <row r="41" spans="2:4" x14ac:dyDescent="0.25">
      <c r="D41" s="687"/>
    </row>
    <row r="42" spans="2:4" x14ac:dyDescent="0.25">
      <c r="D42" s="687"/>
    </row>
    <row r="43" spans="2:4" x14ac:dyDescent="0.25">
      <c r="D43" s="687"/>
    </row>
    <row r="44" spans="2:4" x14ac:dyDescent="0.25">
      <c r="D44" s="687"/>
    </row>
    <row r="45" spans="2:4" x14ac:dyDescent="0.25">
      <c r="D45" s="687"/>
    </row>
    <row r="46" spans="2:4" x14ac:dyDescent="0.25">
      <c r="D46" s="687"/>
    </row>
    <row r="47" spans="2:4" x14ac:dyDescent="0.25">
      <c r="D47" s="687"/>
    </row>
    <row r="48" spans="2:4" x14ac:dyDescent="0.25">
      <c r="B48" s="49"/>
      <c r="D48" s="687"/>
    </row>
    <row r="49" spans="2:4" x14ac:dyDescent="0.25">
      <c r="B49" s="49"/>
      <c r="D49" s="687"/>
    </row>
    <row r="50" spans="2:4" x14ac:dyDescent="0.25">
      <c r="B50" s="49"/>
      <c r="D50" s="687"/>
    </row>
    <row r="51" spans="2:4" x14ac:dyDescent="0.25">
      <c r="B51" s="49"/>
      <c r="D51" s="687"/>
    </row>
    <row r="52" spans="2:4" x14ac:dyDescent="0.25">
      <c r="B52" s="49"/>
      <c r="D52" s="687"/>
    </row>
    <row r="53" spans="2:4" x14ac:dyDescent="0.25">
      <c r="B53" s="49"/>
      <c r="D53" s="687"/>
    </row>
    <row r="54" spans="2:4" x14ac:dyDescent="0.25">
      <c r="B54" s="49"/>
      <c r="D54" s="687"/>
    </row>
    <row r="55" spans="2:4" x14ac:dyDescent="0.25">
      <c r="B55" s="49"/>
      <c r="D55" s="687"/>
    </row>
    <row r="56" spans="2:4" x14ac:dyDescent="0.25">
      <c r="B56" s="49"/>
      <c r="D56" s="687"/>
    </row>
    <row r="57" spans="2:4" x14ac:dyDescent="0.25">
      <c r="B57" s="49"/>
      <c r="D57" s="687"/>
    </row>
    <row r="58" spans="2:4" x14ac:dyDescent="0.25">
      <c r="B58" s="49"/>
      <c r="D58" s="687"/>
    </row>
    <row r="59" spans="2:4" x14ac:dyDescent="0.25">
      <c r="B59" s="49"/>
      <c r="D59" s="687"/>
    </row>
    <row r="60" spans="2:4" x14ac:dyDescent="0.25">
      <c r="B60" s="49"/>
      <c r="D60" s="687"/>
    </row>
    <row r="61" spans="2:4" x14ac:dyDescent="0.25">
      <c r="B61" s="49"/>
      <c r="D61" s="687"/>
    </row>
    <row r="62" spans="2:4" x14ac:dyDescent="0.25">
      <c r="B62" s="49"/>
      <c r="D62" s="687"/>
    </row>
    <row r="63" spans="2:4" x14ac:dyDescent="0.25">
      <c r="B63" s="49"/>
      <c r="D63" s="687"/>
    </row>
    <row r="64" spans="2:4" x14ac:dyDescent="0.25">
      <c r="B64" s="49"/>
      <c r="D64" s="687"/>
    </row>
    <row r="65" spans="2:4" x14ac:dyDescent="0.25">
      <c r="B65" s="49"/>
      <c r="D65" s="687"/>
    </row>
    <row r="66" spans="2:4" x14ac:dyDescent="0.25">
      <c r="B66" s="49"/>
      <c r="D66" s="687"/>
    </row>
    <row r="67" spans="2:4" x14ac:dyDescent="0.25">
      <c r="B67" s="49"/>
      <c r="D67" s="687"/>
    </row>
    <row r="68" spans="2:4" x14ac:dyDescent="0.25">
      <c r="B68" s="49"/>
      <c r="D68" s="687"/>
    </row>
    <row r="69" spans="2:4" x14ac:dyDescent="0.25">
      <c r="B69" s="49"/>
      <c r="D69" s="687"/>
    </row>
    <row r="70" spans="2:4" x14ac:dyDescent="0.25">
      <c r="B70" s="49"/>
      <c r="D70" s="687"/>
    </row>
    <row r="71" spans="2:4" x14ac:dyDescent="0.25">
      <c r="B71" s="49"/>
      <c r="D71" s="687"/>
    </row>
    <row r="72" spans="2:4" x14ac:dyDescent="0.25">
      <c r="B72" s="49"/>
      <c r="D72" s="687"/>
    </row>
    <row r="73" spans="2:4" x14ac:dyDescent="0.25">
      <c r="B73" s="49"/>
      <c r="D73" s="687"/>
    </row>
    <row r="74" spans="2:4" x14ac:dyDescent="0.25">
      <c r="B74" s="49"/>
      <c r="D74" s="687"/>
    </row>
    <row r="75" spans="2:4" x14ac:dyDescent="0.25">
      <c r="B75" s="49"/>
      <c r="D75" s="687"/>
    </row>
    <row r="76" spans="2:4" x14ac:dyDescent="0.25">
      <c r="B76" s="49"/>
      <c r="D76" s="687"/>
    </row>
    <row r="77" spans="2:4" x14ac:dyDescent="0.25">
      <c r="B77" s="49"/>
      <c r="D77" s="687"/>
    </row>
    <row r="78" spans="2:4" x14ac:dyDescent="0.25">
      <c r="B78" s="49"/>
      <c r="D78" s="687"/>
    </row>
    <row r="79" spans="2:4" x14ac:dyDescent="0.25">
      <c r="B79" s="49"/>
      <c r="D79" s="687"/>
    </row>
    <row r="80" spans="2:4" x14ac:dyDescent="0.25">
      <c r="B80" s="49"/>
      <c r="D80" s="687"/>
    </row>
    <row r="81" spans="2:4" x14ac:dyDescent="0.25">
      <c r="B81" s="49"/>
      <c r="D81" s="687"/>
    </row>
    <row r="82" spans="2:4" x14ac:dyDescent="0.25">
      <c r="B82" s="49"/>
      <c r="D82" s="687"/>
    </row>
    <row r="83" spans="2:4" x14ac:dyDescent="0.25">
      <c r="B83" s="49"/>
      <c r="D83" s="687"/>
    </row>
    <row r="84" spans="2:4" x14ac:dyDescent="0.25">
      <c r="B84" s="49"/>
      <c r="D84" s="687"/>
    </row>
    <row r="85" spans="2:4" x14ac:dyDescent="0.25">
      <c r="B85" s="49"/>
      <c r="D85" s="687"/>
    </row>
    <row r="86" spans="2:4" x14ac:dyDescent="0.25">
      <c r="B86" s="49"/>
    </row>
    <row r="87" spans="2:4" x14ac:dyDescent="0.25">
      <c r="B87" s="49"/>
    </row>
    <row r="88" spans="2:4" x14ac:dyDescent="0.25">
      <c r="B88" s="49"/>
    </row>
    <row r="89" spans="2:4" x14ac:dyDescent="0.25">
      <c r="B89" s="49"/>
    </row>
    <row r="90" spans="2:4" x14ac:dyDescent="0.25">
      <c r="B90" s="49"/>
    </row>
    <row r="91" spans="2:4" x14ac:dyDescent="0.25">
      <c r="B91" s="49"/>
    </row>
    <row r="92" spans="2:4" x14ac:dyDescent="0.25">
      <c r="B92" s="49"/>
    </row>
    <row r="93" spans="2:4" x14ac:dyDescent="0.25">
      <c r="B93" s="49"/>
    </row>
  </sheetData>
  <printOptions horizontalCentered="1"/>
  <pageMargins left="0" right="0" top="0.59055118110236227" bottom="0.39370078740157483" header="0.51181102362204722" footer="0.51181102362204722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K18"/>
  <sheetViews>
    <sheetView view="pageBreakPreview" zoomScaleNormal="100" workbookViewId="0">
      <selection activeCell="J14" sqref="J14"/>
    </sheetView>
  </sheetViews>
  <sheetFormatPr defaultRowHeight="14" x14ac:dyDescent="0.3"/>
  <cols>
    <col min="1" max="1" width="16.7265625" style="51" customWidth="1"/>
    <col min="2" max="9" width="10.453125" style="51" customWidth="1"/>
    <col min="10" max="10" width="11.1796875" style="51" customWidth="1"/>
    <col min="11" max="11" width="16.7265625" style="51" customWidth="1"/>
    <col min="12" max="255" width="9.1796875" style="33"/>
    <col min="256" max="256" width="16.7265625" style="33" customWidth="1"/>
    <col min="257" max="266" width="8.7265625" style="33" customWidth="1"/>
    <col min="267" max="267" width="16.7265625" style="33" customWidth="1"/>
    <col min="268" max="511" width="9.1796875" style="33"/>
    <col min="512" max="512" width="16.7265625" style="33" customWidth="1"/>
    <col min="513" max="522" width="8.7265625" style="33" customWidth="1"/>
    <col min="523" max="523" width="16.7265625" style="33" customWidth="1"/>
    <col min="524" max="767" width="9.1796875" style="33"/>
    <col min="768" max="768" width="16.7265625" style="33" customWidth="1"/>
    <col min="769" max="778" width="8.7265625" style="33" customWidth="1"/>
    <col min="779" max="779" width="16.7265625" style="33" customWidth="1"/>
    <col min="780" max="1023" width="9.1796875" style="33"/>
    <col min="1024" max="1024" width="16.7265625" style="33" customWidth="1"/>
    <col min="1025" max="1034" width="8.7265625" style="33" customWidth="1"/>
    <col min="1035" max="1035" width="16.7265625" style="33" customWidth="1"/>
    <col min="1036" max="1279" width="9.1796875" style="33"/>
    <col min="1280" max="1280" width="16.7265625" style="33" customWidth="1"/>
    <col min="1281" max="1290" width="8.7265625" style="33" customWidth="1"/>
    <col min="1291" max="1291" width="16.7265625" style="33" customWidth="1"/>
    <col min="1292" max="1535" width="9.1796875" style="33"/>
    <col min="1536" max="1536" width="16.7265625" style="33" customWidth="1"/>
    <col min="1537" max="1546" width="8.7265625" style="33" customWidth="1"/>
    <col min="1547" max="1547" width="16.7265625" style="33" customWidth="1"/>
    <col min="1548" max="1791" width="9.1796875" style="33"/>
    <col min="1792" max="1792" width="16.7265625" style="33" customWidth="1"/>
    <col min="1793" max="1802" width="8.7265625" style="33" customWidth="1"/>
    <col min="1803" max="1803" width="16.7265625" style="33" customWidth="1"/>
    <col min="1804" max="2047" width="9.1796875" style="33"/>
    <col min="2048" max="2048" width="16.7265625" style="33" customWidth="1"/>
    <col min="2049" max="2058" width="8.7265625" style="33" customWidth="1"/>
    <col min="2059" max="2059" width="16.7265625" style="33" customWidth="1"/>
    <col min="2060" max="2303" width="9.1796875" style="33"/>
    <col min="2304" max="2304" width="16.7265625" style="33" customWidth="1"/>
    <col min="2305" max="2314" width="8.7265625" style="33" customWidth="1"/>
    <col min="2315" max="2315" width="16.7265625" style="33" customWidth="1"/>
    <col min="2316" max="2559" width="9.1796875" style="33"/>
    <col min="2560" max="2560" width="16.7265625" style="33" customWidth="1"/>
    <col min="2561" max="2570" width="8.7265625" style="33" customWidth="1"/>
    <col min="2571" max="2571" width="16.7265625" style="33" customWidth="1"/>
    <col min="2572" max="2815" width="9.1796875" style="33"/>
    <col min="2816" max="2816" width="16.7265625" style="33" customWidth="1"/>
    <col min="2817" max="2826" width="8.7265625" style="33" customWidth="1"/>
    <col min="2827" max="2827" width="16.7265625" style="33" customWidth="1"/>
    <col min="2828" max="3071" width="9.1796875" style="33"/>
    <col min="3072" max="3072" width="16.7265625" style="33" customWidth="1"/>
    <col min="3073" max="3082" width="8.7265625" style="33" customWidth="1"/>
    <col min="3083" max="3083" width="16.7265625" style="33" customWidth="1"/>
    <col min="3084" max="3327" width="9.1796875" style="33"/>
    <col min="3328" max="3328" width="16.7265625" style="33" customWidth="1"/>
    <col min="3329" max="3338" width="8.7265625" style="33" customWidth="1"/>
    <col min="3339" max="3339" width="16.7265625" style="33" customWidth="1"/>
    <col min="3340" max="3583" width="9.1796875" style="33"/>
    <col min="3584" max="3584" width="16.7265625" style="33" customWidth="1"/>
    <col min="3585" max="3594" width="8.7265625" style="33" customWidth="1"/>
    <col min="3595" max="3595" width="16.7265625" style="33" customWidth="1"/>
    <col min="3596" max="3839" width="9.1796875" style="33"/>
    <col min="3840" max="3840" width="16.7265625" style="33" customWidth="1"/>
    <col min="3841" max="3850" width="8.7265625" style="33" customWidth="1"/>
    <col min="3851" max="3851" width="16.7265625" style="33" customWidth="1"/>
    <col min="3852" max="4095" width="9.1796875" style="33"/>
    <col min="4096" max="4096" width="16.7265625" style="33" customWidth="1"/>
    <col min="4097" max="4106" width="8.7265625" style="33" customWidth="1"/>
    <col min="4107" max="4107" width="16.7265625" style="33" customWidth="1"/>
    <col min="4108" max="4351" width="9.1796875" style="33"/>
    <col min="4352" max="4352" width="16.7265625" style="33" customWidth="1"/>
    <col min="4353" max="4362" width="8.7265625" style="33" customWidth="1"/>
    <col min="4363" max="4363" width="16.7265625" style="33" customWidth="1"/>
    <col min="4364" max="4607" width="9.1796875" style="33"/>
    <col min="4608" max="4608" width="16.7265625" style="33" customWidth="1"/>
    <col min="4609" max="4618" width="8.7265625" style="33" customWidth="1"/>
    <col min="4619" max="4619" width="16.7265625" style="33" customWidth="1"/>
    <col min="4620" max="4863" width="9.1796875" style="33"/>
    <col min="4864" max="4864" width="16.7265625" style="33" customWidth="1"/>
    <col min="4865" max="4874" width="8.7265625" style="33" customWidth="1"/>
    <col min="4875" max="4875" width="16.7265625" style="33" customWidth="1"/>
    <col min="4876" max="5119" width="9.1796875" style="33"/>
    <col min="5120" max="5120" width="16.7265625" style="33" customWidth="1"/>
    <col min="5121" max="5130" width="8.7265625" style="33" customWidth="1"/>
    <col min="5131" max="5131" width="16.7265625" style="33" customWidth="1"/>
    <col min="5132" max="5375" width="9.1796875" style="33"/>
    <col min="5376" max="5376" width="16.7265625" style="33" customWidth="1"/>
    <col min="5377" max="5386" width="8.7265625" style="33" customWidth="1"/>
    <col min="5387" max="5387" width="16.7265625" style="33" customWidth="1"/>
    <col min="5388" max="5631" width="9.1796875" style="33"/>
    <col min="5632" max="5632" width="16.7265625" style="33" customWidth="1"/>
    <col min="5633" max="5642" width="8.7265625" style="33" customWidth="1"/>
    <col min="5643" max="5643" width="16.7265625" style="33" customWidth="1"/>
    <col min="5644" max="5887" width="9.1796875" style="33"/>
    <col min="5888" max="5888" width="16.7265625" style="33" customWidth="1"/>
    <col min="5889" max="5898" width="8.7265625" style="33" customWidth="1"/>
    <col min="5899" max="5899" width="16.7265625" style="33" customWidth="1"/>
    <col min="5900" max="6143" width="9.1796875" style="33"/>
    <col min="6144" max="6144" width="16.7265625" style="33" customWidth="1"/>
    <col min="6145" max="6154" width="8.7265625" style="33" customWidth="1"/>
    <col min="6155" max="6155" width="16.7265625" style="33" customWidth="1"/>
    <col min="6156" max="6399" width="9.1796875" style="33"/>
    <col min="6400" max="6400" width="16.7265625" style="33" customWidth="1"/>
    <col min="6401" max="6410" width="8.7265625" style="33" customWidth="1"/>
    <col min="6411" max="6411" width="16.7265625" style="33" customWidth="1"/>
    <col min="6412" max="6655" width="9.1796875" style="33"/>
    <col min="6656" max="6656" width="16.7265625" style="33" customWidth="1"/>
    <col min="6657" max="6666" width="8.7265625" style="33" customWidth="1"/>
    <col min="6667" max="6667" width="16.7265625" style="33" customWidth="1"/>
    <col min="6668" max="6911" width="9.1796875" style="33"/>
    <col min="6912" max="6912" width="16.7265625" style="33" customWidth="1"/>
    <col min="6913" max="6922" width="8.7265625" style="33" customWidth="1"/>
    <col min="6923" max="6923" width="16.7265625" style="33" customWidth="1"/>
    <col min="6924" max="7167" width="9.1796875" style="33"/>
    <col min="7168" max="7168" width="16.7265625" style="33" customWidth="1"/>
    <col min="7169" max="7178" width="8.7265625" style="33" customWidth="1"/>
    <col min="7179" max="7179" width="16.7265625" style="33" customWidth="1"/>
    <col min="7180" max="7423" width="9.1796875" style="33"/>
    <col min="7424" max="7424" width="16.7265625" style="33" customWidth="1"/>
    <col min="7425" max="7434" width="8.7265625" style="33" customWidth="1"/>
    <col min="7435" max="7435" width="16.7265625" style="33" customWidth="1"/>
    <col min="7436" max="7679" width="9.1796875" style="33"/>
    <col min="7680" max="7680" width="16.7265625" style="33" customWidth="1"/>
    <col min="7681" max="7690" width="8.7265625" style="33" customWidth="1"/>
    <col min="7691" max="7691" width="16.7265625" style="33" customWidth="1"/>
    <col min="7692" max="7935" width="9.1796875" style="33"/>
    <col min="7936" max="7936" width="16.7265625" style="33" customWidth="1"/>
    <col min="7937" max="7946" width="8.7265625" style="33" customWidth="1"/>
    <col min="7947" max="7947" width="16.7265625" style="33" customWidth="1"/>
    <col min="7948" max="8191" width="9.1796875" style="33"/>
    <col min="8192" max="8192" width="16.7265625" style="33" customWidth="1"/>
    <col min="8193" max="8202" width="8.7265625" style="33" customWidth="1"/>
    <col min="8203" max="8203" width="16.7265625" style="33" customWidth="1"/>
    <col min="8204" max="8447" width="9.1796875" style="33"/>
    <col min="8448" max="8448" width="16.7265625" style="33" customWidth="1"/>
    <col min="8449" max="8458" width="8.7265625" style="33" customWidth="1"/>
    <col min="8459" max="8459" width="16.7265625" style="33" customWidth="1"/>
    <col min="8460" max="8703" width="9.1796875" style="33"/>
    <col min="8704" max="8704" width="16.7265625" style="33" customWidth="1"/>
    <col min="8705" max="8714" width="8.7265625" style="33" customWidth="1"/>
    <col min="8715" max="8715" width="16.7265625" style="33" customWidth="1"/>
    <col min="8716" max="8959" width="9.1796875" style="33"/>
    <col min="8960" max="8960" width="16.7265625" style="33" customWidth="1"/>
    <col min="8961" max="8970" width="8.7265625" style="33" customWidth="1"/>
    <col min="8971" max="8971" width="16.7265625" style="33" customWidth="1"/>
    <col min="8972" max="9215" width="9.1796875" style="33"/>
    <col min="9216" max="9216" width="16.7265625" style="33" customWidth="1"/>
    <col min="9217" max="9226" width="8.7265625" style="33" customWidth="1"/>
    <col min="9227" max="9227" width="16.7265625" style="33" customWidth="1"/>
    <col min="9228" max="9471" width="9.1796875" style="33"/>
    <col min="9472" max="9472" width="16.7265625" style="33" customWidth="1"/>
    <col min="9473" max="9482" width="8.7265625" style="33" customWidth="1"/>
    <col min="9483" max="9483" width="16.7265625" style="33" customWidth="1"/>
    <col min="9484" max="9727" width="9.1796875" style="33"/>
    <col min="9728" max="9728" width="16.7265625" style="33" customWidth="1"/>
    <col min="9729" max="9738" width="8.7265625" style="33" customWidth="1"/>
    <col min="9739" max="9739" width="16.7265625" style="33" customWidth="1"/>
    <col min="9740" max="9983" width="9.1796875" style="33"/>
    <col min="9984" max="9984" width="16.7265625" style="33" customWidth="1"/>
    <col min="9985" max="9994" width="8.7265625" style="33" customWidth="1"/>
    <col min="9995" max="9995" width="16.7265625" style="33" customWidth="1"/>
    <col min="9996" max="10239" width="9.1796875" style="33"/>
    <col min="10240" max="10240" width="16.7265625" style="33" customWidth="1"/>
    <col min="10241" max="10250" width="8.7265625" style="33" customWidth="1"/>
    <col min="10251" max="10251" width="16.7265625" style="33" customWidth="1"/>
    <col min="10252" max="10495" width="9.1796875" style="33"/>
    <col min="10496" max="10496" width="16.7265625" style="33" customWidth="1"/>
    <col min="10497" max="10506" width="8.7265625" style="33" customWidth="1"/>
    <col min="10507" max="10507" width="16.7265625" style="33" customWidth="1"/>
    <col min="10508" max="10751" width="9.1796875" style="33"/>
    <col min="10752" max="10752" width="16.7265625" style="33" customWidth="1"/>
    <col min="10753" max="10762" width="8.7265625" style="33" customWidth="1"/>
    <col min="10763" max="10763" width="16.7265625" style="33" customWidth="1"/>
    <col min="10764" max="11007" width="9.1796875" style="33"/>
    <col min="11008" max="11008" width="16.7265625" style="33" customWidth="1"/>
    <col min="11009" max="11018" width="8.7265625" style="33" customWidth="1"/>
    <col min="11019" max="11019" width="16.7265625" style="33" customWidth="1"/>
    <col min="11020" max="11263" width="9.1796875" style="33"/>
    <col min="11264" max="11264" width="16.7265625" style="33" customWidth="1"/>
    <col min="11265" max="11274" width="8.7265625" style="33" customWidth="1"/>
    <col min="11275" max="11275" width="16.7265625" style="33" customWidth="1"/>
    <col min="11276" max="11519" width="9.1796875" style="33"/>
    <col min="11520" max="11520" width="16.7265625" style="33" customWidth="1"/>
    <col min="11521" max="11530" width="8.7265625" style="33" customWidth="1"/>
    <col min="11531" max="11531" width="16.7265625" style="33" customWidth="1"/>
    <col min="11532" max="11775" width="9.1796875" style="33"/>
    <col min="11776" max="11776" width="16.7265625" style="33" customWidth="1"/>
    <col min="11777" max="11786" width="8.7265625" style="33" customWidth="1"/>
    <col min="11787" max="11787" width="16.7265625" style="33" customWidth="1"/>
    <col min="11788" max="12031" width="9.1796875" style="33"/>
    <col min="12032" max="12032" width="16.7265625" style="33" customWidth="1"/>
    <col min="12033" max="12042" width="8.7265625" style="33" customWidth="1"/>
    <col min="12043" max="12043" width="16.7265625" style="33" customWidth="1"/>
    <col min="12044" max="12287" width="9.1796875" style="33"/>
    <col min="12288" max="12288" width="16.7265625" style="33" customWidth="1"/>
    <col min="12289" max="12298" width="8.7265625" style="33" customWidth="1"/>
    <col min="12299" max="12299" width="16.7265625" style="33" customWidth="1"/>
    <col min="12300" max="12543" width="9.1796875" style="33"/>
    <col min="12544" max="12544" width="16.7265625" style="33" customWidth="1"/>
    <col min="12545" max="12554" width="8.7265625" style="33" customWidth="1"/>
    <col min="12555" max="12555" width="16.7265625" style="33" customWidth="1"/>
    <col min="12556" max="12799" width="9.1796875" style="33"/>
    <col min="12800" max="12800" width="16.7265625" style="33" customWidth="1"/>
    <col min="12801" max="12810" width="8.7265625" style="33" customWidth="1"/>
    <col min="12811" max="12811" width="16.7265625" style="33" customWidth="1"/>
    <col min="12812" max="13055" width="9.1796875" style="33"/>
    <col min="13056" max="13056" width="16.7265625" style="33" customWidth="1"/>
    <col min="13057" max="13066" width="8.7265625" style="33" customWidth="1"/>
    <col min="13067" max="13067" width="16.7265625" style="33" customWidth="1"/>
    <col min="13068" max="13311" width="9.1796875" style="33"/>
    <col min="13312" max="13312" width="16.7265625" style="33" customWidth="1"/>
    <col min="13313" max="13322" width="8.7265625" style="33" customWidth="1"/>
    <col min="13323" max="13323" width="16.7265625" style="33" customWidth="1"/>
    <col min="13324" max="13567" width="9.1796875" style="33"/>
    <col min="13568" max="13568" width="16.7265625" style="33" customWidth="1"/>
    <col min="13569" max="13578" width="8.7265625" style="33" customWidth="1"/>
    <col min="13579" max="13579" width="16.7265625" style="33" customWidth="1"/>
    <col min="13580" max="13823" width="9.1796875" style="33"/>
    <col min="13824" max="13824" width="16.7265625" style="33" customWidth="1"/>
    <col min="13825" max="13834" width="8.7265625" style="33" customWidth="1"/>
    <col min="13835" max="13835" width="16.7265625" style="33" customWidth="1"/>
    <col min="13836" max="14079" width="9.1796875" style="33"/>
    <col min="14080" max="14080" width="16.7265625" style="33" customWidth="1"/>
    <col min="14081" max="14090" width="8.7265625" style="33" customWidth="1"/>
    <col min="14091" max="14091" width="16.7265625" style="33" customWidth="1"/>
    <col min="14092" max="14335" width="9.1796875" style="33"/>
    <col min="14336" max="14336" width="16.7265625" style="33" customWidth="1"/>
    <col min="14337" max="14346" width="8.7265625" style="33" customWidth="1"/>
    <col min="14347" max="14347" width="16.7265625" style="33" customWidth="1"/>
    <col min="14348" max="14591" width="9.1796875" style="33"/>
    <col min="14592" max="14592" width="16.7265625" style="33" customWidth="1"/>
    <col min="14593" max="14602" width="8.7265625" style="33" customWidth="1"/>
    <col min="14603" max="14603" width="16.7265625" style="33" customWidth="1"/>
    <col min="14604" max="14847" width="9.1796875" style="33"/>
    <col min="14848" max="14848" width="16.7265625" style="33" customWidth="1"/>
    <col min="14849" max="14858" width="8.7265625" style="33" customWidth="1"/>
    <col min="14859" max="14859" width="16.7265625" style="33" customWidth="1"/>
    <col min="14860" max="15103" width="9.1796875" style="33"/>
    <col min="15104" max="15104" width="16.7265625" style="33" customWidth="1"/>
    <col min="15105" max="15114" width="8.7265625" style="33" customWidth="1"/>
    <col min="15115" max="15115" width="16.7265625" style="33" customWidth="1"/>
    <col min="15116" max="15359" width="9.1796875" style="33"/>
    <col min="15360" max="15360" width="16.7265625" style="33" customWidth="1"/>
    <col min="15361" max="15370" width="8.7265625" style="33" customWidth="1"/>
    <col min="15371" max="15371" width="16.7265625" style="33" customWidth="1"/>
    <col min="15372" max="15615" width="9.1796875" style="33"/>
    <col min="15616" max="15616" width="16.7265625" style="33" customWidth="1"/>
    <col min="15617" max="15626" width="8.7265625" style="33" customWidth="1"/>
    <col min="15627" max="15627" width="16.7265625" style="33" customWidth="1"/>
    <col min="15628" max="15871" width="9.1796875" style="33"/>
    <col min="15872" max="15872" width="16.7265625" style="33" customWidth="1"/>
    <col min="15873" max="15882" width="8.7265625" style="33" customWidth="1"/>
    <col min="15883" max="15883" width="16.7265625" style="33" customWidth="1"/>
    <col min="15884" max="16127" width="9.1796875" style="33"/>
    <col min="16128" max="16128" width="16.7265625" style="33" customWidth="1"/>
    <col min="16129" max="16138" width="8.7265625" style="33" customWidth="1"/>
    <col min="16139" max="16139" width="16.7265625" style="33" customWidth="1"/>
    <col min="16140" max="16384" width="9.1796875" style="33"/>
  </cols>
  <sheetData>
    <row r="1" spans="1:11" ht="20.25" customHeight="1" x14ac:dyDescent="0.85">
      <c r="A1" s="1200" t="s">
        <v>575</v>
      </c>
      <c r="B1" s="1200"/>
      <c r="C1" s="1200"/>
      <c r="D1" s="1200"/>
      <c r="E1" s="1200"/>
      <c r="F1" s="1200"/>
      <c r="G1" s="1200"/>
      <c r="H1" s="1200"/>
      <c r="I1" s="1200"/>
      <c r="J1" s="1200"/>
      <c r="K1" s="1200"/>
    </row>
    <row r="2" spans="1:11" ht="18" customHeight="1" x14ac:dyDescent="0.35">
      <c r="A2" s="1201" t="s">
        <v>1167</v>
      </c>
      <c r="B2" s="1201"/>
      <c r="C2" s="1201"/>
      <c r="D2" s="1201"/>
      <c r="E2" s="1201"/>
      <c r="F2" s="1201"/>
      <c r="G2" s="1201"/>
      <c r="H2" s="1201"/>
      <c r="I2" s="1201"/>
      <c r="J2" s="1201"/>
      <c r="K2" s="1201"/>
    </row>
    <row r="3" spans="1:11" ht="18" customHeight="1" x14ac:dyDescent="0.35">
      <c r="A3" s="1186">
        <v>2017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</row>
    <row r="4" spans="1:11" ht="18" customHeight="1" x14ac:dyDescent="0.35">
      <c r="A4" s="1259" t="s">
        <v>361</v>
      </c>
      <c r="B4" s="1259"/>
      <c r="C4" s="1259"/>
      <c r="D4" s="1259"/>
      <c r="E4" s="1259"/>
      <c r="F4" s="1259"/>
      <c r="G4" s="1259"/>
      <c r="H4" s="1259"/>
      <c r="I4" s="1259"/>
      <c r="J4" s="1259"/>
      <c r="K4" s="1259"/>
    </row>
    <row r="5" spans="1:11" ht="15.5" x14ac:dyDescent="0.4">
      <c r="A5" s="318" t="s">
        <v>639</v>
      </c>
      <c r="B5" s="320"/>
      <c r="C5" s="320"/>
      <c r="D5" s="320"/>
      <c r="E5" s="320"/>
      <c r="F5" s="320"/>
      <c r="G5" s="320"/>
      <c r="H5" s="333"/>
      <c r="I5" s="320"/>
      <c r="J5" s="320"/>
      <c r="K5" s="327" t="s">
        <v>211</v>
      </c>
    </row>
    <row r="6" spans="1:11" ht="28.5" customHeight="1" thickBot="1" x14ac:dyDescent="0.3">
      <c r="A6" s="1260" t="s">
        <v>210</v>
      </c>
      <c r="B6" s="1262" t="s">
        <v>1166</v>
      </c>
      <c r="C6" s="1262"/>
      <c r="D6" s="1262"/>
      <c r="E6" s="1262"/>
      <c r="F6" s="1262"/>
      <c r="G6" s="1262"/>
      <c r="H6" s="1262"/>
      <c r="I6" s="1262"/>
      <c r="J6" s="1262"/>
      <c r="K6" s="1263" t="s">
        <v>95</v>
      </c>
    </row>
    <row r="7" spans="1:11" ht="43.5" customHeight="1" thickTop="1" x14ac:dyDescent="0.25">
      <c r="A7" s="1261"/>
      <c r="B7" s="98" t="s">
        <v>404</v>
      </c>
      <c r="C7" s="148" t="s">
        <v>202</v>
      </c>
      <c r="D7" s="68" t="s">
        <v>165</v>
      </c>
      <c r="E7" s="68" t="s">
        <v>72</v>
      </c>
      <c r="F7" s="68" t="s">
        <v>70</v>
      </c>
      <c r="G7" s="68" t="s">
        <v>68</v>
      </c>
      <c r="H7" s="68" t="s">
        <v>66</v>
      </c>
      <c r="I7" s="68" t="s">
        <v>64</v>
      </c>
      <c r="J7" s="149" t="s">
        <v>668</v>
      </c>
      <c r="K7" s="1264"/>
    </row>
    <row r="8" spans="1:11" ht="25" customHeight="1" thickBot="1" x14ac:dyDescent="0.3">
      <c r="A8" s="795" t="s">
        <v>96</v>
      </c>
      <c r="B8" s="189">
        <f t="shared" ref="B8:B17" si="0">SUM(C8:J8)</f>
        <v>6023</v>
      </c>
      <c r="C8" s="190">
        <v>2</v>
      </c>
      <c r="D8" s="190">
        <v>10</v>
      </c>
      <c r="E8" s="190">
        <v>90</v>
      </c>
      <c r="F8" s="190">
        <v>462</v>
      </c>
      <c r="G8" s="190">
        <v>1600</v>
      </c>
      <c r="H8" s="190">
        <v>2361</v>
      </c>
      <c r="I8" s="190">
        <v>1293</v>
      </c>
      <c r="J8" s="190">
        <v>205</v>
      </c>
      <c r="K8" s="748" t="s">
        <v>666</v>
      </c>
    </row>
    <row r="9" spans="1:11" ht="25" customHeight="1" thickTop="1" thickBot="1" x14ac:dyDescent="0.3">
      <c r="A9" s="755" t="s">
        <v>97</v>
      </c>
      <c r="B9" s="193">
        <f t="shared" si="0"/>
        <v>6058</v>
      </c>
      <c r="C9" s="194">
        <v>2</v>
      </c>
      <c r="D9" s="194">
        <v>8</v>
      </c>
      <c r="E9" s="194">
        <v>129</v>
      </c>
      <c r="F9" s="194">
        <v>811</v>
      </c>
      <c r="G9" s="194">
        <v>2222</v>
      </c>
      <c r="H9" s="194">
        <v>2159</v>
      </c>
      <c r="I9" s="194">
        <v>685</v>
      </c>
      <c r="J9" s="194">
        <v>42</v>
      </c>
      <c r="K9" s="750" t="s">
        <v>1377</v>
      </c>
    </row>
    <row r="10" spans="1:11" ht="25" customHeight="1" thickTop="1" thickBot="1" x14ac:dyDescent="0.3">
      <c r="A10" s="796" t="s">
        <v>98</v>
      </c>
      <c r="B10" s="191">
        <f t="shared" si="0"/>
        <v>4083</v>
      </c>
      <c r="C10" s="192">
        <v>4</v>
      </c>
      <c r="D10" s="192">
        <v>13</v>
      </c>
      <c r="E10" s="192">
        <v>175</v>
      </c>
      <c r="F10" s="192">
        <v>799</v>
      </c>
      <c r="G10" s="192">
        <v>1755</v>
      </c>
      <c r="H10" s="192">
        <v>1069</v>
      </c>
      <c r="I10" s="192">
        <v>264</v>
      </c>
      <c r="J10" s="192">
        <v>4</v>
      </c>
      <c r="K10" s="749" t="s">
        <v>99</v>
      </c>
    </row>
    <row r="11" spans="1:11" ht="25" customHeight="1" thickTop="1" thickBot="1" x14ac:dyDescent="0.3">
      <c r="A11" s="755" t="s">
        <v>100</v>
      </c>
      <c r="B11" s="193">
        <f t="shared" si="0"/>
        <v>2125</v>
      </c>
      <c r="C11" s="194">
        <v>2</v>
      </c>
      <c r="D11" s="194">
        <v>5</v>
      </c>
      <c r="E11" s="194">
        <v>147</v>
      </c>
      <c r="F11" s="194">
        <v>679</v>
      </c>
      <c r="G11" s="194">
        <v>824</v>
      </c>
      <c r="H11" s="194">
        <v>412</v>
      </c>
      <c r="I11" s="194">
        <v>56</v>
      </c>
      <c r="J11" s="194">
        <v>0</v>
      </c>
      <c r="K11" s="750" t="s">
        <v>101</v>
      </c>
    </row>
    <row r="12" spans="1:11" ht="25" customHeight="1" thickTop="1" thickBot="1" x14ac:dyDescent="0.3">
      <c r="A12" s="796" t="s">
        <v>102</v>
      </c>
      <c r="B12" s="191">
        <f t="shared" si="0"/>
        <v>914</v>
      </c>
      <c r="C12" s="192">
        <v>0</v>
      </c>
      <c r="D12" s="192">
        <v>6</v>
      </c>
      <c r="E12" s="192">
        <v>121</v>
      </c>
      <c r="F12" s="192">
        <v>328</v>
      </c>
      <c r="G12" s="192">
        <v>304</v>
      </c>
      <c r="H12" s="192">
        <v>137</v>
      </c>
      <c r="I12" s="192">
        <v>18</v>
      </c>
      <c r="J12" s="192">
        <v>0</v>
      </c>
      <c r="K12" s="749" t="s">
        <v>103</v>
      </c>
    </row>
    <row r="13" spans="1:11" ht="25" customHeight="1" thickTop="1" thickBot="1" x14ac:dyDescent="0.3">
      <c r="A13" s="755" t="s">
        <v>104</v>
      </c>
      <c r="B13" s="193">
        <f t="shared" si="0"/>
        <v>411</v>
      </c>
      <c r="C13" s="194">
        <v>1</v>
      </c>
      <c r="D13" s="194">
        <v>4</v>
      </c>
      <c r="E13" s="194">
        <v>75</v>
      </c>
      <c r="F13" s="194">
        <v>166</v>
      </c>
      <c r="G13" s="194">
        <v>119</v>
      </c>
      <c r="H13" s="194">
        <v>43</v>
      </c>
      <c r="I13" s="194">
        <v>3</v>
      </c>
      <c r="J13" s="194">
        <v>0</v>
      </c>
      <c r="K13" s="750" t="s">
        <v>105</v>
      </c>
    </row>
    <row r="14" spans="1:11" ht="25" customHeight="1" thickTop="1" thickBot="1" x14ac:dyDescent="0.3">
      <c r="A14" s="796" t="s">
        <v>106</v>
      </c>
      <c r="B14" s="191">
        <f t="shared" si="0"/>
        <v>189</v>
      </c>
      <c r="C14" s="192">
        <v>0</v>
      </c>
      <c r="D14" s="192">
        <v>4</v>
      </c>
      <c r="E14" s="192">
        <v>39</v>
      </c>
      <c r="F14" s="192">
        <v>85</v>
      </c>
      <c r="G14" s="192">
        <v>49</v>
      </c>
      <c r="H14" s="192">
        <v>12</v>
      </c>
      <c r="I14" s="192">
        <v>0</v>
      </c>
      <c r="J14" s="192">
        <v>0</v>
      </c>
      <c r="K14" s="749" t="s">
        <v>107</v>
      </c>
    </row>
    <row r="15" spans="1:11" ht="25" customHeight="1" thickTop="1" thickBot="1" x14ac:dyDescent="0.3">
      <c r="A15" s="755" t="s">
        <v>108</v>
      </c>
      <c r="B15" s="193">
        <f t="shared" si="0"/>
        <v>83</v>
      </c>
      <c r="C15" s="194">
        <v>0</v>
      </c>
      <c r="D15" s="194">
        <v>4</v>
      </c>
      <c r="E15" s="194">
        <v>19</v>
      </c>
      <c r="F15" s="194">
        <v>41</v>
      </c>
      <c r="G15" s="194">
        <v>18</v>
      </c>
      <c r="H15" s="194">
        <v>1</v>
      </c>
      <c r="I15" s="194">
        <v>0</v>
      </c>
      <c r="J15" s="194">
        <v>0</v>
      </c>
      <c r="K15" s="750" t="s">
        <v>109</v>
      </c>
    </row>
    <row r="16" spans="1:11" ht="25" customHeight="1" thickTop="1" thickBot="1" x14ac:dyDescent="0.3">
      <c r="A16" s="796" t="s">
        <v>110</v>
      </c>
      <c r="B16" s="191">
        <f t="shared" si="0"/>
        <v>38</v>
      </c>
      <c r="C16" s="192">
        <v>0</v>
      </c>
      <c r="D16" s="192">
        <v>2</v>
      </c>
      <c r="E16" s="192">
        <v>10</v>
      </c>
      <c r="F16" s="192">
        <v>17</v>
      </c>
      <c r="G16" s="192">
        <v>9</v>
      </c>
      <c r="H16" s="192">
        <v>0</v>
      </c>
      <c r="I16" s="192">
        <v>0</v>
      </c>
      <c r="J16" s="192">
        <v>0</v>
      </c>
      <c r="K16" s="749" t="s">
        <v>111</v>
      </c>
    </row>
    <row r="17" spans="1:11" ht="25" customHeight="1" thickTop="1" x14ac:dyDescent="0.25">
      <c r="A17" s="756" t="s">
        <v>112</v>
      </c>
      <c r="B17" s="196">
        <f t="shared" si="0"/>
        <v>38</v>
      </c>
      <c r="C17" s="216">
        <v>0</v>
      </c>
      <c r="D17" s="216">
        <v>1</v>
      </c>
      <c r="E17" s="216">
        <v>17</v>
      </c>
      <c r="F17" s="216">
        <v>15</v>
      </c>
      <c r="G17" s="216">
        <v>4</v>
      </c>
      <c r="H17" s="216">
        <v>1</v>
      </c>
      <c r="I17" s="216">
        <v>0</v>
      </c>
      <c r="J17" s="216">
        <v>0</v>
      </c>
      <c r="K17" s="793" t="s">
        <v>113</v>
      </c>
    </row>
    <row r="18" spans="1:11" ht="30" customHeight="1" x14ac:dyDescent="0.25">
      <c r="A18" s="797" t="s">
        <v>47</v>
      </c>
      <c r="B18" s="264">
        <f t="shared" ref="B18:J18" si="1">SUM(B8:B17)</f>
        <v>19962</v>
      </c>
      <c r="C18" s="264">
        <f t="shared" si="1"/>
        <v>11</v>
      </c>
      <c r="D18" s="264">
        <f t="shared" si="1"/>
        <v>57</v>
      </c>
      <c r="E18" s="264">
        <f t="shared" si="1"/>
        <v>822</v>
      </c>
      <c r="F18" s="264">
        <f t="shared" si="1"/>
        <v>3403</v>
      </c>
      <c r="G18" s="264">
        <f t="shared" si="1"/>
        <v>6904</v>
      </c>
      <c r="H18" s="264">
        <f t="shared" si="1"/>
        <v>6195</v>
      </c>
      <c r="I18" s="264">
        <f t="shared" si="1"/>
        <v>2319</v>
      </c>
      <c r="J18" s="264">
        <f t="shared" si="1"/>
        <v>251</v>
      </c>
      <c r="K18" s="794" t="s">
        <v>48</v>
      </c>
    </row>
  </sheetData>
  <mergeCells count="7">
    <mergeCell ref="A1:K1"/>
    <mergeCell ref="A2:K2"/>
    <mergeCell ref="A3:K3"/>
    <mergeCell ref="A4:K4"/>
    <mergeCell ref="A6:A7"/>
    <mergeCell ref="B6:J6"/>
    <mergeCell ref="K6:K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K18"/>
  <sheetViews>
    <sheetView view="pageBreakPreview" zoomScaleNormal="100" workbookViewId="0">
      <selection activeCell="J14" sqref="J14"/>
    </sheetView>
  </sheetViews>
  <sheetFormatPr defaultRowHeight="14" x14ac:dyDescent="0.3"/>
  <cols>
    <col min="1" max="1" width="16.7265625" style="51" customWidth="1"/>
    <col min="2" max="9" width="10.453125" style="51" customWidth="1"/>
    <col min="10" max="10" width="10.81640625" style="51" customWidth="1"/>
    <col min="11" max="11" width="16.7265625" style="51" customWidth="1"/>
    <col min="12" max="255" width="9.1796875" style="33"/>
    <col min="256" max="256" width="16.7265625" style="33" customWidth="1"/>
    <col min="257" max="266" width="8.7265625" style="33" customWidth="1"/>
    <col min="267" max="267" width="16.7265625" style="33" customWidth="1"/>
    <col min="268" max="511" width="9.1796875" style="33"/>
    <col min="512" max="512" width="16.7265625" style="33" customWidth="1"/>
    <col min="513" max="522" width="8.7265625" style="33" customWidth="1"/>
    <col min="523" max="523" width="16.7265625" style="33" customWidth="1"/>
    <col min="524" max="767" width="9.1796875" style="33"/>
    <col min="768" max="768" width="16.7265625" style="33" customWidth="1"/>
    <col min="769" max="778" width="8.7265625" style="33" customWidth="1"/>
    <col min="779" max="779" width="16.7265625" style="33" customWidth="1"/>
    <col min="780" max="1023" width="9.1796875" style="33"/>
    <col min="1024" max="1024" width="16.7265625" style="33" customWidth="1"/>
    <col min="1025" max="1034" width="8.7265625" style="33" customWidth="1"/>
    <col min="1035" max="1035" width="16.7265625" style="33" customWidth="1"/>
    <col min="1036" max="1279" width="9.1796875" style="33"/>
    <col min="1280" max="1280" width="16.7265625" style="33" customWidth="1"/>
    <col min="1281" max="1290" width="8.7265625" style="33" customWidth="1"/>
    <col min="1291" max="1291" width="16.7265625" style="33" customWidth="1"/>
    <col min="1292" max="1535" width="9.1796875" style="33"/>
    <col min="1536" max="1536" width="16.7265625" style="33" customWidth="1"/>
    <col min="1537" max="1546" width="8.7265625" style="33" customWidth="1"/>
    <col min="1547" max="1547" width="16.7265625" style="33" customWidth="1"/>
    <col min="1548" max="1791" width="9.1796875" style="33"/>
    <col min="1792" max="1792" width="16.7265625" style="33" customWidth="1"/>
    <col min="1793" max="1802" width="8.7265625" style="33" customWidth="1"/>
    <col min="1803" max="1803" width="16.7265625" style="33" customWidth="1"/>
    <col min="1804" max="2047" width="9.1796875" style="33"/>
    <col min="2048" max="2048" width="16.7265625" style="33" customWidth="1"/>
    <col min="2049" max="2058" width="8.7265625" style="33" customWidth="1"/>
    <col min="2059" max="2059" width="16.7265625" style="33" customWidth="1"/>
    <col min="2060" max="2303" width="9.1796875" style="33"/>
    <col min="2304" max="2304" width="16.7265625" style="33" customWidth="1"/>
    <col min="2305" max="2314" width="8.7265625" style="33" customWidth="1"/>
    <col min="2315" max="2315" width="16.7265625" style="33" customWidth="1"/>
    <col min="2316" max="2559" width="9.1796875" style="33"/>
    <col min="2560" max="2560" width="16.7265625" style="33" customWidth="1"/>
    <col min="2561" max="2570" width="8.7265625" style="33" customWidth="1"/>
    <col min="2571" max="2571" width="16.7265625" style="33" customWidth="1"/>
    <col min="2572" max="2815" width="9.1796875" style="33"/>
    <col min="2816" max="2816" width="16.7265625" style="33" customWidth="1"/>
    <col min="2817" max="2826" width="8.7265625" style="33" customWidth="1"/>
    <col min="2827" max="2827" width="16.7265625" style="33" customWidth="1"/>
    <col min="2828" max="3071" width="9.1796875" style="33"/>
    <col min="3072" max="3072" width="16.7265625" style="33" customWidth="1"/>
    <col min="3073" max="3082" width="8.7265625" style="33" customWidth="1"/>
    <col min="3083" max="3083" width="16.7265625" style="33" customWidth="1"/>
    <col min="3084" max="3327" width="9.1796875" style="33"/>
    <col min="3328" max="3328" width="16.7265625" style="33" customWidth="1"/>
    <col min="3329" max="3338" width="8.7265625" style="33" customWidth="1"/>
    <col min="3339" max="3339" width="16.7265625" style="33" customWidth="1"/>
    <col min="3340" max="3583" width="9.1796875" style="33"/>
    <col min="3584" max="3584" width="16.7265625" style="33" customWidth="1"/>
    <col min="3585" max="3594" width="8.7265625" style="33" customWidth="1"/>
    <col min="3595" max="3595" width="16.7265625" style="33" customWidth="1"/>
    <col min="3596" max="3839" width="9.1796875" style="33"/>
    <col min="3840" max="3840" width="16.7265625" style="33" customWidth="1"/>
    <col min="3841" max="3850" width="8.7265625" style="33" customWidth="1"/>
    <col min="3851" max="3851" width="16.7265625" style="33" customWidth="1"/>
    <col min="3852" max="4095" width="9.1796875" style="33"/>
    <col min="4096" max="4096" width="16.7265625" style="33" customWidth="1"/>
    <col min="4097" max="4106" width="8.7265625" style="33" customWidth="1"/>
    <col min="4107" max="4107" width="16.7265625" style="33" customWidth="1"/>
    <col min="4108" max="4351" width="9.1796875" style="33"/>
    <col min="4352" max="4352" width="16.7265625" style="33" customWidth="1"/>
    <col min="4353" max="4362" width="8.7265625" style="33" customWidth="1"/>
    <col min="4363" max="4363" width="16.7265625" style="33" customWidth="1"/>
    <col min="4364" max="4607" width="9.1796875" style="33"/>
    <col min="4608" max="4608" width="16.7265625" style="33" customWidth="1"/>
    <col min="4609" max="4618" width="8.7265625" style="33" customWidth="1"/>
    <col min="4619" max="4619" width="16.7265625" style="33" customWidth="1"/>
    <col min="4620" max="4863" width="9.1796875" style="33"/>
    <col min="4864" max="4864" width="16.7265625" style="33" customWidth="1"/>
    <col min="4865" max="4874" width="8.7265625" style="33" customWidth="1"/>
    <col min="4875" max="4875" width="16.7265625" style="33" customWidth="1"/>
    <col min="4876" max="5119" width="9.1796875" style="33"/>
    <col min="5120" max="5120" width="16.7265625" style="33" customWidth="1"/>
    <col min="5121" max="5130" width="8.7265625" style="33" customWidth="1"/>
    <col min="5131" max="5131" width="16.7265625" style="33" customWidth="1"/>
    <col min="5132" max="5375" width="9.1796875" style="33"/>
    <col min="5376" max="5376" width="16.7265625" style="33" customWidth="1"/>
    <col min="5377" max="5386" width="8.7265625" style="33" customWidth="1"/>
    <col min="5387" max="5387" width="16.7265625" style="33" customWidth="1"/>
    <col min="5388" max="5631" width="9.1796875" style="33"/>
    <col min="5632" max="5632" width="16.7265625" style="33" customWidth="1"/>
    <col min="5633" max="5642" width="8.7265625" style="33" customWidth="1"/>
    <col min="5643" max="5643" width="16.7265625" style="33" customWidth="1"/>
    <col min="5644" max="5887" width="9.1796875" style="33"/>
    <col min="5888" max="5888" width="16.7265625" style="33" customWidth="1"/>
    <col min="5889" max="5898" width="8.7265625" style="33" customWidth="1"/>
    <col min="5899" max="5899" width="16.7265625" style="33" customWidth="1"/>
    <col min="5900" max="6143" width="9.1796875" style="33"/>
    <col min="6144" max="6144" width="16.7265625" style="33" customWidth="1"/>
    <col min="6145" max="6154" width="8.7265625" style="33" customWidth="1"/>
    <col min="6155" max="6155" width="16.7265625" style="33" customWidth="1"/>
    <col min="6156" max="6399" width="9.1796875" style="33"/>
    <col min="6400" max="6400" width="16.7265625" style="33" customWidth="1"/>
    <col min="6401" max="6410" width="8.7265625" style="33" customWidth="1"/>
    <col min="6411" max="6411" width="16.7265625" style="33" customWidth="1"/>
    <col min="6412" max="6655" width="9.1796875" style="33"/>
    <col min="6656" max="6656" width="16.7265625" style="33" customWidth="1"/>
    <col min="6657" max="6666" width="8.7265625" style="33" customWidth="1"/>
    <col min="6667" max="6667" width="16.7265625" style="33" customWidth="1"/>
    <col min="6668" max="6911" width="9.1796875" style="33"/>
    <col min="6912" max="6912" width="16.7265625" style="33" customWidth="1"/>
    <col min="6913" max="6922" width="8.7265625" style="33" customWidth="1"/>
    <col min="6923" max="6923" width="16.7265625" style="33" customWidth="1"/>
    <col min="6924" max="7167" width="9.1796875" style="33"/>
    <col min="7168" max="7168" width="16.7265625" style="33" customWidth="1"/>
    <col min="7169" max="7178" width="8.7265625" style="33" customWidth="1"/>
    <col min="7179" max="7179" width="16.7265625" style="33" customWidth="1"/>
    <col min="7180" max="7423" width="9.1796875" style="33"/>
    <col min="7424" max="7424" width="16.7265625" style="33" customWidth="1"/>
    <col min="7425" max="7434" width="8.7265625" style="33" customWidth="1"/>
    <col min="7435" max="7435" width="16.7265625" style="33" customWidth="1"/>
    <col min="7436" max="7679" width="9.1796875" style="33"/>
    <col min="7680" max="7680" width="16.7265625" style="33" customWidth="1"/>
    <col min="7681" max="7690" width="8.7265625" style="33" customWidth="1"/>
    <col min="7691" max="7691" width="16.7265625" style="33" customWidth="1"/>
    <col min="7692" max="7935" width="9.1796875" style="33"/>
    <col min="7936" max="7936" width="16.7265625" style="33" customWidth="1"/>
    <col min="7937" max="7946" width="8.7265625" style="33" customWidth="1"/>
    <col min="7947" max="7947" width="16.7265625" style="33" customWidth="1"/>
    <col min="7948" max="8191" width="9.1796875" style="33"/>
    <col min="8192" max="8192" width="16.7265625" style="33" customWidth="1"/>
    <col min="8193" max="8202" width="8.7265625" style="33" customWidth="1"/>
    <col min="8203" max="8203" width="16.7265625" style="33" customWidth="1"/>
    <col min="8204" max="8447" width="9.1796875" style="33"/>
    <col min="8448" max="8448" width="16.7265625" style="33" customWidth="1"/>
    <col min="8449" max="8458" width="8.7265625" style="33" customWidth="1"/>
    <col min="8459" max="8459" width="16.7265625" style="33" customWidth="1"/>
    <col min="8460" max="8703" width="9.1796875" style="33"/>
    <col min="8704" max="8704" width="16.7265625" style="33" customWidth="1"/>
    <col min="8705" max="8714" width="8.7265625" style="33" customWidth="1"/>
    <col min="8715" max="8715" width="16.7265625" style="33" customWidth="1"/>
    <col min="8716" max="8959" width="9.1796875" style="33"/>
    <col min="8960" max="8960" width="16.7265625" style="33" customWidth="1"/>
    <col min="8961" max="8970" width="8.7265625" style="33" customWidth="1"/>
    <col min="8971" max="8971" width="16.7265625" style="33" customWidth="1"/>
    <col min="8972" max="9215" width="9.1796875" style="33"/>
    <col min="9216" max="9216" width="16.7265625" style="33" customWidth="1"/>
    <col min="9217" max="9226" width="8.7265625" style="33" customWidth="1"/>
    <col min="9227" max="9227" width="16.7265625" style="33" customWidth="1"/>
    <col min="9228" max="9471" width="9.1796875" style="33"/>
    <col min="9472" max="9472" width="16.7265625" style="33" customWidth="1"/>
    <col min="9473" max="9482" width="8.7265625" style="33" customWidth="1"/>
    <col min="9483" max="9483" width="16.7265625" style="33" customWidth="1"/>
    <col min="9484" max="9727" width="9.1796875" style="33"/>
    <col min="9728" max="9728" width="16.7265625" style="33" customWidth="1"/>
    <col min="9729" max="9738" width="8.7265625" style="33" customWidth="1"/>
    <col min="9739" max="9739" width="16.7265625" style="33" customWidth="1"/>
    <col min="9740" max="9983" width="9.1796875" style="33"/>
    <col min="9984" max="9984" width="16.7265625" style="33" customWidth="1"/>
    <col min="9985" max="9994" width="8.7265625" style="33" customWidth="1"/>
    <col min="9995" max="9995" width="16.7265625" style="33" customWidth="1"/>
    <col min="9996" max="10239" width="9.1796875" style="33"/>
    <col min="10240" max="10240" width="16.7265625" style="33" customWidth="1"/>
    <col min="10241" max="10250" width="8.7265625" style="33" customWidth="1"/>
    <col min="10251" max="10251" width="16.7265625" style="33" customWidth="1"/>
    <col min="10252" max="10495" width="9.1796875" style="33"/>
    <col min="10496" max="10496" width="16.7265625" style="33" customWidth="1"/>
    <col min="10497" max="10506" width="8.7265625" style="33" customWidth="1"/>
    <col min="10507" max="10507" width="16.7265625" style="33" customWidth="1"/>
    <col min="10508" max="10751" width="9.1796875" style="33"/>
    <col min="10752" max="10752" width="16.7265625" style="33" customWidth="1"/>
    <col min="10753" max="10762" width="8.7265625" style="33" customWidth="1"/>
    <col min="10763" max="10763" width="16.7265625" style="33" customWidth="1"/>
    <col min="10764" max="11007" width="9.1796875" style="33"/>
    <col min="11008" max="11008" width="16.7265625" style="33" customWidth="1"/>
    <col min="11009" max="11018" width="8.7265625" style="33" customWidth="1"/>
    <col min="11019" max="11019" width="16.7265625" style="33" customWidth="1"/>
    <col min="11020" max="11263" width="9.1796875" style="33"/>
    <col min="11264" max="11264" width="16.7265625" style="33" customWidth="1"/>
    <col min="11265" max="11274" width="8.7265625" style="33" customWidth="1"/>
    <col min="11275" max="11275" width="16.7265625" style="33" customWidth="1"/>
    <col min="11276" max="11519" width="9.1796875" style="33"/>
    <col min="11520" max="11520" width="16.7265625" style="33" customWidth="1"/>
    <col min="11521" max="11530" width="8.7265625" style="33" customWidth="1"/>
    <col min="11531" max="11531" width="16.7265625" style="33" customWidth="1"/>
    <col min="11532" max="11775" width="9.1796875" style="33"/>
    <col min="11776" max="11776" width="16.7265625" style="33" customWidth="1"/>
    <col min="11777" max="11786" width="8.7265625" style="33" customWidth="1"/>
    <col min="11787" max="11787" width="16.7265625" style="33" customWidth="1"/>
    <col min="11788" max="12031" width="9.1796875" style="33"/>
    <col min="12032" max="12032" width="16.7265625" style="33" customWidth="1"/>
    <col min="12033" max="12042" width="8.7265625" style="33" customWidth="1"/>
    <col min="12043" max="12043" width="16.7265625" style="33" customWidth="1"/>
    <col min="12044" max="12287" width="9.1796875" style="33"/>
    <col min="12288" max="12288" width="16.7265625" style="33" customWidth="1"/>
    <col min="12289" max="12298" width="8.7265625" style="33" customWidth="1"/>
    <col min="12299" max="12299" width="16.7265625" style="33" customWidth="1"/>
    <col min="12300" max="12543" width="9.1796875" style="33"/>
    <col min="12544" max="12544" width="16.7265625" style="33" customWidth="1"/>
    <col min="12545" max="12554" width="8.7265625" style="33" customWidth="1"/>
    <col min="12555" max="12555" width="16.7265625" style="33" customWidth="1"/>
    <col min="12556" max="12799" width="9.1796875" style="33"/>
    <col min="12800" max="12800" width="16.7265625" style="33" customWidth="1"/>
    <col min="12801" max="12810" width="8.7265625" style="33" customWidth="1"/>
    <col min="12811" max="12811" width="16.7265625" style="33" customWidth="1"/>
    <col min="12812" max="13055" width="9.1796875" style="33"/>
    <col min="13056" max="13056" width="16.7265625" style="33" customWidth="1"/>
    <col min="13057" max="13066" width="8.7265625" style="33" customWidth="1"/>
    <col min="13067" max="13067" width="16.7265625" style="33" customWidth="1"/>
    <col min="13068" max="13311" width="9.1796875" style="33"/>
    <col min="13312" max="13312" width="16.7265625" style="33" customWidth="1"/>
    <col min="13313" max="13322" width="8.7265625" style="33" customWidth="1"/>
    <col min="13323" max="13323" width="16.7265625" style="33" customWidth="1"/>
    <col min="13324" max="13567" width="9.1796875" style="33"/>
    <col min="13568" max="13568" width="16.7265625" style="33" customWidth="1"/>
    <col min="13569" max="13578" width="8.7265625" style="33" customWidth="1"/>
    <col min="13579" max="13579" width="16.7265625" style="33" customWidth="1"/>
    <col min="13580" max="13823" width="9.1796875" style="33"/>
    <col min="13824" max="13824" width="16.7265625" style="33" customWidth="1"/>
    <col min="13825" max="13834" width="8.7265625" style="33" customWidth="1"/>
    <col min="13835" max="13835" width="16.7265625" style="33" customWidth="1"/>
    <col min="13836" max="14079" width="9.1796875" style="33"/>
    <col min="14080" max="14080" width="16.7265625" style="33" customWidth="1"/>
    <col min="14081" max="14090" width="8.7265625" style="33" customWidth="1"/>
    <col min="14091" max="14091" width="16.7265625" style="33" customWidth="1"/>
    <col min="14092" max="14335" width="9.1796875" style="33"/>
    <col min="14336" max="14336" width="16.7265625" style="33" customWidth="1"/>
    <col min="14337" max="14346" width="8.7265625" style="33" customWidth="1"/>
    <col min="14347" max="14347" width="16.7265625" style="33" customWidth="1"/>
    <col min="14348" max="14591" width="9.1796875" style="33"/>
    <col min="14592" max="14592" width="16.7265625" style="33" customWidth="1"/>
    <col min="14593" max="14602" width="8.7265625" style="33" customWidth="1"/>
    <col min="14603" max="14603" width="16.7265625" style="33" customWidth="1"/>
    <col min="14604" max="14847" width="9.1796875" style="33"/>
    <col min="14848" max="14848" width="16.7265625" style="33" customWidth="1"/>
    <col min="14849" max="14858" width="8.7265625" style="33" customWidth="1"/>
    <col min="14859" max="14859" width="16.7265625" style="33" customWidth="1"/>
    <col min="14860" max="15103" width="9.1796875" style="33"/>
    <col min="15104" max="15104" width="16.7265625" style="33" customWidth="1"/>
    <col min="15105" max="15114" width="8.7265625" style="33" customWidth="1"/>
    <col min="15115" max="15115" width="16.7265625" style="33" customWidth="1"/>
    <col min="15116" max="15359" width="9.1796875" style="33"/>
    <col min="15360" max="15360" width="16.7265625" style="33" customWidth="1"/>
    <col min="15361" max="15370" width="8.7265625" style="33" customWidth="1"/>
    <col min="15371" max="15371" width="16.7265625" style="33" customWidth="1"/>
    <col min="15372" max="15615" width="9.1796875" style="33"/>
    <col min="15616" max="15616" width="16.7265625" style="33" customWidth="1"/>
    <col min="15617" max="15626" width="8.7265625" style="33" customWidth="1"/>
    <col min="15627" max="15627" width="16.7265625" style="33" customWidth="1"/>
    <col min="15628" max="15871" width="9.1796875" style="33"/>
    <col min="15872" max="15872" width="16.7265625" style="33" customWidth="1"/>
    <col min="15873" max="15882" width="8.7265625" style="33" customWidth="1"/>
    <col min="15883" max="15883" width="16.7265625" style="33" customWidth="1"/>
    <col min="15884" max="16127" width="9.1796875" style="33"/>
    <col min="16128" max="16128" width="16.7265625" style="33" customWidth="1"/>
    <col min="16129" max="16138" width="8.7265625" style="33" customWidth="1"/>
    <col min="16139" max="16139" width="16.7265625" style="33" customWidth="1"/>
    <col min="16140" max="16384" width="9.1796875" style="33"/>
  </cols>
  <sheetData>
    <row r="1" spans="1:11" ht="20.25" customHeight="1" x14ac:dyDescent="0.85">
      <c r="A1" s="1200" t="s">
        <v>575</v>
      </c>
      <c r="B1" s="1200"/>
      <c r="C1" s="1200"/>
      <c r="D1" s="1200"/>
      <c r="E1" s="1200"/>
      <c r="F1" s="1200"/>
      <c r="G1" s="1200"/>
      <c r="H1" s="1200"/>
      <c r="I1" s="1200"/>
      <c r="J1" s="1200"/>
      <c r="K1" s="1200"/>
    </row>
    <row r="2" spans="1:11" ht="18" customHeight="1" x14ac:dyDescent="0.35">
      <c r="A2" s="1201" t="s">
        <v>1167</v>
      </c>
      <c r="B2" s="1201"/>
      <c r="C2" s="1201"/>
      <c r="D2" s="1201"/>
      <c r="E2" s="1201"/>
      <c r="F2" s="1201"/>
      <c r="G2" s="1201"/>
      <c r="H2" s="1201"/>
      <c r="I2" s="1201"/>
      <c r="J2" s="1201"/>
      <c r="K2" s="1201"/>
    </row>
    <row r="3" spans="1:11" ht="18" customHeight="1" x14ac:dyDescent="0.35">
      <c r="A3" s="1186">
        <v>2017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</row>
    <row r="4" spans="1:11" ht="18" customHeight="1" x14ac:dyDescent="0.35">
      <c r="A4" s="1259" t="s">
        <v>360</v>
      </c>
      <c r="B4" s="1259"/>
      <c r="C4" s="1259"/>
      <c r="D4" s="1259"/>
      <c r="E4" s="1259"/>
      <c r="F4" s="1259"/>
      <c r="G4" s="1259"/>
      <c r="H4" s="1259"/>
      <c r="I4" s="1259"/>
      <c r="J4" s="1259"/>
      <c r="K4" s="1259"/>
    </row>
    <row r="5" spans="1:11" ht="15.5" x14ac:dyDescent="0.4">
      <c r="A5" s="318" t="s">
        <v>555</v>
      </c>
      <c r="B5" s="320"/>
      <c r="C5" s="320"/>
      <c r="D5" s="320"/>
      <c r="E5" s="320"/>
      <c r="F5" s="320"/>
      <c r="G5" s="320"/>
      <c r="H5" s="333"/>
      <c r="I5" s="320"/>
      <c r="J5" s="320"/>
      <c r="K5" s="327" t="s">
        <v>212</v>
      </c>
    </row>
    <row r="6" spans="1:11" ht="28.5" customHeight="1" thickBot="1" x14ac:dyDescent="0.3">
      <c r="A6" s="1260" t="s">
        <v>210</v>
      </c>
      <c r="B6" s="1262" t="s">
        <v>1166</v>
      </c>
      <c r="C6" s="1262"/>
      <c r="D6" s="1262"/>
      <c r="E6" s="1262"/>
      <c r="F6" s="1262"/>
      <c r="G6" s="1262"/>
      <c r="H6" s="1262"/>
      <c r="I6" s="1262"/>
      <c r="J6" s="1262"/>
      <c r="K6" s="1263" t="s">
        <v>95</v>
      </c>
    </row>
    <row r="7" spans="1:11" ht="46.5" customHeight="1" thickTop="1" x14ac:dyDescent="0.25">
      <c r="A7" s="1261"/>
      <c r="B7" s="98" t="s">
        <v>404</v>
      </c>
      <c r="C7" s="148" t="s">
        <v>202</v>
      </c>
      <c r="D7" s="68" t="s">
        <v>165</v>
      </c>
      <c r="E7" s="68" t="s">
        <v>72</v>
      </c>
      <c r="F7" s="68">
        <v>308</v>
      </c>
      <c r="G7" s="68" t="s">
        <v>68</v>
      </c>
      <c r="H7" s="68" t="s">
        <v>66</v>
      </c>
      <c r="I7" s="68" t="s">
        <v>64</v>
      </c>
      <c r="J7" s="149" t="s">
        <v>668</v>
      </c>
      <c r="K7" s="1264"/>
    </row>
    <row r="8" spans="1:11" ht="25" customHeight="1" thickBot="1" x14ac:dyDescent="0.3">
      <c r="A8" s="795" t="s">
        <v>96</v>
      </c>
      <c r="B8" s="189">
        <f t="shared" ref="B8:B17" si="0">SUM(C8:J8)</f>
        <v>4146</v>
      </c>
      <c r="C8" s="190">
        <v>0</v>
      </c>
      <c r="D8" s="190">
        <v>7</v>
      </c>
      <c r="E8" s="190">
        <v>58</v>
      </c>
      <c r="F8" s="190">
        <v>308</v>
      </c>
      <c r="G8" s="190">
        <v>966</v>
      </c>
      <c r="H8" s="190">
        <v>1561</v>
      </c>
      <c r="I8" s="190">
        <v>1085</v>
      </c>
      <c r="J8" s="190">
        <v>161</v>
      </c>
      <c r="K8" s="748" t="s">
        <v>666</v>
      </c>
    </row>
    <row r="9" spans="1:11" ht="25" customHeight="1" thickTop="1" thickBot="1" x14ac:dyDescent="0.3">
      <c r="A9" s="755" t="s">
        <v>97</v>
      </c>
      <c r="B9" s="193">
        <f t="shared" si="0"/>
        <v>3960</v>
      </c>
      <c r="C9" s="194">
        <v>0</v>
      </c>
      <c r="D9" s="194">
        <v>8</v>
      </c>
      <c r="E9" s="194">
        <v>76</v>
      </c>
      <c r="F9" s="194">
        <v>459</v>
      </c>
      <c r="G9" s="194">
        <v>1290</v>
      </c>
      <c r="H9" s="194">
        <v>1551</v>
      </c>
      <c r="I9" s="194">
        <v>552</v>
      </c>
      <c r="J9" s="194">
        <v>24</v>
      </c>
      <c r="K9" s="750" t="s">
        <v>1377</v>
      </c>
    </row>
    <row r="10" spans="1:11" ht="25" customHeight="1" thickTop="1" thickBot="1" x14ac:dyDescent="0.3">
      <c r="A10" s="796" t="s">
        <v>98</v>
      </c>
      <c r="B10" s="191">
        <f t="shared" si="0"/>
        <v>2776</v>
      </c>
      <c r="C10" s="192">
        <v>4</v>
      </c>
      <c r="D10" s="192">
        <v>9</v>
      </c>
      <c r="E10" s="192">
        <v>110</v>
      </c>
      <c r="F10" s="192">
        <v>478</v>
      </c>
      <c r="G10" s="192">
        <v>1126</v>
      </c>
      <c r="H10" s="192">
        <v>838</v>
      </c>
      <c r="I10" s="192">
        <v>208</v>
      </c>
      <c r="J10" s="192">
        <v>3</v>
      </c>
      <c r="K10" s="749" t="s">
        <v>99</v>
      </c>
    </row>
    <row r="11" spans="1:11" ht="25" customHeight="1" thickTop="1" thickBot="1" x14ac:dyDescent="0.3">
      <c r="A11" s="755" t="s">
        <v>100</v>
      </c>
      <c r="B11" s="193">
        <f t="shared" si="0"/>
        <v>1686</v>
      </c>
      <c r="C11" s="194">
        <v>0</v>
      </c>
      <c r="D11" s="194">
        <v>5</v>
      </c>
      <c r="E11" s="194">
        <v>104</v>
      </c>
      <c r="F11" s="194">
        <v>474</v>
      </c>
      <c r="G11" s="194">
        <v>662</v>
      </c>
      <c r="H11" s="194">
        <v>402</v>
      </c>
      <c r="I11" s="194">
        <v>39</v>
      </c>
      <c r="J11" s="194">
        <v>0</v>
      </c>
      <c r="K11" s="750" t="s">
        <v>101</v>
      </c>
    </row>
    <row r="12" spans="1:11" ht="25" customHeight="1" thickTop="1" thickBot="1" x14ac:dyDescent="0.3">
      <c r="A12" s="796" t="s">
        <v>102</v>
      </c>
      <c r="B12" s="191">
        <f t="shared" si="0"/>
        <v>825</v>
      </c>
      <c r="C12" s="192">
        <v>0</v>
      </c>
      <c r="D12" s="192">
        <v>3</v>
      </c>
      <c r="E12" s="192">
        <v>103</v>
      </c>
      <c r="F12" s="192">
        <v>293</v>
      </c>
      <c r="G12" s="192">
        <v>298</v>
      </c>
      <c r="H12" s="192">
        <v>116</v>
      </c>
      <c r="I12" s="192">
        <v>12</v>
      </c>
      <c r="J12" s="192">
        <v>0</v>
      </c>
      <c r="K12" s="749" t="s">
        <v>103</v>
      </c>
    </row>
    <row r="13" spans="1:11" ht="25" customHeight="1" thickTop="1" thickBot="1" x14ac:dyDescent="0.3">
      <c r="A13" s="755" t="s">
        <v>104</v>
      </c>
      <c r="B13" s="193">
        <f t="shared" si="0"/>
        <v>465</v>
      </c>
      <c r="C13" s="194">
        <v>1</v>
      </c>
      <c r="D13" s="194">
        <v>5</v>
      </c>
      <c r="E13" s="194">
        <v>88</v>
      </c>
      <c r="F13" s="194">
        <v>198</v>
      </c>
      <c r="G13" s="194">
        <v>131</v>
      </c>
      <c r="H13" s="194">
        <v>41</v>
      </c>
      <c r="I13" s="194">
        <v>1</v>
      </c>
      <c r="J13" s="194">
        <v>0</v>
      </c>
      <c r="K13" s="750" t="s">
        <v>105</v>
      </c>
    </row>
    <row r="14" spans="1:11" ht="25" customHeight="1" thickTop="1" thickBot="1" x14ac:dyDescent="0.3">
      <c r="A14" s="796" t="s">
        <v>106</v>
      </c>
      <c r="B14" s="191">
        <f t="shared" si="0"/>
        <v>231</v>
      </c>
      <c r="C14" s="192">
        <v>0</v>
      </c>
      <c r="D14" s="192">
        <v>8</v>
      </c>
      <c r="E14" s="192">
        <v>54</v>
      </c>
      <c r="F14" s="192">
        <v>104</v>
      </c>
      <c r="G14" s="192">
        <v>52</v>
      </c>
      <c r="H14" s="192">
        <v>13</v>
      </c>
      <c r="I14" s="192">
        <v>0</v>
      </c>
      <c r="J14" s="192">
        <v>0</v>
      </c>
      <c r="K14" s="749" t="s">
        <v>107</v>
      </c>
    </row>
    <row r="15" spans="1:11" ht="25" customHeight="1" thickTop="1" thickBot="1" x14ac:dyDescent="0.3">
      <c r="A15" s="755" t="s">
        <v>108</v>
      </c>
      <c r="B15" s="193">
        <f t="shared" si="0"/>
        <v>112</v>
      </c>
      <c r="C15" s="194">
        <v>0</v>
      </c>
      <c r="D15" s="194">
        <v>5</v>
      </c>
      <c r="E15" s="194">
        <v>34</v>
      </c>
      <c r="F15" s="194">
        <v>53</v>
      </c>
      <c r="G15" s="194">
        <v>17</v>
      </c>
      <c r="H15" s="194">
        <v>3</v>
      </c>
      <c r="I15" s="194">
        <v>0</v>
      </c>
      <c r="J15" s="194">
        <v>0</v>
      </c>
      <c r="K15" s="750" t="s">
        <v>109</v>
      </c>
    </row>
    <row r="16" spans="1:11" ht="25" customHeight="1" thickTop="1" thickBot="1" x14ac:dyDescent="0.3">
      <c r="A16" s="796" t="s">
        <v>110</v>
      </c>
      <c r="B16" s="191">
        <f t="shared" si="0"/>
        <v>48</v>
      </c>
      <c r="C16" s="192">
        <v>0</v>
      </c>
      <c r="D16" s="192">
        <v>2</v>
      </c>
      <c r="E16" s="192">
        <v>18</v>
      </c>
      <c r="F16" s="192">
        <v>17</v>
      </c>
      <c r="G16" s="192">
        <v>11</v>
      </c>
      <c r="H16" s="192">
        <v>0</v>
      </c>
      <c r="I16" s="192">
        <v>0</v>
      </c>
      <c r="J16" s="192">
        <v>0</v>
      </c>
      <c r="K16" s="749" t="s">
        <v>111</v>
      </c>
    </row>
    <row r="17" spans="1:11" ht="25" customHeight="1" thickTop="1" x14ac:dyDescent="0.25">
      <c r="A17" s="756" t="s">
        <v>112</v>
      </c>
      <c r="B17" s="196">
        <f t="shared" si="0"/>
        <v>40</v>
      </c>
      <c r="C17" s="216">
        <v>1</v>
      </c>
      <c r="D17" s="216">
        <v>2</v>
      </c>
      <c r="E17" s="216">
        <v>14</v>
      </c>
      <c r="F17" s="216">
        <v>18</v>
      </c>
      <c r="G17" s="216">
        <v>4</v>
      </c>
      <c r="H17" s="216">
        <v>1</v>
      </c>
      <c r="I17" s="216">
        <v>0</v>
      </c>
      <c r="J17" s="216">
        <v>0</v>
      </c>
      <c r="K17" s="793" t="s">
        <v>113</v>
      </c>
    </row>
    <row r="18" spans="1:11" ht="30" customHeight="1" x14ac:dyDescent="0.25">
      <c r="A18" s="797" t="s">
        <v>47</v>
      </c>
      <c r="B18" s="264">
        <f t="shared" ref="B18:J18" si="1">SUM(B8:B17)</f>
        <v>14289</v>
      </c>
      <c r="C18" s="264">
        <f t="shared" si="1"/>
        <v>6</v>
      </c>
      <c r="D18" s="264">
        <f t="shared" si="1"/>
        <v>54</v>
      </c>
      <c r="E18" s="264">
        <f t="shared" si="1"/>
        <v>659</v>
      </c>
      <c r="F18" s="264">
        <f t="shared" si="1"/>
        <v>2402</v>
      </c>
      <c r="G18" s="264">
        <f t="shared" si="1"/>
        <v>4557</v>
      </c>
      <c r="H18" s="264">
        <f t="shared" si="1"/>
        <v>4526</v>
      </c>
      <c r="I18" s="264">
        <f t="shared" si="1"/>
        <v>1897</v>
      </c>
      <c r="J18" s="264">
        <f t="shared" si="1"/>
        <v>188</v>
      </c>
      <c r="K18" s="794" t="s">
        <v>48</v>
      </c>
    </row>
  </sheetData>
  <mergeCells count="7">
    <mergeCell ref="A1:K1"/>
    <mergeCell ref="A2:K2"/>
    <mergeCell ref="A3:K3"/>
    <mergeCell ref="A4:K4"/>
    <mergeCell ref="A6:A7"/>
    <mergeCell ref="B6:J6"/>
    <mergeCell ref="K6:K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K20"/>
  <sheetViews>
    <sheetView view="pageBreakPreview" topLeftCell="A4" zoomScaleNormal="100" workbookViewId="0">
      <selection activeCell="J14" sqref="J14"/>
    </sheetView>
  </sheetViews>
  <sheetFormatPr defaultRowHeight="14" x14ac:dyDescent="0.3"/>
  <cols>
    <col min="1" max="1" width="16.7265625" style="51" customWidth="1"/>
    <col min="2" max="9" width="10.453125" style="51" customWidth="1"/>
    <col min="10" max="10" width="11.26953125" style="51" customWidth="1"/>
    <col min="11" max="11" width="16.7265625" style="51" customWidth="1"/>
    <col min="12" max="255" width="9.1796875" style="33"/>
    <col min="256" max="256" width="16.7265625" style="33" customWidth="1"/>
    <col min="257" max="266" width="8.7265625" style="33" customWidth="1"/>
    <col min="267" max="267" width="16.7265625" style="33" customWidth="1"/>
    <col min="268" max="511" width="9.1796875" style="33"/>
    <col min="512" max="512" width="16.7265625" style="33" customWidth="1"/>
    <col min="513" max="522" width="8.7265625" style="33" customWidth="1"/>
    <col min="523" max="523" width="16.7265625" style="33" customWidth="1"/>
    <col min="524" max="767" width="9.1796875" style="33"/>
    <col min="768" max="768" width="16.7265625" style="33" customWidth="1"/>
    <col min="769" max="778" width="8.7265625" style="33" customWidth="1"/>
    <col min="779" max="779" width="16.7265625" style="33" customWidth="1"/>
    <col min="780" max="1023" width="9.1796875" style="33"/>
    <col min="1024" max="1024" width="16.7265625" style="33" customWidth="1"/>
    <col min="1025" max="1034" width="8.7265625" style="33" customWidth="1"/>
    <col min="1035" max="1035" width="16.7265625" style="33" customWidth="1"/>
    <col min="1036" max="1279" width="9.1796875" style="33"/>
    <col min="1280" max="1280" width="16.7265625" style="33" customWidth="1"/>
    <col min="1281" max="1290" width="8.7265625" style="33" customWidth="1"/>
    <col min="1291" max="1291" width="16.7265625" style="33" customWidth="1"/>
    <col min="1292" max="1535" width="9.1796875" style="33"/>
    <col min="1536" max="1536" width="16.7265625" style="33" customWidth="1"/>
    <col min="1537" max="1546" width="8.7265625" style="33" customWidth="1"/>
    <col min="1547" max="1547" width="16.7265625" style="33" customWidth="1"/>
    <col min="1548" max="1791" width="9.1796875" style="33"/>
    <col min="1792" max="1792" width="16.7265625" style="33" customWidth="1"/>
    <col min="1793" max="1802" width="8.7265625" style="33" customWidth="1"/>
    <col min="1803" max="1803" width="16.7265625" style="33" customWidth="1"/>
    <col min="1804" max="2047" width="9.1796875" style="33"/>
    <col min="2048" max="2048" width="16.7265625" style="33" customWidth="1"/>
    <col min="2049" max="2058" width="8.7265625" style="33" customWidth="1"/>
    <col min="2059" max="2059" width="16.7265625" style="33" customWidth="1"/>
    <col min="2060" max="2303" width="9.1796875" style="33"/>
    <col min="2304" max="2304" width="16.7265625" style="33" customWidth="1"/>
    <col min="2305" max="2314" width="8.7265625" style="33" customWidth="1"/>
    <col min="2315" max="2315" width="16.7265625" style="33" customWidth="1"/>
    <col min="2316" max="2559" width="9.1796875" style="33"/>
    <col min="2560" max="2560" width="16.7265625" style="33" customWidth="1"/>
    <col min="2561" max="2570" width="8.7265625" style="33" customWidth="1"/>
    <col min="2571" max="2571" width="16.7265625" style="33" customWidth="1"/>
    <col min="2572" max="2815" width="9.1796875" style="33"/>
    <col min="2816" max="2816" width="16.7265625" style="33" customWidth="1"/>
    <col min="2817" max="2826" width="8.7265625" style="33" customWidth="1"/>
    <col min="2827" max="2827" width="16.7265625" style="33" customWidth="1"/>
    <col min="2828" max="3071" width="9.1796875" style="33"/>
    <col min="3072" max="3072" width="16.7265625" style="33" customWidth="1"/>
    <col min="3073" max="3082" width="8.7265625" style="33" customWidth="1"/>
    <col min="3083" max="3083" width="16.7265625" style="33" customWidth="1"/>
    <col min="3084" max="3327" width="9.1796875" style="33"/>
    <col min="3328" max="3328" width="16.7265625" style="33" customWidth="1"/>
    <col min="3329" max="3338" width="8.7265625" style="33" customWidth="1"/>
    <col min="3339" max="3339" width="16.7265625" style="33" customWidth="1"/>
    <col min="3340" max="3583" width="9.1796875" style="33"/>
    <col min="3584" max="3584" width="16.7265625" style="33" customWidth="1"/>
    <col min="3585" max="3594" width="8.7265625" style="33" customWidth="1"/>
    <col min="3595" max="3595" width="16.7265625" style="33" customWidth="1"/>
    <col min="3596" max="3839" width="9.1796875" style="33"/>
    <col min="3840" max="3840" width="16.7265625" style="33" customWidth="1"/>
    <col min="3841" max="3850" width="8.7265625" style="33" customWidth="1"/>
    <col min="3851" max="3851" width="16.7265625" style="33" customWidth="1"/>
    <col min="3852" max="4095" width="9.1796875" style="33"/>
    <col min="4096" max="4096" width="16.7265625" style="33" customWidth="1"/>
    <col min="4097" max="4106" width="8.7265625" style="33" customWidth="1"/>
    <col min="4107" max="4107" width="16.7265625" style="33" customWidth="1"/>
    <col min="4108" max="4351" width="9.1796875" style="33"/>
    <col min="4352" max="4352" width="16.7265625" style="33" customWidth="1"/>
    <col min="4353" max="4362" width="8.7265625" style="33" customWidth="1"/>
    <col min="4363" max="4363" width="16.7265625" style="33" customWidth="1"/>
    <col min="4364" max="4607" width="9.1796875" style="33"/>
    <col min="4608" max="4608" width="16.7265625" style="33" customWidth="1"/>
    <col min="4609" max="4618" width="8.7265625" style="33" customWidth="1"/>
    <col min="4619" max="4619" width="16.7265625" style="33" customWidth="1"/>
    <col min="4620" max="4863" width="9.1796875" style="33"/>
    <col min="4864" max="4864" width="16.7265625" style="33" customWidth="1"/>
    <col min="4865" max="4874" width="8.7265625" style="33" customWidth="1"/>
    <col min="4875" max="4875" width="16.7265625" style="33" customWidth="1"/>
    <col min="4876" max="5119" width="9.1796875" style="33"/>
    <col min="5120" max="5120" width="16.7265625" style="33" customWidth="1"/>
    <col min="5121" max="5130" width="8.7265625" style="33" customWidth="1"/>
    <col min="5131" max="5131" width="16.7265625" style="33" customWidth="1"/>
    <col min="5132" max="5375" width="9.1796875" style="33"/>
    <col min="5376" max="5376" width="16.7265625" style="33" customWidth="1"/>
    <col min="5377" max="5386" width="8.7265625" style="33" customWidth="1"/>
    <col min="5387" max="5387" width="16.7265625" style="33" customWidth="1"/>
    <col min="5388" max="5631" width="9.1796875" style="33"/>
    <col min="5632" max="5632" width="16.7265625" style="33" customWidth="1"/>
    <col min="5633" max="5642" width="8.7265625" style="33" customWidth="1"/>
    <col min="5643" max="5643" width="16.7265625" style="33" customWidth="1"/>
    <col min="5644" max="5887" width="9.1796875" style="33"/>
    <col min="5888" max="5888" width="16.7265625" style="33" customWidth="1"/>
    <col min="5889" max="5898" width="8.7265625" style="33" customWidth="1"/>
    <col min="5899" max="5899" width="16.7265625" style="33" customWidth="1"/>
    <col min="5900" max="6143" width="9.1796875" style="33"/>
    <col min="6144" max="6144" width="16.7265625" style="33" customWidth="1"/>
    <col min="6145" max="6154" width="8.7265625" style="33" customWidth="1"/>
    <col min="6155" max="6155" width="16.7265625" style="33" customWidth="1"/>
    <col min="6156" max="6399" width="9.1796875" style="33"/>
    <col min="6400" max="6400" width="16.7265625" style="33" customWidth="1"/>
    <col min="6401" max="6410" width="8.7265625" style="33" customWidth="1"/>
    <col min="6411" max="6411" width="16.7265625" style="33" customWidth="1"/>
    <col min="6412" max="6655" width="9.1796875" style="33"/>
    <col min="6656" max="6656" width="16.7265625" style="33" customWidth="1"/>
    <col min="6657" max="6666" width="8.7265625" style="33" customWidth="1"/>
    <col min="6667" max="6667" width="16.7265625" style="33" customWidth="1"/>
    <col min="6668" max="6911" width="9.1796875" style="33"/>
    <col min="6912" max="6912" width="16.7265625" style="33" customWidth="1"/>
    <col min="6913" max="6922" width="8.7265625" style="33" customWidth="1"/>
    <col min="6923" max="6923" width="16.7265625" style="33" customWidth="1"/>
    <col min="6924" max="7167" width="9.1796875" style="33"/>
    <col min="7168" max="7168" width="16.7265625" style="33" customWidth="1"/>
    <col min="7169" max="7178" width="8.7265625" style="33" customWidth="1"/>
    <col min="7179" max="7179" width="16.7265625" style="33" customWidth="1"/>
    <col min="7180" max="7423" width="9.1796875" style="33"/>
    <col min="7424" max="7424" width="16.7265625" style="33" customWidth="1"/>
    <col min="7425" max="7434" width="8.7265625" style="33" customWidth="1"/>
    <col min="7435" max="7435" width="16.7265625" style="33" customWidth="1"/>
    <col min="7436" max="7679" width="9.1796875" style="33"/>
    <col min="7680" max="7680" width="16.7265625" style="33" customWidth="1"/>
    <col min="7681" max="7690" width="8.7265625" style="33" customWidth="1"/>
    <col min="7691" max="7691" width="16.7265625" style="33" customWidth="1"/>
    <col min="7692" max="7935" width="9.1796875" style="33"/>
    <col min="7936" max="7936" width="16.7265625" style="33" customWidth="1"/>
    <col min="7937" max="7946" width="8.7265625" style="33" customWidth="1"/>
    <col min="7947" max="7947" width="16.7265625" style="33" customWidth="1"/>
    <col min="7948" max="8191" width="9.1796875" style="33"/>
    <col min="8192" max="8192" width="16.7265625" style="33" customWidth="1"/>
    <col min="8193" max="8202" width="8.7265625" style="33" customWidth="1"/>
    <col min="8203" max="8203" width="16.7265625" style="33" customWidth="1"/>
    <col min="8204" max="8447" width="9.1796875" style="33"/>
    <col min="8448" max="8448" width="16.7265625" style="33" customWidth="1"/>
    <col min="8449" max="8458" width="8.7265625" style="33" customWidth="1"/>
    <col min="8459" max="8459" width="16.7265625" style="33" customWidth="1"/>
    <col min="8460" max="8703" width="9.1796875" style="33"/>
    <col min="8704" max="8704" width="16.7265625" style="33" customWidth="1"/>
    <col min="8705" max="8714" width="8.7265625" style="33" customWidth="1"/>
    <col min="8715" max="8715" width="16.7265625" style="33" customWidth="1"/>
    <col min="8716" max="8959" width="9.1796875" style="33"/>
    <col min="8960" max="8960" width="16.7265625" style="33" customWidth="1"/>
    <col min="8961" max="8970" width="8.7265625" style="33" customWidth="1"/>
    <col min="8971" max="8971" width="16.7265625" style="33" customWidth="1"/>
    <col min="8972" max="9215" width="9.1796875" style="33"/>
    <col min="9216" max="9216" width="16.7265625" style="33" customWidth="1"/>
    <col min="9217" max="9226" width="8.7265625" style="33" customWidth="1"/>
    <col min="9227" max="9227" width="16.7265625" style="33" customWidth="1"/>
    <col min="9228" max="9471" width="9.1796875" style="33"/>
    <col min="9472" max="9472" width="16.7265625" style="33" customWidth="1"/>
    <col min="9473" max="9482" width="8.7265625" style="33" customWidth="1"/>
    <col min="9483" max="9483" width="16.7265625" style="33" customWidth="1"/>
    <col min="9484" max="9727" width="9.1796875" style="33"/>
    <col min="9728" max="9728" width="16.7265625" style="33" customWidth="1"/>
    <col min="9729" max="9738" width="8.7265625" style="33" customWidth="1"/>
    <col min="9739" max="9739" width="16.7265625" style="33" customWidth="1"/>
    <col min="9740" max="9983" width="9.1796875" style="33"/>
    <col min="9984" max="9984" width="16.7265625" style="33" customWidth="1"/>
    <col min="9985" max="9994" width="8.7265625" style="33" customWidth="1"/>
    <col min="9995" max="9995" width="16.7265625" style="33" customWidth="1"/>
    <col min="9996" max="10239" width="9.1796875" style="33"/>
    <col min="10240" max="10240" width="16.7265625" style="33" customWidth="1"/>
    <col min="10241" max="10250" width="8.7265625" style="33" customWidth="1"/>
    <col min="10251" max="10251" width="16.7265625" style="33" customWidth="1"/>
    <col min="10252" max="10495" width="9.1796875" style="33"/>
    <col min="10496" max="10496" width="16.7265625" style="33" customWidth="1"/>
    <col min="10497" max="10506" width="8.7265625" style="33" customWidth="1"/>
    <col min="10507" max="10507" width="16.7265625" style="33" customWidth="1"/>
    <col min="10508" max="10751" width="9.1796875" style="33"/>
    <col min="10752" max="10752" width="16.7265625" style="33" customWidth="1"/>
    <col min="10753" max="10762" width="8.7265625" style="33" customWidth="1"/>
    <col min="10763" max="10763" width="16.7265625" style="33" customWidth="1"/>
    <col min="10764" max="11007" width="9.1796875" style="33"/>
    <col min="11008" max="11008" width="16.7265625" style="33" customWidth="1"/>
    <col min="11009" max="11018" width="8.7265625" style="33" customWidth="1"/>
    <col min="11019" max="11019" width="16.7265625" style="33" customWidth="1"/>
    <col min="11020" max="11263" width="9.1796875" style="33"/>
    <col min="11264" max="11264" width="16.7265625" style="33" customWidth="1"/>
    <col min="11265" max="11274" width="8.7265625" style="33" customWidth="1"/>
    <col min="11275" max="11275" width="16.7265625" style="33" customWidth="1"/>
    <col min="11276" max="11519" width="9.1796875" style="33"/>
    <col min="11520" max="11520" width="16.7265625" style="33" customWidth="1"/>
    <col min="11521" max="11530" width="8.7265625" style="33" customWidth="1"/>
    <col min="11531" max="11531" width="16.7265625" style="33" customWidth="1"/>
    <col min="11532" max="11775" width="9.1796875" style="33"/>
    <col min="11776" max="11776" width="16.7265625" style="33" customWidth="1"/>
    <col min="11777" max="11786" width="8.7265625" style="33" customWidth="1"/>
    <col min="11787" max="11787" width="16.7265625" style="33" customWidth="1"/>
    <col min="11788" max="12031" width="9.1796875" style="33"/>
    <col min="12032" max="12032" width="16.7265625" style="33" customWidth="1"/>
    <col min="12033" max="12042" width="8.7265625" style="33" customWidth="1"/>
    <col min="12043" max="12043" width="16.7265625" style="33" customWidth="1"/>
    <col min="12044" max="12287" width="9.1796875" style="33"/>
    <col min="12288" max="12288" width="16.7265625" style="33" customWidth="1"/>
    <col min="12289" max="12298" width="8.7265625" style="33" customWidth="1"/>
    <col min="12299" max="12299" width="16.7265625" style="33" customWidth="1"/>
    <col min="12300" max="12543" width="9.1796875" style="33"/>
    <col min="12544" max="12544" width="16.7265625" style="33" customWidth="1"/>
    <col min="12545" max="12554" width="8.7265625" style="33" customWidth="1"/>
    <col min="12555" max="12555" width="16.7265625" style="33" customWidth="1"/>
    <col min="12556" max="12799" width="9.1796875" style="33"/>
    <col min="12800" max="12800" width="16.7265625" style="33" customWidth="1"/>
    <col min="12801" max="12810" width="8.7265625" style="33" customWidth="1"/>
    <col min="12811" max="12811" width="16.7265625" style="33" customWidth="1"/>
    <col min="12812" max="13055" width="9.1796875" style="33"/>
    <col min="13056" max="13056" width="16.7265625" style="33" customWidth="1"/>
    <col min="13057" max="13066" width="8.7265625" style="33" customWidth="1"/>
    <col min="13067" max="13067" width="16.7265625" style="33" customWidth="1"/>
    <col min="13068" max="13311" width="9.1796875" style="33"/>
    <col min="13312" max="13312" width="16.7265625" style="33" customWidth="1"/>
    <col min="13313" max="13322" width="8.7265625" style="33" customWidth="1"/>
    <col min="13323" max="13323" width="16.7265625" style="33" customWidth="1"/>
    <col min="13324" max="13567" width="9.1796875" style="33"/>
    <col min="13568" max="13568" width="16.7265625" style="33" customWidth="1"/>
    <col min="13569" max="13578" width="8.7265625" style="33" customWidth="1"/>
    <col min="13579" max="13579" width="16.7265625" style="33" customWidth="1"/>
    <col min="13580" max="13823" width="9.1796875" style="33"/>
    <col min="13824" max="13824" width="16.7265625" style="33" customWidth="1"/>
    <col min="13825" max="13834" width="8.7265625" style="33" customWidth="1"/>
    <col min="13835" max="13835" width="16.7265625" style="33" customWidth="1"/>
    <col min="13836" max="14079" width="9.1796875" style="33"/>
    <col min="14080" max="14080" width="16.7265625" style="33" customWidth="1"/>
    <col min="14081" max="14090" width="8.7265625" style="33" customWidth="1"/>
    <col min="14091" max="14091" width="16.7265625" style="33" customWidth="1"/>
    <col min="14092" max="14335" width="9.1796875" style="33"/>
    <col min="14336" max="14336" width="16.7265625" style="33" customWidth="1"/>
    <col min="14337" max="14346" width="8.7265625" style="33" customWidth="1"/>
    <col min="14347" max="14347" width="16.7265625" style="33" customWidth="1"/>
    <col min="14348" max="14591" width="9.1796875" style="33"/>
    <col min="14592" max="14592" width="16.7265625" style="33" customWidth="1"/>
    <col min="14593" max="14602" width="8.7265625" style="33" customWidth="1"/>
    <col min="14603" max="14603" width="16.7265625" style="33" customWidth="1"/>
    <col min="14604" max="14847" width="9.1796875" style="33"/>
    <col min="14848" max="14848" width="16.7265625" style="33" customWidth="1"/>
    <col min="14849" max="14858" width="8.7265625" style="33" customWidth="1"/>
    <col min="14859" max="14859" width="16.7265625" style="33" customWidth="1"/>
    <col min="14860" max="15103" width="9.1796875" style="33"/>
    <col min="15104" max="15104" width="16.7265625" style="33" customWidth="1"/>
    <col min="15105" max="15114" width="8.7265625" style="33" customWidth="1"/>
    <col min="15115" max="15115" width="16.7265625" style="33" customWidth="1"/>
    <col min="15116" max="15359" width="9.1796875" style="33"/>
    <col min="15360" max="15360" width="16.7265625" style="33" customWidth="1"/>
    <col min="15361" max="15370" width="8.7265625" style="33" customWidth="1"/>
    <col min="15371" max="15371" width="16.7265625" style="33" customWidth="1"/>
    <col min="15372" max="15615" width="9.1796875" style="33"/>
    <col min="15616" max="15616" width="16.7265625" style="33" customWidth="1"/>
    <col min="15617" max="15626" width="8.7265625" style="33" customWidth="1"/>
    <col min="15627" max="15627" width="16.7265625" style="33" customWidth="1"/>
    <col min="15628" max="15871" width="9.1796875" style="33"/>
    <col min="15872" max="15872" width="16.7265625" style="33" customWidth="1"/>
    <col min="15873" max="15882" width="8.7265625" style="33" customWidth="1"/>
    <col min="15883" max="15883" width="16.7265625" style="33" customWidth="1"/>
    <col min="15884" max="16127" width="9.1796875" style="33"/>
    <col min="16128" max="16128" width="16.7265625" style="33" customWidth="1"/>
    <col min="16129" max="16138" width="8.7265625" style="33" customWidth="1"/>
    <col min="16139" max="16139" width="16.7265625" style="33" customWidth="1"/>
    <col min="16140" max="16384" width="9.1796875" style="33"/>
  </cols>
  <sheetData>
    <row r="1" spans="1:11" ht="21.75" customHeight="1" x14ac:dyDescent="0.85">
      <c r="A1" s="1200" t="s">
        <v>575</v>
      </c>
      <c r="B1" s="1200"/>
      <c r="C1" s="1200"/>
      <c r="D1" s="1200"/>
      <c r="E1" s="1200"/>
      <c r="F1" s="1200"/>
      <c r="G1" s="1200"/>
      <c r="H1" s="1200"/>
      <c r="I1" s="1200"/>
      <c r="J1" s="1200"/>
      <c r="K1" s="1200"/>
    </row>
    <row r="2" spans="1:11" ht="18" customHeight="1" x14ac:dyDescent="0.35">
      <c r="A2" s="1201" t="s">
        <v>1167</v>
      </c>
      <c r="B2" s="1201"/>
      <c r="C2" s="1201"/>
      <c r="D2" s="1201"/>
      <c r="E2" s="1201"/>
      <c r="F2" s="1201"/>
      <c r="G2" s="1201"/>
      <c r="H2" s="1201"/>
      <c r="I2" s="1201"/>
      <c r="J2" s="1201"/>
      <c r="K2" s="1201"/>
    </row>
    <row r="3" spans="1:11" ht="18" customHeight="1" x14ac:dyDescent="0.35">
      <c r="A3" s="1186">
        <v>2017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</row>
    <row r="4" spans="1:11" ht="18" customHeight="1" x14ac:dyDescent="0.35">
      <c r="A4" s="1259" t="s">
        <v>359</v>
      </c>
      <c r="B4" s="1259"/>
      <c r="C4" s="1259"/>
      <c r="D4" s="1259"/>
      <c r="E4" s="1259"/>
      <c r="F4" s="1259"/>
      <c r="G4" s="1259"/>
      <c r="H4" s="1259"/>
      <c r="I4" s="1259"/>
      <c r="J4" s="1259"/>
      <c r="K4" s="1259"/>
    </row>
    <row r="5" spans="1:11" ht="15.5" x14ac:dyDescent="0.4">
      <c r="A5" s="318" t="s">
        <v>981</v>
      </c>
      <c r="B5" s="320"/>
      <c r="C5" s="320"/>
      <c r="D5" s="320"/>
      <c r="E5" s="320"/>
      <c r="F5" s="320"/>
      <c r="G5" s="320"/>
      <c r="H5" s="333"/>
      <c r="I5" s="320"/>
      <c r="J5" s="320"/>
      <c r="K5" s="327" t="s">
        <v>213</v>
      </c>
    </row>
    <row r="6" spans="1:11" ht="28.5" customHeight="1" thickBot="1" x14ac:dyDescent="0.3">
      <c r="A6" s="1260" t="s">
        <v>210</v>
      </c>
      <c r="B6" s="1262" t="s">
        <v>1166</v>
      </c>
      <c r="C6" s="1262"/>
      <c r="D6" s="1262"/>
      <c r="E6" s="1262"/>
      <c r="F6" s="1262"/>
      <c r="G6" s="1262"/>
      <c r="H6" s="1262"/>
      <c r="I6" s="1262"/>
      <c r="J6" s="1262"/>
      <c r="K6" s="1263" t="s">
        <v>95</v>
      </c>
    </row>
    <row r="7" spans="1:11" ht="43.5" customHeight="1" thickTop="1" x14ac:dyDescent="0.25">
      <c r="A7" s="1261"/>
      <c r="B7" s="98" t="s">
        <v>404</v>
      </c>
      <c r="C7" s="148" t="s">
        <v>202</v>
      </c>
      <c r="D7" s="68" t="s">
        <v>165</v>
      </c>
      <c r="E7" s="68" t="s">
        <v>72</v>
      </c>
      <c r="F7" s="68" t="s">
        <v>70</v>
      </c>
      <c r="G7" s="68" t="s">
        <v>68</v>
      </c>
      <c r="H7" s="68" t="s">
        <v>66</v>
      </c>
      <c r="I7" s="68" t="s">
        <v>64</v>
      </c>
      <c r="J7" s="149" t="s">
        <v>668</v>
      </c>
      <c r="K7" s="1264"/>
    </row>
    <row r="8" spans="1:11" ht="25" customHeight="1" thickBot="1" x14ac:dyDescent="0.3">
      <c r="A8" s="795" t="s">
        <v>96</v>
      </c>
      <c r="B8" s="189">
        <f t="shared" ref="B8:B17" si="0">SUM(C8:J8)</f>
        <v>3782</v>
      </c>
      <c r="C8" s="190">
        <v>2</v>
      </c>
      <c r="D8" s="190">
        <v>6</v>
      </c>
      <c r="E8" s="190">
        <v>56</v>
      </c>
      <c r="F8" s="190">
        <v>260</v>
      </c>
      <c r="G8" s="190">
        <v>881</v>
      </c>
      <c r="H8" s="190">
        <v>1439</v>
      </c>
      <c r="I8" s="190">
        <v>1009</v>
      </c>
      <c r="J8" s="190">
        <v>129</v>
      </c>
      <c r="K8" s="748" t="s">
        <v>666</v>
      </c>
    </row>
    <row r="9" spans="1:11" ht="25" customHeight="1" thickTop="1" thickBot="1" x14ac:dyDescent="0.3">
      <c r="A9" s="755" t="s">
        <v>97</v>
      </c>
      <c r="B9" s="193">
        <f t="shared" si="0"/>
        <v>3856</v>
      </c>
      <c r="C9" s="194">
        <v>2</v>
      </c>
      <c r="D9" s="194">
        <v>6</v>
      </c>
      <c r="E9" s="194">
        <v>93</v>
      </c>
      <c r="F9" s="194">
        <v>475</v>
      </c>
      <c r="G9" s="194">
        <v>1317</v>
      </c>
      <c r="H9" s="194">
        <v>1387</v>
      </c>
      <c r="I9" s="194">
        <v>543</v>
      </c>
      <c r="J9" s="194">
        <v>33</v>
      </c>
      <c r="K9" s="750" t="s">
        <v>1377</v>
      </c>
    </row>
    <row r="10" spans="1:11" ht="25" customHeight="1" thickTop="1" thickBot="1" x14ac:dyDescent="0.3">
      <c r="A10" s="796" t="s">
        <v>98</v>
      </c>
      <c r="B10" s="191">
        <f t="shared" si="0"/>
        <v>2808</v>
      </c>
      <c r="C10" s="192">
        <v>1</v>
      </c>
      <c r="D10" s="192">
        <v>6</v>
      </c>
      <c r="E10" s="192">
        <v>108</v>
      </c>
      <c r="F10" s="192">
        <v>511</v>
      </c>
      <c r="G10" s="192">
        <v>1119</v>
      </c>
      <c r="H10" s="192">
        <v>855</v>
      </c>
      <c r="I10" s="192">
        <v>205</v>
      </c>
      <c r="J10" s="192">
        <v>3</v>
      </c>
      <c r="K10" s="749" t="s">
        <v>99</v>
      </c>
    </row>
    <row r="11" spans="1:11" ht="25" customHeight="1" thickTop="1" thickBot="1" x14ac:dyDescent="0.3">
      <c r="A11" s="755" t="s">
        <v>100</v>
      </c>
      <c r="B11" s="193">
        <f t="shared" si="0"/>
        <v>1546</v>
      </c>
      <c r="C11" s="194">
        <v>2</v>
      </c>
      <c r="D11" s="194">
        <v>5</v>
      </c>
      <c r="E11" s="194">
        <v>106</v>
      </c>
      <c r="F11" s="194">
        <v>440</v>
      </c>
      <c r="G11" s="194">
        <v>623</v>
      </c>
      <c r="H11" s="194">
        <v>318</v>
      </c>
      <c r="I11" s="194">
        <v>52</v>
      </c>
      <c r="J11" s="194">
        <v>0</v>
      </c>
      <c r="K11" s="750" t="s">
        <v>101</v>
      </c>
    </row>
    <row r="12" spans="1:11" ht="25" customHeight="1" thickTop="1" thickBot="1" x14ac:dyDescent="0.3">
      <c r="A12" s="796" t="s">
        <v>102</v>
      </c>
      <c r="B12" s="191">
        <f t="shared" si="0"/>
        <v>849</v>
      </c>
      <c r="C12" s="192">
        <v>1</v>
      </c>
      <c r="D12" s="192">
        <v>4</v>
      </c>
      <c r="E12" s="192">
        <v>97</v>
      </c>
      <c r="F12" s="192">
        <v>323</v>
      </c>
      <c r="G12" s="192">
        <v>296</v>
      </c>
      <c r="H12" s="192">
        <v>111</v>
      </c>
      <c r="I12" s="192">
        <v>17</v>
      </c>
      <c r="J12" s="192">
        <v>0</v>
      </c>
      <c r="K12" s="749" t="s">
        <v>103</v>
      </c>
    </row>
    <row r="13" spans="1:11" ht="25" customHeight="1" thickTop="1" thickBot="1" x14ac:dyDescent="0.3">
      <c r="A13" s="755" t="s">
        <v>104</v>
      </c>
      <c r="B13" s="193">
        <f t="shared" si="0"/>
        <v>409</v>
      </c>
      <c r="C13" s="194">
        <v>0</v>
      </c>
      <c r="D13" s="194">
        <v>3</v>
      </c>
      <c r="E13" s="194">
        <v>63</v>
      </c>
      <c r="F13" s="194">
        <v>174</v>
      </c>
      <c r="G13" s="194">
        <v>129</v>
      </c>
      <c r="H13" s="194">
        <v>37</v>
      </c>
      <c r="I13" s="194">
        <v>3</v>
      </c>
      <c r="J13" s="194">
        <v>0</v>
      </c>
      <c r="K13" s="750" t="s">
        <v>105</v>
      </c>
    </row>
    <row r="14" spans="1:11" ht="25" customHeight="1" thickTop="1" thickBot="1" x14ac:dyDescent="0.3">
      <c r="A14" s="796" t="s">
        <v>106</v>
      </c>
      <c r="B14" s="191">
        <f t="shared" si="0"/>
        <v>192</v>
      </c>
      <c r="C14" s="192">
        <v>0</v>
      </c>
      <c r="D14" s="192">
        <v>3</v>
      </c>
      <c r="E14" s="192">
        <v>55</v>
      </c>
      <c r="F14" s="192">
        <v>83</v>
      </c>
      <c r="G14" s="192">
        <v>41</v>
      </c>
      <c r="H14" s="192">
        <v>10</v>
      </c>
      <c r="I14" s="192">
        <v>0</v>
      </c>
      <c r="J14" s="192">
        <v>0</v>
      </c>
      <c r="K14" s="749" t="s">
        <v>107</v>
      </c>
    </row>
    <row r="15" spans="1:11" ht="25" customHeight="1" thickTop="1" thickBot="1" x14ac:dyDescent="0.3">
      <c r="A15" s="755" t="s">
        <v>108</v>
      </c>
      <c r="B15" s="193">
        <f t="shared" si="0"/>
        <v>86</v>
      </c>
      <c r="C15" s="194">
        <v>0</v>
      </c>
      <c r="D15" s="194">
        <v>1</v>
      </c>
      <c r="E15" s="194">
        <v>23</v>
      </c>
      <c r="F15" s="194">
        <v>42</v>
      </c>
      <c r="G15" s="194">
        <v>18</v>
      </c>
      <c r="H15" s="194">
        <v>2</v>
      </c>
      <c r="I15" s="194">
        <v>0</v>
      </c>
      <c r="J15" s="194">
        <v>0</v>
      </c>
      <c r="K15" s="750" t="s">
        <v>109</v>
      </c>
    </row>
    <row r="16" spans="1:11" ht="25" customHeight="1" thickTop="1" thickBot="1" x14ac:dyDescent="0.3">
      <c r="A16" s="796" t="s">
        <v>110</v>
      </c>
      <c r="B16" s="191">
        <f t="shared" si="0"/>
        <v>48</v>
      </c>
      <c r="C16" s="192">
        <v>0</v>
      </c>
      <c r="D16" s="192">
        <v>3</v>
      </c>
      <c r="E16" s="192">
        <v>14</v>
      </c>
      <c r="F16" s="192">
        <v>20</v>
      </c>
      <c r="G16" s="192">
        <v>10</v>
      </c>
      <c r="H16" s="192">
        <v>1</v>
      </c>
      <c r="I16" s="192">
        <v>0</v>
      </c>
      <c r="J16" s="192">
        <v>0</v>
      </c>
      <c r="K16" s="749" t="s">
        <v>111</v>
      </c>
    </row>
    <row r="17" spans="1:11" ht="25" customHeight="1" thickTop="1" x14ac:dyDescent="0.25">
      <c r="A17" s="756" t="s">
        <v>112</v>
      </c>
      <c r="B17" s="196">
        <f t="shared" si="0"/>
        <v>41</v>
      </c>
      <c r="C17" s="216">
        <v>0</v>
      </c>
      <c r="D17" s="216">
        <v>2</v>
      </c>
      <c r="E17" s="216">
        <v>24</v>
      </c>
      <c r="F17" s="216">
        <v>12</v>
      </c>
      <c r="G17" s="216">
        <v>2</v>
      </c>
      <c r="H17" s="216">
        <v>1</v>
      </c>
      <c r="I17" s="216">
        <v>0</v>
      </c>
      <c r="J17" s="216">
        <v>0</v>
      </c>
      <c r="K17" s="793" t="s">
        <v>113</v>
      </c>
    </row>
    <row r="18" spans="1:11" ht="30" customHeight="1" x14ac:dyDescent="0.25">
      <c r="A18" s="797" t="s">
        <v>47</v>
      </c>
      <c r="B18" s="264">
        <f t="shared" ref="B18:J18" si="1">SUM(B8:B17)</f>
        <v>13617</v>
      </c>
      <c r="C18" s="264">
        <f t="shared" si="1"/>
        <v>8</v>
      </c>
      <c r="D18" s="264">
        <f t="shared" si="1"/>
        <v>39</v>
      </c>
      <c r="E18" s="264">
        <f t="shared" si="1"/>
        <v>639</v>
      </c>
      <c r="F18" s="264">
        <f t="shared" si="1"/>
        <v>2340</v>
      </c>
      <c r="G18" s="264">
        <f t="shared" si="1"/>
        <v>4436</v>
      </c>
      <c r="H18" s="264">
        <f t="shared" si="1"/>
        <v>4161</v>
      </c>
      <c r="I18" s="264">
        <f t="shared" si="1"/>
        <v>1829</v>
      </c>
      <c r="J18" s="264">
        <f t="shared" si="1"/>
        <v>165</v>
      </c>
      <c r="K18" s="794" t="s">
        <v>48</v>
      </c>
    </row>
    <row r="19" spans="1:11" x14ac:dyDescent="0.3">
      <c r="A19" s="30"/>
    </row>
    <row r="20" spans="1:11" x14ac:dyDescent="0.3">
      <c r="A20" s="30"/>
    </row>
  </sheetData>
  <mergeCells count="7">
    <mergeCell ref="A1:K1"/>
    <mergeCell ref="A2:K2"/>
    <mergeCell ref="A3:K3"/>
    <mergeCell ref="A4:K4"/>
    <mergeCell ref="A6:A7"/>
    <mergeCell ref="B6:J6"/>
    <mergeCell ref="K6:K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K18"/>
  <sheetViews>
    <sheetView view="pageBreakPreview" zoomScaleNormal="100" workbookViewId="0">
      <selection activeCell="J14" sqref="J14"/>
    </sheetView>
  </sheetViews>
  <sheetFormatPr defaultRowHeight="14" x14ac:dyDescent="0.3"/>
  <cols>
    <col min="1" max="1" width="16.7265625" style="51" customWidth="1"/>
    <col min="2" max="9" width="10.453125" style="51" customWidth="1"/>
    <col min="10" max="10" width="11.1796875" style="51" customWidth="1"/>
    <col min="11" max="11" width="16.7265625" style="51" customWidth="1"/>
    <col min="12" max="255" width="9.1796875" style="33"/>
    <col min="256" max="256" width="16.7265625" style="33" customWidth="1"/>
    <col min="257" max="266" width="8.7265625" style="33" customWidth="1"/>
    <col min="267" max="267" width="16.7265625" style="33" customWidth="1"/>
    <col min="268" max="511" width="9.1796875" style="33"/>
    <col min="512" max="512" width="16.7265625" style="33" customWidth="1"/>
    <col min="513" max="522" width="8.7265625" style="33" customWidth="1"/>
    <col min="523" max="523" width="16.7265625" style="33" customWidth="1"/>
    <col min="524" max="767" width="9.1796875" style="33"/>
    <col min="768" max="768" width="16.7265625" style="33" customWidth="1"/>
    <col min="769" max="778" width="8.7265625" style="33" customWidth="1"/>
    <col min="779" max="779" width="16.7265625" style="33" customWidth="1"/>
    <col min="780" max="1023" width="9.1796875" style="33"/>
    <col min="1024" max="1024" width="16.7265625" style="33" customWidth="1"/>
    <col min="1025" max="1034" width="8.7265625" style="33" customWidth="1"/>
    <col min="1035" max="1035" width="16.7265625" style="33" customWidth="1"/>
    <col min="1036" max="1279" width="9.1796875" style="33"/>
    <col min="1280" max="1280" width="16.7265625" style="33" customWidth="1"/>
    <col min="1281" max="1290" width="8.7265625" style="33" customWidth="1"/>
    <col min="1291" max="1291" width="16.7265625" style="33" customWidth="1"/>
    <col min="1292" max="1535" width="9.1796875" style="33"/>
    <col min="1536" max="1536" width="16.7265625" style="33" customWidth="1"/>
    <col min="1537" max="1546" width="8.7265625" style="33" customWidth="1"/>
    <col min="1547" max="1547" width="16.7265625" style="33" customWidth="1"/>
    <col min="1548" max="1791" width="9.1796875" style="33"/>
    <col min="1792" max="1792" width="16.7265625" style="33" customWidth="1"/>
    <col min="1793" max="1802" width="8.7265625" style="33" customWidth="1"/>
    <col min="1803" max="1803" width="16.7265625" style="33" customWidth="1"/>
    <col min="1804" max="2047" width="9.1796875" style="33"/>
    <col min="2048" max="2048" width="16.7265625" style="33" customWidth="1"/>
    <col min="2049" max="2058" width="8.7265625" style="33" customWidth="1"/>
    <col min="2059" max="2059" width="16.7265625" style="33" customWidth="1"/>
    <col min="2060" max="2303" width="9.1796875" style="33"/>
    <col min="2304" max="2304" width="16.7265625" style="33" customWidth="1"/>
    <col min="2305" max="2314" width="8.7265625" style="33" customWidth="1"/>
    <col min="2315" max="2315" width="16.7265625" style="33" customWidth="1"/>
    <col min="2316" max="2559" width="9.1796875" style="33"/>
    <col min="2560" max="2560" width="16.7265625" style="33" customWidth="1"/>
    <col min="2561" max="2570" width="8.7265625" style="33" customWidth="1"/>
    <col min="2571" max="2571" width="16.7265625" style="33" customWidth="1"/>
    <col min="2572" max="2815" width="9.1796875" style="33"/>
    <col min="2816" max="2816" width="16.7265625" style="33" customWidth="1"/>
    <col min="2817" max="2826" width="8.7265625" style="33" customWidth="1"/>
    <col min="2827" max="2827" width="16.7265625" style="33" customWidth="1"/>
    <col min="2828" max="3071" width="9.1796875" style="33"/>
    <col min="3072" max="3072" width="16.7265625" style="33" customWidth="1"/>
    <col min="3073" max="3082" width="8.7265625" style="33" customWidth="1"/>
    <col min="3083" max="3083" width="16.7265625" style="33" customWidth="1"/>
    <col min="3084" max="3327" width="9.1796875" style="33"/>
    <col min="3328" max="3328" width="16.7265625" style="33" customWidth="1"/>
    <col min="3329" max="3338" width="8.7265625" style="33" customWidth="1"/>
    <col min="3339" max="3339" width="16.7265625" style="33" customWidth="1"/>
    <col min="3340" max="3583" width="9.1796875" style="33"/>
    <col min="3584" max="3584" width="16.7265625" style="33" customWidth="1"/>
    <col min="3585" max="3594" width="8.7265625" style="33" customWidth="1"/>
    <col min="3595" max="3595" width="16.7265625" style="33" customWidth="1"/>
    <col min="3596" max="3839" width="9.1796875" style="33"/>
    <col min="3840" max="3840" width="16.7265625" style="33" customWidth="1"/>
    <col min="3841" max="3850" width="8.7265625" style="33" customWidth="1"/>
    <col min="3851" max="3851" width="16.7265625" style="33" customWidth="1"/>
    <col min="3852" max="4095" width="9.1796875" style="33"/>
    <col min="4096" max="4096" width="16.7265625" style="33" customWidth="1"/>
    <col min="4097" max="4106" width="8.7265625" style="33" customWidth="1"/>
    <col min="4107" max="4107" width="16.7265625" style="33" customWidth="1"/>
    <col min="4108" max="4351" width="9.1796875" style="33"/>
    <col min="4352" max="4352" width="16.7265625" style="33" customWidth="1"/>
    <col min="4353" max="4362" width="8.7265625" style="33" customWidth="1"/>
    <col min="4363" max="4363" width="16.7265625" style="33" customWidth="1"/>
    <col min="4364" max="4607" width="9.1796875" style="33"/>
    <col min="4608" max="4608" width="16.7265625" style="33" customWidth="1"/>
    <col min="4609" max="4618" width="8.7265625" style="33" customWidth="1"/>
    <col min="4619" max="4619" width="16.7265625" style="33" customWidth="1"/>
    <col min="4620" max="4863" width="9.1796875" style="33"/>
    <col min="4864" max="4864" width="16.7265625" style="33" customWidth="1"/>
    <col min="4865" max="4874" width="8.7265625" style="33" customWidth="1"/>
    <col min="4875" max="4875" width="16.7265625" style="33" customWidth="1"/>
    <col min="4876" max="5119" width="9.1796875" style="33"/>
    <col min="5120" max="5120" width="16.7265625" style="33" customWidth="1"/>
    <col min="5121" max="5130" width="8.7265625" style="33" customWidth="1"/>
    <col min="5131" max="5131" width="16.7265625" style="33" customWidth="1"/>
    <col min="5132" max="5375" width="9.1796875" style="33"/>
    <col min="5376" max="5376" width="16.7265625" style="33" customWidth="1"/>
    <col min="5377" max="5386" width="8.7265625" style="33" customWidth="1"/>
    <col min="5387" max="5387" width="16.7265625" style="33" customWidth="1"/>
    <col min="5388" max="5631" width="9.1796875" style="33"/>
    <col min="5632" max="5632" width="16.7265625" style="33" customWidth="1"/>
    <col min="5633" max="5642" width="8.7265625" style="33" customWidth="1"/>
    <col min="5643" max="5643" width="16.7265625" style="33" customWidth="1"/>
    <col min="5644" max="5887" width="9.1796875" style="33"/>
    <col min="5888" max="5888" width="16.7265625" style="33" customWidth="1"/>
    <col min="5889" max="5898" width="8.7265625" style="33" customWidth="1"/>
    <col min="5899" max="5899" width="16.7265625" style="33" customWidth="1"/>
    <col min="5900" max="6143" width="9.1796875" style="33"/>
    <col min="6144" max="6144" width="16.7265625" style="33" customWidth="1"/>
    <col min="6145" max="6154" width="8.7265625" style="33" customWidth="1"/>
    <col min="6155" max="6155" width="16.7265625" style="33" customWidth="1"/>
    <col min="6156" max="6399" width="9.1796875" style="33"/>
    <col min="6400" max="6400" width="16.7265625" style="33" customWidth="1"/>
    <col min="6401" max="6410" width="8.7265625" style="33" customWidth="1"/>
    <col min="6411" max="6411" width="16.7265625" style="33" customWidth="1"/>
    <col min="6412" max="6655" width="9.1796875" style="33"/>
    <col min="6656" max="6656" width="16.7265625" style="33" customWidth="1"/>
    <col min="6657" max="6666" width="8.7265625" style="33" customWidth="1"/>
    <col min="6667" max="6667" width="16.7265625" style="33" customWidth="1"/>
    <col min="6668" max="6911" width="9.1796875" style="33"/>
    <col min="6912" max="6912" width="16.7265625" style="33" customWidth="1"/>
    <col min="6913" max="6922" width="8.7265625" style="33" customWidth="1"/>
    <col min="6923" max="6923" width="16.7265625" style="33" customWidth="1"/>
    <col min="6924" max="7167" width="9.1796875" style="33"/>
    <col min="7168" max="7168" width="16.7265625" style="33" customWidth="1"/>
    <col min="7169" max="7178" width="8.7265625" style="33" customWidth="1"/>
    <col min="7179" max="7179" width="16.7265625" style="33" customWidth="1"/>
    <col min="7180" max="7423" width="9.1796875" style="33"/>
    <col min="7424" max="7424" width="16.7265625" style="33" customWidth="1"/>
    <col min="7425" max="7434" width="8.7265625" style="33" customWidth="1"/>
    <col min="7435" max="7435" width="16.7265625" style="33" customWidth="1"/>
    <col min="7436" max="7679" width="9.1796875" style="33"/>
    <col min="7680" max="7680" width="16.7265625" style="33" customWidth="1"/>
    <col min="7681" max="7690" width="8.7265625" style="33" customWidth="1"/>
    <col min="7691" max="7691" width="16.7265625" style="33" customWidth="1"/>
    <col min="7692" max="7935" width="9.1796875" style="33"/>
    <col min="7936" max="7936" width="16.7265625" style="33" customWidth="1"/>
    <col min="7937" max="7946" width="8.7265625" style="33" customWidth="1"/>
    <col min="7947" max="7947" width="16.7265625" style="33" customWidth="1"/>
    <col min="7948" max="8191" width="9.1796875" style="33"/>
    <col min="8192" max="8192" width="16.7265625" style="33" customWidth="1"/>
    <col min="8193" max="8202" width="8.7265625" style="33" customWidth="1"/>
    <col min="8203" max="8203" width="16.7265625" style="33" customWidth="1"/>
    <col min="8204" max="8447" width="9.1796875" style="33"/>
    <col min="8448" max="8448" width="16.7265625" style="33" customWidth="1"/>
    <col min="8449" max="8458" width="8.7265625" style="33" customWidth="1"/>
    <col min="8459" max="8459" width="16.7265625" style="33" customWidth="1"/>
    <col min="8460" max="8703" width="9.1796875" style="33"/>
    <col min="8704" max="8704" width="16.7265625" style="33" customWidth="1"/>
    <col min="8705" max="8714" width="8.7265625" style="33" customWidth="1"/>
    <col min="8715" max="8715" width="16.7265625" style="33" customWidth="1"/>
    <col min="8716" max="8959" width="9.1796875" style="33"/>
    <col min="8960" max="8960" width="16.7265625" style="33" customWidth="1"/>
    <col min="8961" max="8970" width="8.7265625" style="33" customWidth="1"/>
    <col min="8971" max="8971" width="16.7265625" style="33" customWidth="1"/>
    <col min="8972" max="9215" width="9.1796875" style="33"/>
    <col min="9216" max="9216" width="16.7265625" style="33" customWidth="1"/>
    <col min="9217" max="9226" width="8.7265625" style="33" customWidth="1"/>
    <col min="9227" max="9227" width="16.7265625" style="33" customWidth="1"/>
    <col min="9228" max="9471" width="9.1796875" style="33"/>
    <col min="9472" max="9472" width="16.7265625" style="33" customWidth="1"/>
    <col min="9473" max="9482" width="8.7265625" style="33" customWidth="1"/>
    <col min="9483" max="9483" width="16.7265625" style="33" customWidth="1"/>
    <col min="9484" max="9727" width="9.1796875" style="33"/>
    <col min="9728" max="9728" width="16.7265625" style="33" customWidth="1"/>
    <col min="9729" max="9738" width="8.7265625" style="33" customWidth="1"/>
    <col min="9739" max="9739" width="16.7265625" style="33" customWidth="1"/>
    <col min="9740" max="9983" width="9.1796875" style="33"/>
    <col min="9984" max="9984" width="16.7265625" style="33" customWidth="1"/>
    <col min="9985" max="9994" width="8.7265625" style="33" customWidth="1"/>
    <col min="9995" max="9995" width="16.7265625" style="33" customWidth="1"/>
    <col min="9996" max="10239" width="9.1796875" style="33"/>
    <col min="10240" max="10240" width="16.7265625" style="33" customWidth="1"/>
    <col min="10241" max="10250" width="8.7265625" style="33" customWidth="1"/>
    <col min="10251" max="10251" width="16.7265625" style="33" customWidth="1"/>
    <col min="10252" max="10495" width="9.1796875" style="33"/>
    <col min="10496" max="10496" width="16.7265625" style="33" customWidth="1"/>
    <col min="10497" max="10506" width="8.7265625" style="33" customWidth="1"/>
    <col min="10507" max="10507" width="16.7265625" style="33" customWidth="1"/>
    <col min="10508" max="10751" width="9.1796875" style="33"/>
    <col min="10752" max="10752" width="16.7265625" style="33" customWidth="1"/>
    <col min="10753" max="10762" width="8.7265625" style="33" customWidth="1"/>
    <col min="10763" max="10763" width="16.7265625" style="33" customWidth="1"/>
    <col min="10764" max="11007" width="9.1796875" style="33"/>
    <col min="11008" max="11008" width="16.7265625" style="33" customWidth="1"/>
    <col min="11009" max="11018" width="8.7265625" style="33" customWidth="1"/>
    <col min="11019" max="11019" width="16.7265625" style="33" customWidth="1"/>
    <col min="11020" max="11263" width="9.1796875" style="33"/>
    <col min="11264" max="11264" width="16.7265625" style="33" customWidth="1"/>
    <col min="11265" max="11274" width="8.7265625" style="33" customWidth="1"/>
    <col min="11275" max="11275" width="16.7265625" style="33" customWidth="1"/>
    <col min="11276" max="11519" width="9.1796875" style="33"/>
    <col min="11520" max="11520" width="16.7265625" style="33" customWidth="1"/>
    <col min="11521" max="11530" width="8.7265625" style="33" customWidth="1"/>
    <col min="11531" max="11531" width="16.7265625" style="33" customWidth="1"/>
    <col min="11532" max="11775" width="9.1796875" style="33"/>
    <col min="11776" max="11776" width="16.7265625" style="33" customWidth="1"/>
    <col min="11777" max="11786" width="8.7265625" style="33" customWidth="1"/>
    <col min="11787" max="11787" width="16.7265625" style="33" customWidth="1"/>
    <col min="11788" max="12031" width="9.1796875" style="33"/>
    <col min="12032" max="12032" width="16.7265625" style="33" customWidth="1"/>
    <col min="12033" max="12042" width="8.7265625" style="33" customWidth="1"/>
    <col min="12043" max="12043" width="16.7265625" style="33" customWidth="1"/>
    <col min="12044" max="12287" width="9.1796875" style="33"/>
    <col min="12288" max="12288" width="16.7265625" style="33" customWidth="1"/>
    <col min="12289" max="12298" width="8.7265625" style="33" customWidth="1"/>
    <col min="12299" max="12299" width="16.7265625" style="33" customWidth="1"/>
    <col min="12300" max="12543" width="9.1796875" style="33"/>
    <col min="12544" max="12544" width="16.7265625" style="33" customWidth="1"/>
    <col min="12545" max="12554" width="8.7265625" style="33" customWidth="1"/>
    <col min="12555" max="12555" width="16.7265625" style="33" customWidth="1"/>
    <col min="12556" max="12799" width="9.1796875" style="33"/>
    <col min="12800" max="12800" width="16.7265625" style="33" customWidth="1"/>
    <col min="12801" max="12810" width="8.7265625" style="33" customWidth="1"/>
    <col min="12811" max="12811" width="16.7265625" style="33" customWidth="1"/>
    <col min="12812" max="13055" width="9.1796875" style="33"/>
    <col min="13056" max="13056" width="16.7265625" style="33" customWidth="1"/>
    <col min="13057" max="13066" width="8.7265625" style="33" customWidth="1"/>
    <col min="13067" max="13067" width="16.7265625" style="33" customWidth="1"/>
    <col min="13068" max="13311" width="9.1796875" style="33"/>
    <col min="13312" max="13312" width="16.7265625" style="33" customWidth="1"/>
    <col min="13313" max="13322" width="8.7265625" style="33" customWidth="1"/>
    <col min="13323" max="13323" width="16.7265625" style="33" customWidth="1"/>
    <col min="13324" max="13567" width="9.1796875" style="33"/>
    <col min="13568" max="13568" width="16.7265625" style="33" customWidth="1"/>
    <col min="13569" max="13578" width="8.7265625" style="33" customWidth="1"/>
    <col min="13579" max="13579" width="16.7265625" style="33" customWidth="1"/>
    <col min="13580" max="13823" width="9.1796875" style="33"/>
    <col min="13824" max="13824" width="16.7265625" style="33" customWidth="1"/>
    <col min="13825" max="13834" width="8.7265625" style="33" customWidth="1"/>
    <col min="13835" max="13835" width="16.7265625" style="33" customWidth="1"/>
    <col min="13836" max="14079" width="9.1796875" style="33"/>
    <col min="14080" max="14080" width="16.7265625" style="33" customWidth="1"/>
    <col min="14081" max="14090" width="8.7265625" style="33" customWidth="1"/>
    <col min="14091" max="14091" width="16.7265625" style="33" customWidth="1"/>
    <col min="14092" max="14335" width="9.1796875" style="33"/>
    <col min="14336" max="14336" width="16.7265625" style="33" customWidth="1"/>
    <col min="14337" max="14346" width="8.7265625" style="33" customWidth="1"/>
    <col min="14347" max="14347" width="16.7265625" style="33" customWidth="1"/>
    <col min="14348" max="14591" width="9.1796875" style="33"/>
    <col min="14592" max="14592" width="16.7265625" style="33" customWidth="1"/>
    <col min="14593" max="14602" width="8.7265625" style="33" customWidth="1"/>
    <col min="14603" max="14603" width="16.7265625" style="33" customWidth="1"/>
    <col min="14604" max="14847" width="9.1796875" style="33"/>
    <col min="14848" max="14848" width="16.7265625" style="33" customWidth="1"/>
    <col min="14849" max="14858" width="8.7265625" style="33" customWidth="1"/>
    <col min="14859" max="14859" width="16.7265625" style="33" customWidth="1"/>
    <col min="14860" max="15103" width="9.1796875" style="33"/>
    <col min="15104" max="15104" width="16.7265625" style="33" customWidth="1"/>
    <col min="15105" max="15114" width="8.7265625" style="33" customWidth="1"/>
    <col min="15115" max="15115" width="16.7265625" style="33" customWidth="1"/>
    <col min="15116" max="15359" width="9.1796875" style="33"/>
    <col min="15360" max="15360" width="16.7265625" style="33" customWidth="1"/>
    <col min="15361" max="15370" width="8.7265625" style="33" customWidth="1"/>
    <col min="15371" max="15371" width="16.7265625" style="33" customWidth="1"/>
    <col min="15372" max="15615" width="9.1796875" style="33"/>
    <col min="15616" max="15616" width="16.7265625" style="33" customWidth="1"/>
    <col min="15617" max="15626" width="8.7265625" style="33" customWidth="1"/>
    <col min="15627" max="15627" width="16.7265625" style="33" customWidth="1"/>
    <col min="15628" max="15871" width="9.1796875" style="33"/>
    <col min="15872" max="15872" width="16.7265625" style="33" customWidth="1"/>
    <col min="15873" max="15882" width="8.7265625" style="33" customWidth="1"/>
    <col min="15883" max="15883" width="16.7265625" style="33" customWidth="1"/>
    <col min="15884" max="16127" width="9.1796875" style="33"/>
    <col min="16128" max="16128" width="16.7265625" style="33" customWidth="1"/>
    <col min="16129" max="16138" width="8.7265625" style="33" customWidth="1"/>
    <col min="16139" max="16139" width="16.7265625" style="33" customWidth="1"/>
    <col min="16140" max="16384" width="9.1796875" style="33"/>
  </cols>
  <sheetData>
    <row r="1" spans="1:11" ht="18" customHeight="1" x14ac:dyDescent="0.7">
      <c r="A1" s="1265" t="s">
        <v>575</v>
      </c>
      <c r="B1" s="1265"/>
      <c r="C1" s="1265"/>
      <c r="D1" s="1265"/>
      <c r="E1" s="1265"/>
      <c r="F1" s="1265"/>
      <c r="G1" s="1265"/>
      <c r="H1" s="1265"/>
      <c r="I1" s="1265"/>
      <c r="J1" s="1265"/>
      <c r="K1" s="1265"/>
    </row>
    <row r="2" spans="1:11" ht="18" customHeight="1" x14ac:dyDescent="0.35">
      <c r="A2" s="1201" t="s">
        <v>1167</v>
      </c>
      <c r="B2" s="1201"/>
      <c r="C2" s="1201"/>
      <c r="D2" s="1201"/>
      <c r="E2" s="1201"/>
      <c r="F2" s="1201"/>
      <c r="G2" s="1201"/>
      <c r="H2" s="1201"/>
      <c r="I2" s="1201"/>
      <c r="J2" s="1201"/>
      <c r="K2" s="1201"/>
    </row>
    <row r="3" spans="1:11" ht="18" customHeight="1" x14ac:dyDescent="0.35">
      <c r="A3" s="1186">
        <v>2017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</row>
    <row r="4" spans="1:11" ht="18" customHeight="1" x14ac:dyDescent="0.35">
      <c r="A4" s="1186" t="s">
        <v>358</v>
      </c>
      <c r="B4" s="1186"/>
      <c r="C4" s="1186"/>
      <c r="D4" s="1186"/>
      <c r="E4" s="1186"/>
      <c r="F4" s="1186"/>
      <c r="G4" s="1186"/>
      <c r="H4" s="1186"/>
      <c r="I4" s="1186"/>
      <c r="J4" s="1186"/>
      <c r="K4" s="1186"/>
    </row>
    <row r="5" spans="1:11" ht="15" x14ac:dyDescent="0.4">
      <c r="A5" s="318" t="s">
        <v>982</v>
      </c>
      <c r="B5" s="320"/>
      <c r="C5" s="320"/>
      <c r="D5" s="320"/>
      <c r="E5" s="320"/>
      <c r="F5" s="320"/>
      <c r="G5" s="320"/>
      <c r="H5" s="333"/>
      <c r="I5" s="320"/>
      <c r="J5" s="320"/>
      <c r="K5" s="331" t="s">
        <v>214</v>
      </c>
    </row>
    <row r="6" spans="1:11" ht="28.5" customHeight="1" thickBot="1" x14ac:dyDescent="0.3">
      <c r="A6" s="1260" t="s">
        <v>210</v>
      </c>
      <c r="B6" s="1262" t="s">
        <v>1166</v>
      </c>
      <c r="C6" s="1262"/>
      <c r="D6" s="1262"/>
      <c r="E6" s="1262"/>
      <c r="F6" s="1262"/>
      <c r="G6" s="1262"/>
      <c r="H6" s="1262"/>
      <c r="I6" s="1262"/>
      <c r="J6" s="1262"/>
      <c r="K6" s="1263" t="s">
        <v>95</v>
      </c>
    </row>
    <row r="7" spans="1:11" ht="42" customHeight="1" thickTop="1" x14ac:dyDescent="0.25">
      <c r="A7" s="1261"/>
      <c r="B7" s="98" t="s">
        <v>404</v>
      </c>
      <c r="C7" s="148" t="s">
        <v>202</v>
      </c>
      <c r="D7" s="68" t="s">
        <v>165</v>
      </c>
      <c r="E7" s="68" t="s">
        <v>72</v>
      </c>
      <c r="F7" s="68" t="s">
        <v>70</v>
      </c>
      <c r="G7" s="68" t="s">
        <v>68</v>
      </c>
      <c r="H7" s="68" t="s">
        <v>66</v>
      </c>
      <c r="I7" s="68" t="s">
        <v>64</v>
      </c>
      <c r="J7" s="149" t="s">
        <v>668</v>
      </c>
      <c r="K7" s="1264"/>
    </row>
    <row r="8" spans="1:11" ht="25" customHeight="1" thickBot="1" x14ac:dyDescent="0.3">
      <c r="A8" s="795" t="s">
        <v>96</v>
      </c>
      <c r="B8" s="189">
        <f t="shared" ref="B8:B17" si="0">SUM(C8:J8)</f>
        <v>7928</v>
      </c>
      <c r="C8" s="190">
        <f>SUM('B13-1'!C8+'B13-2'!C8)</f>
        <v>2</v>
      </c>
      <c r="D8" s="190">
        <f>SUM('B13-1'!D8+'B13-2'!D8)</f>
        <v>13</v>
      </c>
      <c r="E8" s="190">
        <f>SUM('B13-1'!E8+'B13-2'!E8)</f>
        <v>114</v>
      </c>
      <c r="F8" s="190">
        <f>SUM('B13-1'!F8+'B13-2'!F8)</f>
        <v>568</v>
      </c>
      <c r="G8" s="190">
        <f>SUM('B13-1'!G8+'B13-2'!G8)</f>
        <v>1847</v>
      </c>
      <c r="H8" s="190">
        <f>SUM('B13-1'!H8+'B13-2'!H8)</f>
        <v>3000</v>
      </c>
      <c r="I8" s="190">
        <f>SUM('B13-1'!I8+'B13-2'!I8)</f>
        <v>2094</v>
      </c>
      <c r="J8" s="190">
        <f>SUM('B13-1'!J8+'B13-2'!J8)</f>
        <v>290</v>
      </c>
      <c r="K8" s="748" t="s">
        <v>666</v>
      </c>
    </row>
    <row r="9" spans="1:11" ht="25" customHeight="1" thickTop="1" thickBot="1" x14ac:dyDescent="0.3">
      <c r="A9" s="755" t="s">
        <v>97</v>
      </c>
      <c r="B9" s="193">
        <f t="shared" si="0"/>
        <v>7816</v>
      </c>
      <c r="C9" s="194">
        <f>SUM('B13-1'!C9+'B13-2'!C9)</f>
        <v>2</v>
      </c>
      <c r="D9" s="194">
        <f>SUM('B13-1'!D9+'B13-2'!D9)</f>
        <v>14</v>
      </c>
      <c r="E9" s="194">
        <f>SUM('B13-1'!E9+'B13-2'!E9)</f>
        <v>169</v>
      </c>
      <c r="F9" s="194">
        <f>SUM('B13-1'!F9+'B13-2'!F9)</f>
        <v>934</v>
      </c>
      <c r="G9" s="194">
        <f>SUM('B13-1'!G9+'B13-2'!G9)</f>
        <v>2607</v>
      </c>
      <c r="H9" s="194">
        <f>SUM('B13-1'!H9+'B13-2'!H9)</f>
        <v>2938</v>
      </c>
      <c r="I9" s="194">
        <f>SUM('B13-1'!I9+'B13-2'!I9)</f>
        <v>1095</v>
      </c>
      <c r="J9" s="194">
        <f>SUM('B13-1'!J9+'B13-2'!J9)</f>
        <v>57</v>
      </c>
      <c r="K9" s="750" t="s">
        <v>1377</v>
      </c>
    </row>
    <row r="10" spans="1:11" ht="25" customHeight="1" thickTop="1" thickBot="1" x14ac:dyDescent="0.3">
      <c r="A10" s="796" t="s">
        <v>98</v>
      </c>
      <c r="B10" s="191">
        <f t="shared" si="0"/>
        <v>5584</v>
      </c>
      <c r="C10" s="192">
        <f>SUM('B13-1'!C10+'B13-2'!C10)</f>
        <v>5</v>
      </c>
      <c r="D10" s="192">
        <f>SUM('B13-1'!D10+'B13-2'!D10)</f>
        <v>15</v>
      </c>
      <c r="E10" s="192">
        <f>SUM('B13-1'!E10+'B13-2'!E10)</f>
        <v>218</v>
      </c>
      <c r="F10" s="192">
        <f>SUM('B13-1'!F10+'B13-2'!F10)</f>
        <v>989</v>
      </c>
      <c r="G10" s="192">
        <f>SUM('B13-1'!G10+'B13-2'!G10)</f>
        <v>2245</v>
      </c>
      <c r="H10" s="192">
        <f>SUM('B13-1'!H10+'B13-2'!H10)</f>
        <v>1693</v>
      </c>
      <c r="I10" s="192">
        <f>SUM('B13-1'!I10+'B13-2'!I10)</f>
        <v>413</v>
      </c>
      <c r="J10" s="192">
        <f>SUM('B13-1'!J10+'B13-2'!J10)</f>
        <v>6</v>
      </c>
      <c r="K10" s="749" t="s">
        <v>99</v>
      </c>
    </row>
    <row r="11" spans="1:11" ht="25" customHeight="1" thickTop="1" thickBot="1" x14ac:dyDescent="0.3">
      <c r="A11" s="755" t="s">
        <v>100</v>
      </c>
      <c r="B11" s="193">
        <f t="shared" si="0"/>
        <v>3232</v>
      </c>
      <c r="C11" s="194">
        <f>SUM('B13-1'!C11+'B13-2'!C11)</f>
        <v>2</v>
      </c>
      <c r="D11" s="194">
        <f>SUM('B13-1'!D11+'B13-2'!D11)</f>
        <v>10</v>
      </c>
      <c r="E11" s="194">
        <f>SUM('B13-1'!E11+'B13-2'!E11)</f>
        <v>210</v>
      </c>
      <c r="F11" s="194">
        <f>SUM('B13-1'!F11+'B13-2'!F11)</f>
        <v>914</v>
      </c>
      <c r="G11" s="194">
        <f>SUM('B13-1'!G11+'B13-2'!G11)</f>
        <v>1285</v>
      </c>
      <c r="H11" s="194">
        <f>SUM('B13-1'!H11+'B13-2'!H11)</f>
        <v>720</v>
      </c>
      <c r="I11" s="194">
        <f>SUM('B13-1'!I11+'B13-2'!I11)</f>
        <v>91</v>
      </c>
      <c r="J11" s="194">
        <f>SUM('B13-1'!J11+'B13-2'!J11)</f>
        <v>0</v>
      </c>
      <c r="K11" s="750" t="s">
        <v>101</v>
      </c>
    </row>
    <row r="12" spans="1:11" ht="25" customHeight="1" thickTop="1" thickBot="1" x14ac:dyDescent="0.3">
      <c r="A12" s="796" t="s">
        <v>102</v>
      </c>
      <c r="B12" s="191">
        <f t="shared" si="0"/>
        <v>1674</v>
      </c>
      <c r="C12" s="192">
        <f>SUM('B13-1'!C12+'B13-2'!C12)</f>
        <v>1</v>
      </c>
      <c r="D12" s="192">
        <f>SUM('B13-1'!D12+'B13-2'!D12)</f>
        <v>7</v>
      </c>
      <c r="E12" s="192">
        <f>SUM('B13-1'!E12+'B13-2'!E12)</f>
        <v>200</v>
      </c>
      <c r="F12" s="192">
        <f>SUM('B13-1'!F12+'B13-2'!F12)</f>
        <v>616</v>
      </c>
      <c r="G12" s="192">
        <f>SUM('B13-1'!G12+'B13-2'!G12)</f>
        <v>594</v>
      </c>
      <c r="H12" s="192">
        <f>SUM('B13-1'!H12+'B13-2'!H12)</f>
        <v>227</v>
      </c>
      <c r="I12" s="192">
        <f>SUM('B13-1'!I12+'B13-2'!I12)</f>
        <v>29</v>
      </c>
      <c r="J12" s="192">
        <f>SUM('B13-1'!J12+'B13-2'!J12)</f>
        <v>0</v>
      </c>
      <c r="K12" s="749" t="s">
        <v>103</v>
      </c>
    </row>
    <row r="13" spans="1:11" ht="25" customHeight="1" thickTop="1" thickBot="1" x14ac:dyDescent="0.3">
      <c r="A13" s="755" t="s">
        <v>104</v>
      </c>
      <c r="B13" s="193">
        <f t="shared" si="0"/>
        <v>874</v>
      </c>
      <c r="C13" s="194">
        <f>SUM('B13-1'!C13+'B13-2'!C13)</f>
        <v>1</v>
      </c>
      <c r="D13" s="194">
        <f>SUM('B13-1'!D13+'B13-2'!D13)</f>
        <v>8</v>
      </c>
      <c r="E13" s="194">
        <f>SUM('B13-1'!E13+'B13-2'!E13)</f>
        <v>151</v>
      </c>
      <c r="F13" s="194">
        <f>SUM('B13-1'!F13+'B13-2'!F13)</f>
        <v>372</v>
      </c>
      <c r="G13" s="194">
        <f>SUM('B13-1'!G13+'B13-2'!G13)</f>
        <v>260</v>
      </c>
      <c r="H13" s="194">
        <f>SUM('B13-1'!H13+'B13-2'!H13)</f>
        <v>78</v>
      </c>
      <c r="I13" s="194">
        <f>SUM('B13-1'!I13+'B13-2'!I13)</f>
        <v>4</v>
      </c>
      <c r="J13" s="194">
        <f>SUM('B13-1'!J13+'B13-2'!J13)</f>
        <v>0</v>
      </c>
      <c r="K13" s="750" t="s">
        <v>105</v>
      </c>
    </row>
    <row r="14" spans="1:11" ht="25" customHeight="1" thickTop="1" thickBot="1" x14ac:dyDescent="0.3">
      <c r="A14" s="796" t="s">
        <v>106</v>
      </c>
      <c r="B14" s="191">
        <f t="shared" si="0"/>
        <v>423</v>
      </c>
      <c r="C14" s="192">
        <f>SUM('B13-1'!C14+'B13-2'!C14)</f>
        <v>0</v>
      </c>
      <c r="D14" s="192">
        <f>SUM('B13-1'!D14+'B13-2'!D14)</f>
        <v>11</v>
      </c>
      <c r="E14" s="192">
        <f>SUM('B13-1'!E14+'B13-2'!E14)</f>
        <v>109</v>
      </c>
      <c r="F14" s="192">
        <f>SUM('B13-1'!F14+'B13-2'!F14)</f>
        <v>187</v>
      </c>
      <c r="G14" s="192">
        <f>SUM('B13-1'!G14+'B13-2'!G14)</f>
        <v>93</v>
      </c>
      <c r="H14" s="192">
        <f>SUM('B13-1'!H14+'B13-2'!H14)</f>
        <v>23</v>
      </c>
      <c r="I14" s="192">
        <f>SUM('B13-1'!I14+'B13-2'!I14)</f>
        <v>0</v>
      </c>
      <c r="J14" s="192">
        <f>SUM('B13-1'!J14+'B13-2'!J14)</f>
        <v>0</v>
      </c>
      <c r="K14" s="749" t="s">
        <v>107</v>
      </c>
    </row>
    <row r="15" spans="1:11" ht="25" customHeight="1" thickTop="1" thickBot="1" x14ac:dyDescent="0.3">
      <c r="A15" s="755" t="s">
        <v>108</v>
      </c>
      <c r="B15" s="193">
        <f t="shared" si="0"/>
        <v>198</v>
      </c>
      <c r="C15" s="194">
        <f>SUM('B13-1'!C15+'B13-2'!C15)</f>
        <v>0</v>
      </c>
      <c r="D15" s="194">
        <f>SUM('B13-1'!D15+'B13-2'!D15)</f>
        <v>6</v>
      </c>
      <c r="E15" s="194">
        <f>SUM('B13-1'!E15+'B13-2'!E15)</f>
        <v>57</v>
      </c>
      <c r="F15" s="194">
        <f>SUM('B13-1'!F15+'B13-2'!F15)</f>
        <v>95</v>
      </c>
      <c r="G15" s="194">
        <f>SUM('B13-1'!G15+'B13-2'!G15)</f>
        <v>35</v>
      </c>
      <c r="H15" s="194">
        <f>SUM('B13-1'!H15+'B13-2'!H15)</f>
        <v>5</v>
      </c>
      <c r="I15" s="194">
        <f>SUM('B13-1'!I15+'B13-2'!I15)</f>
        <v>0</v>
      </c>
      <c r="J15" s="194">
        <f>SUM('B13-1'!J15+'B13-2'!J15)</f>
        <v>0</v>
      </c>
      <c r="K15" s="750" t="s">
        <v>109</v>
      </c>
    </row>
    <row r="16" spans="1:11" ht="25" customHeight="1" thickTop="1" thickBot="1" x14ac:dyDescent="0.3">
      <c r="A16" s="796" t="s">
        <v>110</v>
      </c>
      <c r="B16" s="191">
        <f t="shared" si="0"/>
        <v>96</v>
      </c>
      <c r="C16" s="192">
        <f>SUM('B13-1'!C16+'B13-2'!C16)</f>
        <v>0</v>
      </c>
      <c r="D16" s="192">
        <f>SUM('B13-1'!D16+'B13-2'!D16)</f>
        <v>5</v>
      </c>
      <c r="E16" s="192">
        <f>SUM('B13-1'!E16+'B13-2'!E16)</f>
        <v>32</v>
      </c>
      <c r="F16" s="192">
        <f>SUM('B13-1'!F16+'B13-2'!F16)</f>
        <v>37</v>
      </c>
      <c r="G16" s="192">
        <f>SUM('B13-1'!G16+'B13-2'!G16)</f>
        <v>21</v>
      </c>
      <c r="H16" s="192">
        <f>SUM('B13-1'!H16+'B13-2'!H16)</f>
        <v>1</v>
      </c>
      <c r="I16" s="192">
        <f>SUM('B13-1'!I16+'B13-2'!I16)</f>
        <v>0</v>
      </c>
      <c r="J16" s="192">
        <f>SUM('B13-1'!J16+'B13-2'!J16)</f>
        <v>0</v>
      </c>
      <c r="K16" s="749" t="s">
        <v>111</v>
      </c>
    </row>
    <row r="17" spans="1:11" ht="25" customHeight="1" thickTop="1" x14ac:dyDescent="0.25">
      <c r="A17" s="756" t="s">
        <v>112</v>
      </c>
      <c r="B17" s="196">
        <f t="shared" si="0"/>
        <v>81</v>
      </c>
      <c r="C17" s="216">
        <f>SUM('B13-1'!C17+'B13-2'!C17)</f>
        <v>1</v>
      </c>
      <c r="D17" s="216">
        <f>SUM('B13-1'!D17+'B13-2'!D17)</f>
        <v>4</v>
      </c>
      <c r="E17" s="216">
        <f>SUM('B13-1'!E17+'B13-2'!E17)</f>
        <v>38</v>
      </c>
      <c r="F17" s="216">
        <f>SUM('B13-1'!F17+'B13-2'!F17)</f>
        <v>30</v>
      </c>
      <c r="G17" s="216">
        <f>SUM('B13-1'!G17+'B13-2'!G17)</f>
        <v>6</v>
      </c>
      <c r="H17" s="216">
        <f>SUM('B13-1'!H17+'B13-2'!H17)</f>
        <v>2</v>
      </c>
      <c r="I17" s="216">
        <f>SUM('B13-1'!I17+'B13-2'!I17)</f>
        <v>0</v>
      </c>
      <c r="J17" s="216">
        <f>SUM('B13-1'!J17+'B13-2'!J17)</f>
        <v>0</v>
      </c>
      <c r="K17" s="793" t="s">
        <v>113</v>
      </c>
    </row>
    <row r="18" spans="1:11" ht="30" customHeight="1" x14ac:dyDescent="0.25">
      <c r="A18" s="797" t="s">
        <v>47</v>
      </c>
      <c r="B18" s="264">
        <f t="shared" ref="B18:J18" si="1">SUM(B8:B17)</f>
        <v>27906</v>
      </c>
      <c r="C18" s="264">
        <f t="shared" si="1"/>
        <v>14</v>
      </c>
      <c r="D18" s="264">
        <f t="shared" si="1"/>
        <v>93</v>
      </c>
      <c r="E18" s="264">
        <f t="shared" si="1"/>
        <v>1298</v>
      </c>
      <c r="F18" s="264">
        <f t="shared" si="1"/>
        <v>4742</v>
      </c>
      <c r="G18" s="264">
        <f t="shared" si="1"/>
        <v>8993</v>
      </c>
      <c r="H18" s="264">
        <f t="shared" si="1"/>
        <v>8687</v>
      </c>
      <c r="I18" s="264">
        <f t="shared" si="1"/>
        <v>3726</v>
      </c>
      <c r="J18" s="264">
        <f t="shared" si="1"/>
        <v>353</v>
      </c>
      <c r="K18" s="794" t="s">
        <v>48</v>
      </c>
    </row>
  </sheetData>
  <mergeCells count="7">
    <mergeCell ref="A1:K1"/>
    <mergeCell ref="A2:K2"/>
    <mergeCell ref="A3:K3"/>
    <mergeCell ref="A4:K4"/>
    <mergeCell ref="A6:A7"/>
    <mergeCell ref="B6:J6"/>
    <mergeCell ref="K6:K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L18"/>
  <sheetViews>
    <sheetView view="pageBreakPreview" zoomScaleNormal="100" workbookViewId="0">
      <selection activeCell="J14" sqref="J14"/>
    </sheetView>
  </sheetViews>
  <sheetFormatPr defaultColWidth="9.1796875" defaultRowHeight="14" x14ac:dyDescent="0.3"/>
  <cols>
    <col min="1" max="1" width="16.7265625" style="51" customWidth="1"/>
    <col min="2" max="11" width="10" style="51" customWidth="1"/>
    <col min="12" max="12" width="16.7265625" style="51" customWidth="1"/>
    <col min="13" max="255" width="9.1796875" style="33"/>
    <col min="256" max="256" width="16.7265625" style="33" customWidth="1"/>
    <col min="257" max="267" width="8.7265625" style="33" customWidth="1"/>
    <col min="268" max="268" width="16.7265625" style="33" customWidth="1"/>
    <col min="269" max="511" width="9.1796875" style="33"/>
    <col min="512" max="512" width="16.7265625" style="33" customWidth="1"/>
    <col min="513" max="523" width="8.7265625" style="33" customWidth="1"/>
    <col min="524" max="524" width="16.7265625" style="33" customWidth="1"/>
    <col min="525" max="767" width="9.1796875" style="33"/>
    <col min="768" max="768" width="16.7265625" style="33" customWidth="1"/>
    <col min="769" max="779" width="8.7265625" style="33" customWidth="1"/>
    <col min="780" max="780" width="16.7265625" style="33" customWidth="1"/>
    <col min="781" max="1023" width="9.1796875" style="33"/>
    <col min="1024" max="1024" width="16.7265625" style="33" customWidth="1"/>
    <col min="1025" max="1035" width="8.7265625" style="33" customWidth="1"/>
    <col min="1036" max="1036" width="16.7265625" style="33" customWidth="1"/>
    <col min="1037" max="1279" width="9.1796875" style="33"/>
    <col min="1280" max="1280" width="16.7265625" style="33" customWidth="1"/>
    <col min="1281" max="1291" width="8.7265625" style="33" customWidth="1"/>
    <col min="1292" max="1292" width="16.7265625" style="33" customWidth="1"/>
    <col min="1293" max="1535" width="9.1796875" style="33"/>
    <col min="1536" max="1536" width="16.7265625" style="33" customWidth="1"/>
    <col min="1537" max="1547" width="8.7265625" style="33" customWidth="1"/>
    <col min="1548" max="1548" width="16.7265625" style="33" customWidth="1"/>
    <col min="1549" max="1791" width="9.1796875" style="33"/>
    <col min="1792" max="1792" width="16.7265625" style="33" customWidth="1"/>
    <col min="1793" max="1803" width="8.7265625" style="33" customWidth="1"/>
    <col min="1804" max="1804" width="16.7265625" style="33" customWidth="1"/>
    <col min="1805" max="2047" width="9.1796875" style="33"/>
    <col min="2048" max="2048" width="16.7265625" style="33" customWidth="1"/>
    <col min="2049" max="2059" width="8.7265625" style="33" customWidth="1"/>
    <col min="2060" max="2060" width="16.7265625" style="33" customWidth="1"/>
    <col min="2061" max="2303" width="9.1796875" style="33"/>
    <col min="2304" max="2304" width="16.7265625" style="33" customWidth="1"/>
    <col min="2305" max="2315" width="8.7265625" style="33" customWidth="1"/>
    <col min="2316" max="2316" width="16.7265625" style="33" customWidth="1"/>
    <col min="2317" max="2559" width="9.1796875" style="33"/>
    <col min="2560" max="2560" width="16.7265625" style="33" customWidth="1"/>
    <col min="2561" max="2571" width="8.7265625" style="33" customWidth="1"/>
    <col min="2572" max="2572" width="16.7265625" style="33" customWidth="1"/>
    <col min="2573" max="2815" width="9.1796875" style="33"/>
    <col min="2816" max="2816" width="16.7265625" style="33" customWidth="1"/>
    <col min="2817" max="2827" width="8.7265625" style="33" customWidth="1"/>
    <col min="2828" max="2828" width="16.7265625" style="33" customWidth="1"/>
    <col min="2829" max="3071" width="9.1796875" style="33"/>
    <col min="3072" max="3072" width="16.7265625" style="33" customWidth="1"/>
    <col min="3073" max="3083" width="8.7265625" style="33" customWidth="1"/>
    <col min="3084" max="3084" width="16.7265625" style="33" customWidth="1"/>
    <col min="3085" max="3327" width="9.1796875" style="33"/>
    <col min="3328" max="3328" width="16.7265625" style="33" customWidth="1"/>
    <col min="3329" max="3339" width="8.7265625" style="33" customWidth="1"/>
    <col min="3340" max="3340" width="16.7265625" style="33" customWidth="1"/>
    <col min="3341" max="3583" width="9.1796875" style="33"/>
    <col min="3584" max="3584" width="16.7265625" style="33" customWidth="1"/>
    <col min="3585" max="3595" width="8.7265625" style="33" customWidth="1"/>
    <col min="3596" max="3596" width="16.7265625" style="33" customWidth="1"/>
    <col min="3597" max="3839" width="9.1796875" style="33"/>
    <col min="3840" max="3840" width="16.7265625" style="33" customWidth="1"/>
    <col min="3841" max="3851" width="8.7265625" style="33" customWidth="1"/>
    <col min="3852" max="3852" width="16.7265625" style="33" customWidth="1"/>
    <col min="3853" max="4095" width="9.1796875" style="33"/>
    <col min="4096" max="4096" width="16.7265625" style="33" customWidth="1"/>
    <col min="4097" max="4107" width="8.7265625" style="33" customWidth="1"/>
    <col min="4108" max="4108" width="16.7265625" style="33" customWidth="1"/>
    <col min="4109" max="4351" width="9.1796875" style="33"/>
    <col min="4352" max="4352" width="16.7265625" style="33" customWidth="1"/>
    <col min="4353" max="4363" width="8.7265625" style="33" customWidth="1"/>
    <col min="4364" max="4364" width="16.7265625" style="33" customWidth="1"/>
    <col min="4365" max="4607" width="9.1796875" style="33"/>
    <col min="4608" max="4608" width="16.7265625" style="33" customWidth="1"/>
    <col min="4609" max="4619" width="8.7265625" style="33" customWidth="1"/>
    <col min="4620" max="4620" width="16.7265625" style="33" customWidth="1"/>
    <col min="4621" max="4863" width="9.1796875" style="33"/>
    <col min="4864" max="4864" width="16.7265625" style="33" customWidth="1"/>
    <col min="4865" max="4875" width="8.7265625" style="33" customWidth="1"/>
    <col min="4876" max="4876" width="16.7265625" style="33" customWidth="1"/>
    <col min="4877" max="5119" width="9.1796875" style="33"/>
    <col min="5120" max="5120" width="16.7265625" style="33" customWidth="1"/>
    <col min="5121" max="5131" width="8.7265625" style="33" customWidth="1"/>
    <col min="5132" max="5132" width="16.7265625" style="33" customWidth="1"/>
    <col min="5133" max="5375" width="9.1796875" style="33"/>
    <col min="5376" max="5376" width="16.7265625" style="33" customWidth="1"/>
    <col min="5377" max="5387" width="8.7265625" style="33" customWidth="1"/>
    <col min="5388" max="5388" width="16.7265625" style="33" customWidth="1"/>
    <col min="5389" max="5631" width="9.1796875" style="33"/>
    <col min="5632" max="5632" width="16.7265625" style="33" customWidth="1"/>
    <col min="5633" max="5643" width="8.7265625" style="33" customWidth="1"/>
    <col min="5644" max="5644" width="16.7265625" style="33" customWidth="1"/>
    <col min="5645" max="5887" width="9.1796875" style="33"/>
    <col min="5888" max="5888" width="16.7265625" style="33" customWidth="1"/>
    <col min="5889" max="5899" width="8.7265625" style="33" customWidth="1"/>
    <col min="5900" max="5900" width="16.7265625" style="33" customWidth="1"/>
    <col min="5901" max="6143" width="9.1796875" style="33"/>
    <col min="6144" max="6144" width="16.7265625" style="33" customWidth="1"/>
    <col min="6145" max="6155" width="8.7265625" style="33" customWidth="1"/>
    <col min="6156" max="6156" width="16.7265625" style="33" customWidth="1"/>
    <col min="6157" max="6399" width="9.1796875" style="33"/>
    <col min="6400" max="6400" width="16.7265625" style="33" customWidth="1"/>
    <col min="6401" max="6411" width="8.7265625" style="33" customWidth="1"/>
    <col min="6412" max="6412" width="16.7265625" style="33" customWidth="1"/>
    <col min="6413" max="6655" width="9.1796875" style="33"/>
    <col min="6656" max="6656" width="16.7265625" style="33" customWidth="1"/>
    <col min="6657" max="6667" width="8.7265625" style="33" customWidth="1"/>
    <col min="6668" max="6668" width="16.7265625" style="33" customWidth="1"/>
    <col min="6669" max="6911" width="9.1796875" style="33"/>
    <col min="6912" max="6912" width="16.7265625" style="33" customWidth="1"/>
    <col min="6913" max="6923" width="8.7265625" style="33" customWidth="1"/>
    <col min="6924" max="6924" width="16.7265625" style="33" customWidth="1"/>
    <col min="6925" max="7167" width="9.1796875" style="33"/>
    <col min="7168" max="7168" width="16.7265625" style="33" customWidth="1"/>
    <col min="7169" max="7179" width="8.7265625" style="33" customWidth="1"/>
    <col min="7180" max="7180" width="16.7265625" style="33" customWidth="1"/>
    <col min="7181" max="7423" width="9.1796875" style="33"/>
    <col min="7424" max="7424" width="16.7265625" style="33" customWidth="1"/>
    <col min="7425" max="7435" width="8.7265625" style="33" customWidth="1"/>
    <col min="7436" max="7436" width="16.7265625" style="33" customWidth="1"/>
    <col min="7437" max="7679" width="9.1796875" style="33"/>
    <col min="7680" max="7680" width="16.7265625" style="33" customWidth="1"/>
    <col min="7681" max="7691" width="8.7265625" style="33" customWidth="1"/>
    <col min="7692" max="7692" width="16.7265625" style="33" customWidth="1"/>
    <col min="7693" max="7935" width="9.1796875" style="33"/>
    <col min="7936" max="7936" width="16.7265625" style="33" customWidth="1"/>
    <col min="7937" max="7947" width="8.7265625" style="33" customWidth="1"/>
    <col min="7948" max="7948" width="16.7265625" style="33" customWidth="1"/>
    <col min="7949" max="8191" width="9.1796875" style="33"/>
    <col min="8192" max="8192" width="16.7265625" style="33" customWidth="1"/>
    <col min="8193" max="8203" width="8.7265625" style="33" customWidth="1"/>
    <col min="8204" max="8204" width="16.7265625" style="33" customWidth="1"/>
    <col min="8205" max="8447" width="9.1796875" style="33"/>
    <col min="8448" max="8448" width="16.7265625" style="33" customWidth="1"/>
    <col min="8449" max="8459" width="8.7265625" style="33" customWidth="1"/>
    <col min="8460" max="8460" width="16.7265625" style="33" customWidth="1"/>
    <col min="8461" max="8703" width="9.1796875" style="33"/>
    <col min="8704" max="8704" width="16.7265625" style="33" customWidth="1"/>
    <col min="8705" max="8715" width="8.7265625" style="33" customWidth="1"/>
    <col min="8716" max="8716" width="16.7265625" style="33" customWidth="1"/>
    <col min="8717" max="8959" width="9.1796875" style="33"/>
    <col min="8960" max="8960" width="16.7265625" style="33" customWidth="1"/>
    <col min="8961" max="8971" width="8.7265625" style="33" customWidth="1"/>
    <col min="8972" max="8972" width="16.7265625" style="33" customWidth="1"/>
    <col min="8973" max="9215" width="9.1796875" style="33"/>
    <col min="9216" max="9216" width="16.7265625" style="33" customWidth="1"/>
    <col min="9217" max="9227" width="8.7265625" style="33" customWidth="1"/>
    <col min="9228" max="9228" width="16.7265625" style="33" customWidth="1"/>
    <col min="9229" max="9471" width="9.1796875" style="33"/>
    <col min="9472" max="9472" width="16.7265625" style="33" customWidth="1"/>
    <col min="9473" max="9483" width="8.7265625" style="33" customWidth="1"/>
    <col min="9484" max="9484" width="16.7265625" style="33" customWidth="1"/>
    <col min="9485" max="9727" width="9.1796875" style="33"/>
    <col min="9728" max="9728" width="16.7265625" style="33" customWidth="1"/>
    <col min="9729" max="9739" width="8.7265625" style="33" customWidth="1"/>
    <col min="9740" max="9740" width="16.7265625" style="33" customWidth="1"/>
    <col min="9741" max="9983" width="9.1796875" style="33"/>
    <col min="9984" max="9984" width="16.7265625" style="33" customWidth="1"/>
    <col min="9985" max="9995" width="8.7265625" style="33" customWidth="1"/>
    <col min="9996" max="9996" width="16.7265625" style="33" customWidth="1"/>
    <col min="9997" max="10239" width="9.1796875" style="33"/>
    <col min="10240" max="10240" width="16.7265625" style="33" customWidth="1"/>
    <col min="10241" max="10251" width="8.7265625" style="33" customWidth="1"/>
    <col min="10252" max="10252" width="16.7265625" style="33" customWidth="1"/>
    <col min="10253" max="10495" width="9.1796875" style="33"/>
    <col min="10496" max="10496" width="16.7265625" style="33" customWidth="1"/>
    <col min="10497" max="10507" width="8.7265625" style="33" customWidth="1"/>
    <col min="10508" max="10508" width="16.7265625" style="33" customWidth="1"/>
    <col min="10509" max="10751" width="9.1796875" style="33"/>
    <col min="10752" max="10752" width="16.7265625" style="33" customWidth="1"/>
    <col min="10753" max="10763" width="8.7265625" style="33" customWidth="1"/>
    <col min="10764" max="10764" width="16.7265625" style="33" customWidth="1"/>
    <col min="10765" max="11007" width="9.1796875" style="33"/>
    <col min="11008" max="11008" width="16.7265625" style="33" customWidth="1"/>
    <col min="11009" max="11019" width="8.7265625" style="33" customWidth="1"/>
    <col min="11020" max="11020" width="16.7265625" style="33" customWidth="1"/>
    <col min="11021" max="11263" width="9.1796875" style="33"/>
    <col min="11264" max="11264" width="16.7265625" style="33" customWidth="1"/>
    <col min="11265" max="11275" width="8.7265625" style="33" customWidth="1"/>
    <col min="11276" max="11276" width="16.7265625" style="33" customWidth="1"/>
    <col min="11277" max="11519" width="9.1796875" style="33"/>
    <col min="11520" max="11520" width="16.7265625" style="33" customWidth="1"/>
    <col min="11521" max="11531" width="8.7265625" style="33" customWidth="1"/>
    <col min="11532" max="11532" width="16.7265625" style="33" customWidth="1"/>
    <col min="11533" max="11775" width="9.1796875" style="33"/>
    <col min="11776" max="11776" width="16.7265625" style="33" customWidth="1"/>
    <col min="11777" max="11787" width="8.7265625" style="33" customWidth="1"/>
    <col min="11788" max="11788" width="16.7265625" style="33" customWidth="1"/>
    <col min="11789" max="12031" width="9.1796875" style="33"/>
    <col min="12032" max="12032" width="16.7265625" style="33" customWidth="1"/>
    <col min="12033" max="12043" width="8.7265625" style="33" customWidth="1"/>
    <col min="12044" max="12044" width="16.7265625" style="33" customWidth="1"/>
    <col min="12045" max="12287" width="9.1796875" style="33"/>
    <col min="12288" max="12288" width="16.7265625" style="33" customWidth="1"/>
    <col min="12289" max="12299" width="8.7265625" style="33" customWidth="1"/>
    <col min="12300" max="12300" width="16.7265625" style="33" customWidth="1"/>
    <col min="12301" max="12543" width="9.1796875" style="33"/>
    <col min="12544" max="12544" width="16.7265625" style="33" customWidth="1"/>
    <col min="12545" max="12555" width="8.7265625" style="33" customWidth="1"/>
    <col min="12556" max="12556" width="16.7265625" style="33" customWidth="1"/>
    <col min="12557" max="12799" width="9.1796875" style="33"/>
    <col min="12800" max="12800" width="16.7265625" style="33" customWidth="1"/>
    <col min="12801" max="12811" width="8.7265625" style="33" customWidth="1"/>
    <col min="12812" max="12812" width="16.7265625" style="33" customWidth="1"/>
    <col min="12813" max="13055" width="9.1796875" style="33"/>
    <col min="13056" max="13056" width="16.7265625" style="33" customWidth="1"/>
    <col min="13057" max="13067" width="8.7265625" style="33" customWidth="1"/>
    <col min="13068" max="13068" width="16.7265625" style="33" customWidth="1"/>
    <col min="13069" max="13311" width="9.1796875" style="33"/>
    <col min="13312" max="13312" width="16.7265625" style="33" customWidth="1"/>
    <col min="13313" max="13323" width="8.7265625" style="33" customWidth="1"/>
    <col min="13324" max="13324" width="16.7265625" style="33" customWidth="1"/>
    <col min="13325" max="13567" width="9.1796875" style="33"/>
    <col min="13568" max="13568" width="16.7265625" style="33" customWidth="1"/>
    <col min="13569" max="13579" width="8.7265625" style="33" customWidth="1"/>
    <col min="13580" max="13580" width="16.7265625" style="33" customWidth="1"/>
    <col min="13581" max="13823" width="9.1796875" style="33"/>
    <col min="13824" max="13824" width="16.7265625" style="33" customWidth="1"/>
    <col min="13825" max="13835" width="8.7265625" style="33" customWidth="1"/>
    <col min="13836" max="13836" width="16.7265625" style="33" customWidth="1"/>
    <col min="13837" max="14079" width="9.1796875" style="33"/>
    <col min="14080" max="14080" width="16.7265625" style="33" customWidth="1"/>
    <col min="14081" max="14091" width="8.7265625" style="33" customWidth="1"/>
    <col min="14092" max="14092" width="16.7265625" style="33" customWidth="1"/>
    <col min="14093" max="14335" width="9.1796875" style="33"/>
    <col min="14336" max="14336" width="16.7265625" style="33" customWidth="1"/>
    <col min="14337" max="14347" width="8.7265625" style="33" customWidth="1"/>
    <col min="14348" max="14348" width="16.7265625" style="33" customWidth="1"/>
    <col min="14349" max="14591" width="9.1796875" style="33"/>
    <col min="14592" max="14592" width="16.7265625" style="33" customWidth="1"/>
    <col min="14593" max="14603" width="8.7265625" style="33" customWidth="1"/>
    <col min="14604" max="14604" width="16.7265625" style="33" customWidth="1"/>
    <col min="14605" max="14847" width="9.1796875" style="33"/>
    <col min="14848" max="14848" width="16.7265625" style="33" customWidth="1"/>
    <col min="14849" max="14859" width="8.7265625" style="33" customWidth="1"/>
    <col min="14860" max="14860" width="16.7265625" style="33" customWidth="1"/>
    <col min="14861" max="15103" width="9.1796875" style="33"/>
    <col min="15104" max="15104" width="16.7265625" style="33" customWidth="1"/>
    <col min="15105" max="15115" width="8.7265625" style="33" customWidth="1"/>
    <col min="15116" max="15116" width="16.7265625" style="33" customWidth="1"/>
    <col min="15117" max="15359" width="9.1796875" style="33"/>
    <col min="15360" max="15360" width="16.7265625" style="33" customWidth="1"/>
    <col min="15361" max="15371" width="8.7265625" style="33" customWidth="1"/>
    <col min="15372" max="15372" width="16.7265625" style="33" customWidth="1"/>
    <col min="15373" max="15615" width="9.1796875" style="33"/>
    <col min="15616" max="15616" width="16.7265625" style="33" customWidth="1"/>
    <col min="15617" max="15627" width="8.7265625" style="33" customWidth="1"/>
    <col min="15628" max="15628" width="16.7265625" style="33" customWidth="1"/>
    <col min="15629" max="15871" width="9.1796875" style="33"/>
    <col min="15872" max="15872" width="16.7265625" style="33" customWidth="1"/>
    <col min="15873" max="15883" width="8.7265625" style="33" customWidth="1"/>
    <col min="15884" max="15884" width="16.7265625" style="33" customWidth="1"/>
    <col min="15885" max="16127" width="9.1796875" style="33"/>
    <col min="16128" max="16128" width="16.7265625" style="33" customWidth="1"/>
    <col min="16129" max="16139" width="8.7265625" style="33" customWidth="1"/>
    <col min="16140" max="16140" width="16.7265625" style="33" customWidth="1"/>
    <col min="16141" max="16384" width="9.1796875" style="33"/>
  </cols>
  <sheetData>
    <row r="1" spans="1:12" ht="24.5" x14ac:dyDescent="0.85">
      <c r="A1" s="1200" t="s">
        <v>576</v>
      </c>
      <c r="B1" s="1200"/>
      <c r="C1" s="1200"/>
      <c r="D1" s="1200"/>
      <c r="E1" s="1200"/>
      <c r="F1" s="1200"/>
      <c r="G1" s="1200"/>
      <c r="H1" s="1200"/>
      <c r="I1" s="1200"/>
      <c r="J1" s="1200"/>
      <c r="K1" s="1200"/>
      <c r="L1" s="1200"/>
    </row>
    <row r="2" spans="1:12" ht="16.5" customHeight="1" x14ac:dyDescent="0.35">
      <c r="A2" s="1201" t="s">
        <v>1168</v>
      </c>
      <c r="B2" s="1201"/>
      <c r="C2" s="1201"/>
      <c r="D2" s="1201"/>
      <c r="E2" s="1201"/>
      <c r="F2" s="1201"/>
      <c r="G2" s="1201"/>
      <c r="H2" s="1201"/>
      <c r="I2" s="1201"/>
      <c r="J2" s="1201"/>
      <c r="K2" s="1201"/>
      <c r="L2" s="1201"/>
    </row>
    <row r="3" spans="1:12" ht="15.5" x14ac:dyDescent="0.35">
      <c r="A3" s="1186">
        <v>2017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</row>
    <row r="4" spans="1:12" ht="15.5" x14ac:dyDescent="0.35">
      <c r="A4" s="1186" t="s">
        <v>354</v>
      </c>
      <c r="B4" s="1186"/>
      <c r="C4" s="1186"/>
      <c r="D4" s="1186"/>
      <c r="E4" s="1186"/>
      <c r="F4" s="1186"/>
      <c r="G4" s="1186"/>
      <c r="H4" s="1186"/>
      <c r="I4" s="1186"/>
      <c r="J4" s="1186"/>
      <c r="K4" s="1186"/>
      <c r="L4" s="1186"/>
    </row>
    <row r="5" spans="1:12" ht="15" x14ac:dyDescent="0.4">
      <c r="A5" s="318" t="s">
        <v>983</v>
      </c>
      <c r="B5" s="320"/>
      <c r="C5" s="320"/>
      <c r="D5" s="320"/>
      <c r="E5" s="320"/>
      <c r="F5" s="320"/>
      <c r="G5" s="333"/>
      <c r="H5" s="320"/>
      <c r="I5" s="320"/>
      <c r="J5" s="320"/>
      <c r="K5" s="320"/>
      <c r="L5" s="331" t="s">
        <v>215</v>
      </c>
    </row>
    <row r="6" spans="1:12" ht="28.5" customHeight="1" thickBot="1" x14ac:dyDescent="0.3">
      <c r="A6" s="1260" t="s">
        <v>210</v>
      </c>
      <c r="B6" s="1266" t="s">
        <v>954</v>
      </c>
      <c r="C6" s="1267"/>
      <c r="D6" s="1267"/>
      <c r="E6" s="1267"/>
      <c r="F6" s="1267"/>
      <c r="G6" s="1267"/>
      <c r="H6" s="1267"/>
      <c r="I6" s="1267"/>
      <c r="J6" s="1267"/>
      <c r="K6" s="1268"/>
      <c r="L6" s="1263" t="s">
        <v>95</v>
      </c>
    </row>
    <row r="7" spans="1:12" ht="30.75" customHeight="1" thickTop="1" x14ac:dyDescent="0.25">
      <c r="A7" s="1261"/>
      <c r="B7" s="98" t="s">
        <v>404</v>
      </c>
      <c r="C7" s="275" t="s">
        <v>459</v>
      </c>
      <c r="D7" s="275" t="s">
        <v>65</v>
      </c>
      <c r="E7" s="275" t="s">
        <v>63</v>
      </c>
      <c r="F7" s="275" t="s">
        <v>458</v>
      </c>
      <c r="G7" s="275" t="s">
        <v>457</v>
      </c>
      <c r="H7" s="275">
        <v>4</v>
      </c>
      <c r="I7" s="275">
        <v>3</v>
      </c>
      <c r="J7" s="275">
        <v>2</v>
      </c>
      <c r="K7" s="275">
        <v>1</v>
      </c>
      <c r="L7" s="1264"/>
    </row>
    <row r="8" spans="1:12" ht="25" customHeight="1" thickBot="1" x14ac:dyDescent="0.3">
      <c r="A8" s="800" t="s">
        <v>96</v>
      </c>
      <c r="B8" s="189">
        <f t="shared" ref="B8:B17" si="0">SUM(C8:K8)</f>
        <v>1905</v>
      </c>
      <c r="C8" s="190">
        <v>0</v>
      </c>
      <c r="D8" s="190">
        <v>0</v>
      </c>
      <c r="E8" s="190">
        <v>2</v>
      </c>
      <c r="F8" s="190">
        <v>21</v>
      </c>
      <c r="G8" s="190">
        <v>140</v>
      </c>
      <c r="H8" s="190">
        <v>86</v>
      </c>
      <c r="I8" s="190">
        <v>148</v>
      </c>
      <c r="J8" s="190">
        <v>441</v>
      </c>
      <c r="K8" s="190">
        <v>1067</v>
      </c>
      <c r="L8" s="798" t="s">
        <v>666</v>
      </c>
    </row>
    <row r="9" spans="1:12" ht="25" customHeight="1" thickTop="1" thickBot="1" x14ac:dyDescent="0.3">
      <c r="A9" s="801" t="s">
        <v>97</v>
      </c>
      <c r="B9" s="193">
        <f t="shared" si="0"/>
        <v>1758</v>
      </c>
      <c r="C9" s="194">
        <v>1</v>
      </c>
      <c r="D9" s="194">
        <v>1</v>
      </c>
      <c r="E9" s="194">
        <v>10</v>
      </c>
      <c r="F9" s="194">
        <v>66</v>
      </c>
      <c r="G9" s="194">
        <v>529</v>
      </c>
      <c r="H9" s="194">
        <v>400</v>
      </c>
      <c r="I9" s="194">
        <v>492</v>
      </c>
      <c r="J9" s="194">
        <v>228</v>
      </c>
      <c r="K9" s="194">
        <v>31</v>
      </c>
      <c r="L9" s="750" t="s">
        <v>1377</v>
      </c>
    </row>
    <row r="10" spans="1:12" ht="25" customHeight="1" thickTop="1" thickBot="1" x14ac:dyDescent="0.3">
      <c r="A10" s="802" t="s">
        <v>98</v>
      </c>
      <c r="B10" s="191">
        <f t="shared" si="0"/>
        <v>1501</v>
      </c>
      <c r="C10" s="192">
        <v>0</v>
      </c>
      <c r="D10" s="192">
        <v>2</v>
      </c>
      <c r="E10" s="192">
        <v>28</v>
      </c>
      <c r="F10" s="192">
        <v>182</v>
      </c>
      <c r="G10" s="192">
        <v>1030</v>
      </c>
      <c r="H10" s="192">
        <v>178</v>
      </c>
      <c r="I10" s="192">
        <v>62</v>
      </c>
      <c r="J10" s="192">
        <v>17</v>
      </c>
      <c r="K10" s="192">
        <v>2</v>
      </c>
      <c r="L10" s="752" t="s">
        <v>99</v>
      </c>
    </row>
    <row r="11" spans="1:12" ht="25" customHeight="1" thickTop="1" thickBot="1" x14ac:dyDescent="0.3">
      <c r="A11" s="801" t="s">
        <v>100</v>
      </c>
      <c r="B11" s="193">
        <f t="shared" si="0"/>
        <v>1107</v>
      </c>
      <c r="C11" s="194">
        <v>1</v>
      </c>
      <c r="D11" s="194">
        <v>9</v>
      </c>
      <c r="E11" s="194">
        <v>64</v>
      </c>
      <c r="F11" s="194">
        <v>427</v>
      </c>
      <c r="G11" s="194">
        <v>587</v>
      </c>
      <c r="H11" s="194">
        <v>15</v>
      </c>
      <c r="I11" s="194">
        <v>3</v>
      </c>
      <c r="J11" s="194">
        <v>1</v>
      </c>
      <c r="K11" s="194">
        <v>0</v>
      </c>
      <c r="L11" s="753" t="s">
        <v>101</v>
      </c>
    </row>
    <row r="12" spans="1:12" ht="25" customHeight="1" thickTop="1" thickBot="1" x14ac:dyDescent="0.3">
      <c r="A12" s="802" t="s">
        <v>102</v>
      </c>
      <c r="B12" s="191">
        <f t="shared" si="0"/>
        <v>760</v>
      </c>
      <c r="C12" s="192">
        <v>1</v>
      </c>
      <c r="D12" s="192">
        <v>17</v>
      </c>
      <c r="E12" s="192">
        <v>128</v>
      </c>
      <c r="F12" s="192">
        <v>432</v>
      </c>
      <c r="G12" s="192">
        <v>177</v>
      </c>
      <c r="H12" s="192">
        <v>5</v>
      </c>
      <c r="I12" s="192">
        <v>0</v>
      </c>
      <c r="J12" s="192">
        <v>0</v>
      </c>
      <c r="K12" s="192">
        <v>0</v>
      </c>
      <c r="L12" s="752" t="s">
        <v>103</v>
      </c>
    </row>
    <row r="13" spans="1:12" ht="25" customHeight="1" thickTop="1" thickBot="1" x14ac:dyDescent="0.3">
      <c r="A13" s="801" t="s">
        <v>104</v>
      </c>
      <c r="B13" s="193">
        <f t="shared" si="0"/>
        <v>463</v>
      </c>
      <c r="C13" s="194">
        <v>3</v>
      </c>
      <c r="D13" s="194">
        <v>28</v>
      </c>
      <c r="E13" s="194">
        <v>154</v>
      </c>
      <c r="F13" s="194">
        <v>236</v>
      </c>
      <c r="G13" s="194">
        <v>42</v>
      </c>
      <c r="H13" s="194">
        <v>0</v>
      </c>
      <c r="I13" s="194">
        <v>0</v>
      </c>
      <c r="J13" s="194">
        <v>0</v>
      </c>
      <c r="K13" s="194">
        <v>0</v>
      </c>
      <c r="L13" s="753" t="s">
        <v>105</v>
      </c>
    </row>
    <row r="14" spans="1:12" ht="25" customHeight="1" thickTop="1" thickBot="1" x14ac:dyDescent="0.3">
      <c r="A14" s="802" t="s">
        <v>106</v>
      </c>
      <c r="B14" s="191">
        <f t="shared" si="0"/>
        <v>234</v>
      </c>
      <c r="C14" s="192">
        <v>8</v>
      </c>
      <c r="D14" s="192">
        <v>32</v>
      </c>
      <c r="E14" s="192">
        <v>105</v>
      </c>
      <c r="F14" s="192">
        <v>79</v>
      </c>
      <c r="G14" s="192">
        <v>10</v>
      </c>
      <c r="H14" s="192">
        <v>0</v>
      </c>
      <c r="I14" s="192">
        <v>0</v>
      </c>
      <c r="J14" s="192">
        <v>0</v>
      </c>
      <c r="K14" s="192">
        <v>0</v>
      </c>
      <c r="L14" s="752" t="s">
        <v>107</v>
      </c>
    </row>
    <row r="15" spans="1:12" ht="25" customHeight="1" thickTop="1" thickBot="1" x14ac:dyDescent="0.3">
      <c r="A15" s="801" t="s">
        <v>108</v>
      </c>
      <c r="B15" s="193">
        <f t="shared" si="0"/>
        <v>115</v>
      </c>
      <c r="C15" s="194">
        <v>4</v>
      </c>
      <c r="D15" s="194">
        <v>27</v>
      </c>
      <c r="E15" s="194">
        <v>56</v>
      </c>
      <c r="F15" s="194">
        <v>25</v>
      </c>
      <c r="G15" s="194">
        <v>3</v>
      </c>
      <c r="H15" s="194">
        <v>0</v>
      </c>
      <c r="I15" s="194">
        <v>0</v>
      </c>
      <c r="J15" s="194">
        <v>0</v>
      </c>
      <c r="K15" s="194">
        <v>0</v>
      </c>
      <c r="L15" s="753" t="s">
        <v>109</v>
      </c>
    </row>
    <row r="16" spans="1:12" ht="25" customHeight="1" thickTop="1" thickBot="1" x14ac:dyDescent="0.3">
      <c r="A16" s="802" t="s">
        <v>110</v>
      </c>
      <c r="B16" s="191">
        <f t="shared" si="0"/>
        <v>58</v>
      </c>
      <c r="C16" s="192">
        <v>1</v>
      </c>
      <c r="D16" s="192">
        <v>16</v>
      </c>
      <c r="E16" s="192">
        <v>27</v>
      </c>
      <c r="F16" s="192">
        <v>11</v>
      </c>
      <c r="G16" s="192">
        <v>3</v>
      </c>
      <c r="H16" s="192">
        <v>0</v>
      </c>
      <c r="I16" s="192">
        <v>0</v>
      </c>
      <c r="J16" s="192">
        <v>0</v>
      </c>
      <c r="K16" s="192">
        <v>0</v>
      </c>
      <c r="L16" s="752" t="s">
        <v>111</v>
      </c>
    </row>
    <row r="17" spans="1:12" ht="25" customHeight="1" thickTop="1" x14ac:dyDescent="0.25">
      <c r="A17" s="803" t="s">
        <v>112</v>
      </c>
      <c r="B17" s="196">
        <f t="shared" si="0"/>
        <v>43</v>
      </c>
      <c r="C17" s="216">
        <v>15</v>
      </c>
      <c r="D17" s="216">
        <v>12</v>
      </c>
      <c r="E17" s="216">
        <v>11</v>
      </c>
      <c r="F17" s="216">
        <v>5</v>
      </c>
      <c r="G17" s="216">
        <v>0</v>
      </c>
      <c r="H17" s="216">
        <v>0</v>
      </c>
      <c r="I17" s="216">
        <v>0</v>
      </c>
      <c r="J17" s="216">
        <v>0</v>
      </c>
      <c r="K17" s="216">
        <v>0</v>
      </c>
      <c r="L17" s="799" t="s">
        <v>113</v>
      </c>
    </row>
    <row r="18" spans="1:12" ht="30" customHeight="1" x14ac:dyDescent="0.25">
      <c r="A18" s="554" t="s">
        <v>47</v>
      </c>
      <c r="B18" s="264">
        <f t="shared" ref="B18:K18" si="1">SUM(B8:B17)</f>
        <v>7944</v>
      </c>
      <c r="C18" s="264">
        <f t="shared" si="1"/>
        <v>34</v>
      </c>
      <c r="D18" s="264">
        <f t="shared" si="1"/>
        <v>144</v>
      </c>
      <c r="E18" s="264">
        <f t="shared" si="1"/>
        <v>585</v>
      </c>
      <c r="F18" s="264">
        <f t="shared" si="1"/>
        <v>1484</v>
      </c>
      <c r="G18" s="264">
        <f t="shared" si="1"/>
        <v>2521</v>
      </c>
      <c r="H18" s="264">
        <f t="shared" si="1"/>
        <v>684</v>
      </c>
      <c r="I18" s="264">
        <f t="shared" si="1"/>
        <v>705</v>
      </c>
      <c r="J18" s="264">
        <f t="shared" si="1"/>
        <v>687</v>
      </c>
      <c r="K18" s="264">
        <f t="shared" si="1"/>
        <v>1100</v>
      </c>
      <c r="L18" s="657" t="s">
        <v>48</v>
      </c>
    </row>
  </sheetData>
  <mergeCells count="7">
    <mergeCell ref="A1:L1"/>
    <mergeCell ref="A2:L2"/>
    <mergeCell ref="A3:L3"/>
    <mergeCell ref="A4:L4"/>
    <mergeCell ref="A6:A7"/>
    <mergeCell ref="B6:K6"/>
    <mergeCell ref="L6:L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L18"/>
  <sheetViews>
    <sheetView view="pageBreakPreview" zoomScaleNormal="100" workbookViewId="0">
      <selection activeCell="J14" sqref="J14"/>
    </sheetView>
  </sheetViews>
  <sheetFormatPr defaultColWidth="9.1796875" defaultRowHeight="14" x14ac:dyDescent="0.3"/>
  <cols>
    <col min="1" max="1" width="16.7265625" style="51" customWidth="1"/>
    <col min="2" max="11" width="10" style="51" customWidth="1"/>
    <col min="12" max="12" width="16.7265625" style="51" customWidth="1"/>
    <col min="13" max="255" width="9.1796875" style="33"/>
    <col min="256" max="256" width="16.7265625" style="33" customWidth="1"/>
    <col min="257" max="267" width="8.7265625" style="33" customWidth="1"/>
    <col min="268" max="268" width="16.7265625" style="33" customWidth="1"/>
    <col min="269" max="511" width="9.1796875" style="33"/>
    <col min="512" max="512" width="16.7265625" style="33" customWidth="1"/>
    <col min="513" max="523" width="8.7265625" style="33" customWidth="1"/>
    <col min="524" max="524" width="16.7265625" style="33" customWidth="1"/>
    <col min="525" max="767" width="9.1796875" style="33"/>
    <col min="768" max="768" width="16.7265625" style="33" customWidth="1"/>
    <col min="769" max="779" width="8.7265625" style="33" customWidth="1"/>
    <col min="780" max="780" width="16.7265625" style="33" customWidth="1"/>
    <col min="781" max="1023" width="9.1796875" style="33"/>
    <col min="1024" max="1024" width="16.7265625" style="33" customWidth="1"/>
    <col min="1025" max="1035" width="8.7265625" style="33" customWidth="1"/>
    <col min="1036" max="1036" width="16.7265625" style="33" customWidth="1"/>
    <col min="1037" max="1279" width="9.1796875" style="33"/>
    <col min="1280" max="1280" width="16.7265625" style="33" customWidth="1"/>
    <col min="1281" max="1291" width="8.7265625" style="33" customWidth="1"/>
    <col min="1292" max="1292" width="16.7265625" style="33" customWidth="1"/>
    <col min="1293" max="1535" width="9.1796875" style="33"/>
    <col min="1536" max="1536" width="16.7265625" style="33" customWidth="1"/>
    <col min="1537" max="1547" width="8.7265625" style="33" customWidth="1"/>
    <col min="1548" max="1548" width="16.7265625" style="33" customWidth="1"/>
    <col min="1549" max="1791" width="9.1796875" style="33"/>
    <col min="1792" max="1792" width="16.7265625" style="33" customWidth="1"/>
    <col min="1793" max="1803" width="8.7265625" style="33" customWidth="1"/>
    <col min="1804" max="1804" width="16.7265625" style="33" customWidth="1"/>
    <col min="1805" max="2047" width="9.1796875" style="33"/>
    <col min="2048" max="2048" width="16.7265625" style="33" customWidth="1"/>
    <col min="2049" max="2059" width="8.7265625" style="33" customWidth="1"/>
    <col min="2060" max="2060" width="16.7265625" style="33" customWidth="1"/>
    <col min="2061" max="2303" width="9.1796875" style="33"/>
    <col min="2304" max="2304" width="16.7265625" style="33" customWidth="1"/>
    <col min="2305" max="2315" width="8.7265625" style="33" customWidth="1"/>
    <col min="2316" max="2316" width="16.7265625" style="33" customWidth="1"/>
    <col min="2317" max="2559" width="9.1796875" style="33"/>
    <col min="2560" max="2560" width="16.7265625" style="33" customWidth="1"/>
    <col min="2561" max="2571" width="8.7265625" style="33" customWidth="1"/>
    <col min="2572" max="2572" width="16.7265625" style="33" customWidth="1"/>
    <col min="2573" max="2815" width="9.1796875" style="33"/>
    <col min="2816" max="2816" width="16.7265625" style="33" customWidth="1"/>
    <col min="2817" max="2827" width="8.7265625" style="33" customWidth="1"/>
    <col min="2828" max="2828" width="16.7265625" style="33" customWidth="1"/>
    <col min="2829" max="3071" width="9.1796875" style="33"/>
    <col min="3072" max="3072" width="16.7265625" style="33" customWidth="1"/>
    <col min="3073" max="3083" width="8.7265625" style="33" customWidth="1"/>
    <col min="3084" max="3084" width="16.7265625" style="33" customWidth="1"/>
    <col min="3085" max="3327" width="9.1796875" style="33"/>
    <col min="3328" max="3328" width="16.7265625" style="33" customWidth="1"/>
    <col min="3329" max="3339" width="8.7265625" style="33" customWidth="1"/>
    <col min="3340" max="3340" width="16.7265625" style="33" customWidth="1"/>
    <col min="3341" max="3583" width="9.1796875" style="33"/>
    <col min="3584" max="3584" width="16.7265625" style="33" customWidth="1"/>
    <col min="3585" max="3595" width="8.7265625" style="33" customWidth="1"/>
    <col min="3596" max="3596" width="16.7265625" style="33" customWidth="1"/>
    <col min="3597" max="3839" width="9.1796875" style="33"/>
    <col min="3840" max="3840" width="16.7265625" style="33" customWidth="1"/>
    <col min="3841" max="3851" width="8.7265625" style="33" customWidth="1"/>
    <col min="3852" max="3852" width="16.7265625" style="33" customWidth="1"/>
    <col min="3853" max="4095" width="9.1796875" style="33"/>
    <col min="4096" max="4096" width="16.7265625" style="33" customWidth="1"/>
    <col min="4097" max="4107" width="8.7265625" style="33" customWidth="1"/>
    <col min="4108" max="4108" width="16.7265625" style="33" customWidth="1"/>
    <col min="4109" max="4351" width="9.1796875" style="33"/>
    <col min="4352" max="4352" width="16.7265625" style="33" customWidth="1"/>
    <col min="4353" max="4363" width="8.7265625" style="33" customWidth="1"/>
    <col min="4364" max="4364" width="16.7265625" style="33" customWidth="1"/>
    <col min="4365" max="4607" width="9.1796875" style="33"/>
    <col min="4608" max="4608" width="16.7265625" style="33" customWidth="1"/>
    <col min="4609" max="4619" width="8.7265625" style="33" customWidth="1"/>
    <col min="4620" max="4620" width="16.7265625" style="33" customWidth="1"/>
    <col min="4621" max="4863" width="9.1796875" style="33"/>
    <col min="4864" max="4864" width="16.7265625" style="33" customWidth="1"/>
    <col min="4865" max="4875" width="8.7265625" style="33" customWidth="1"/>
    <col min="4876" max="4876" width="16.7265625" style="33" customWidth="1"/>
    <col min="4877" max="5119" width="9.1796875" style="33"/>
    <col min="5120" max="5120" width="16.7265625" style="33" customWidth="1"/>
    <col min="5121" max="5131" width="8.7265625" style="33" customWidth="1"/>
    <col min="5132" max="5132" width="16.7265625" style="33" customWidth="1"/>
    <col min="5133" max="5375" width="9.1796875" style="33"/>
    <col min="5376" max="5376" width="16.7265625" style="33" customWidth="1"/>
    <col min="5377" max="5387" width="8.7265625" style="33" customWidth="1"/>
    <col min="5388" max="5388" width="16.7265625" style="33" customWidth="1"/>
    <col min="5389" max="5631" width="9.1796875" style="33"/>
    <col min="5632" max="5632" width="16.7265625" style="33" customWidth="1"/>
    <col min="5633" max="5643" width="8.7265625" style="33" customWidth="1"/>
    <col min="5644" max="5644" width="16.7265625" style="33" customWidth="1"/>
    <col min="5645" max="5887" width="9.1796875" style="33"/>
    <col min="5888" max="5888" width="16.7265625" style="33" customWidth="1"/>
    <col min="5889" max="5899" width="8.7265625" style="33" customWidth="1"/>
    <col min="5900" max="5900" width="16.7265625" style="33" customWidth="1"/>
    <col min="5901" max="6143" width="9.1796875" style="33"/>
    <col min="6144" max="6144" width="16.7265625" style="33" customWidth="1"/>
    <col min="6145" max="6155" width="8.7265625" style="33" customWidth="1"/>
    <col min="6156" max="6156" width="16.7265625" style="33" customWidth="1"/>
    <col min="6157" max="6399" width="9.1796875" style="33"/>
    <col min="6400" max="6400" width="16.7265625" style="33" customWidth="1"/>
    <col min="6401" max="6411" width="8.7265625" style="33" customWidth="1"/>
    <col min="6412" max="6412" width="16.7265625" style="33" customWidth="1"/>
    <col min="6413" max="6655" width="9.1796875" style="33"/>
    <col min="6656" max="6656" width="16.7265625" style="33" customWidth="1"/>
    <col min="6657" max="6667" width="8.7265625" style="33" customWidth="1"/>
    <col min="6668" max="6668" width="16.7265625" style="33" customWidth="1"/>
    <col min="6669" max="6911" width="9.1796875" style="33"/>
    <col min="6912" max="6912" width="16.7265625" style="33" customWidth="1"/>
    <col min="6913" max="6923" width="8.7265625" style="33" customWidth="1"/>
    <col min="6924" max="6924" width="16.7265625" style="33" customWidth="1"/>
    <col min="6925" max="7167" width="9.1796875" style="33"/>
    <col min="7168" max="7168" width="16.7265625" style="33" customWidth="1"/>
    <col min="7169" max="7179" width="8.7265625" style="33" customWidth="1"/>
    <col min="7180" max="7180" width="16.7265625" style="33" customWidth="1"/>
    <col min="7181" max="7423" width="9.1796875" style="33"/>
    <col min="7424" max="7424" width="16.7265625" style="33" customWidth="1"/>
    <col min="7425" max="7435" width="8.7265625" style="33" customWidth="1"/>
    <col min="7436" max="7436" width="16.7265625" style="33" customWidth="1"/>
    <col min="7437" max="7679" width="9.1796875" style="33"/>
    <col min="7680" max="7680" width="16.7265625" style="33" customWidth="1"/>
    <col min="7681" max="7691" width="8.7265625" style="33" customWidth="1"/>
    <col min="7692" max="7692" width="16.7265625" style="33" customWidth="1"/>
    <col min="7693" max="7935" width="9.1796875" style="33"/>
    <col min="7936" max="7936" width="16.7265625" style="33" customWidth="1"/>
    <col min="7937" max="7947" width="8.7265625" style="33" customWidth="1"/>
    <col min="7948" max="7948" width="16.7265625" style="33" customWidth="1"/>
    <col min="7949" max="8191" width="9.1796875" style="33"/>
    <col min="8192" max="8192" width="16.7265625" style="33" customWidth="1"/>
    <col min="8193" max="8203" width="8.7265625" style="33" customWidth="1"/>
    <col min="8204" max="8204" width="16.7265625" style="33" customWidth="1"/>
    <col min="8205" max="8447" width="9.1796875" style="33"/>
    <col min="8448" max="8448" width="16.7265625" style="33" customWidth="1"/>
    <col min="8449" max="8459" width="8.7265625" style="33" customWidth="1"/>
    <col min="8460" max="8460" width="16.7265625" style="33" customWidth="1"/>
    <col min="8461" max="8703" width="9.1796875" style="33"/>
    <col min="8704" max="8704" width="16.7265625" style="33" customWidth="1"/>
    <col min="8705" max="8715" width="8.7265625" style="33" customWidth="1"/>
    <col min="8716" max="8716" width="16.7265625" style="33" customWidth="1"/>
    <col min="8717" max="8959" width="9.1796875" style="33"/>
    <col min="8960" max="8960" width="16.7265625" style="33" customWidth="1"/>
    <col min="8961" max="8971" width="8.7265625" style="33" customWidth="1"/>
    <col min="8972" max="8972" width="16.7265625" style="33" customWidth="1"/>
    <col min="8973" max="9215" width="9.1796875" style="33"/>
    <col min="9216" max="9216" width="16.7265625" style="33" customWidth="1"/>
    <col min="9217" max="9227" width="8.7265625" style="33" customWidth="1"/>
    <col min="9228" max="9228" width="16.7265625" style="33" customWidth="1"/>
    <col min="9229" max="9471" width="9.1796875" style="33"/>
    <col min="9472" max="9472" width="16.7265625" style="33" customWidth="1"/>
    <col min="9473" max="9483" width="8.7265625" style="33" customWidth="1"/>
    <col min="9484" max="9484" width="16.7265625" style="33" customWidth="1"/>
    <col min="9485" max="9727" width="9.1796875" style="33"/>
    <col min="9728" max="9728" width="16.7265625" style="33" customWidth="1"/>
    <col min="9729" max="9739" width="8.7265625" style="33" customWidth="1"/>
    <col min="9740" max="9740" width="16.7265625" style="33" customWidth="1"/>
    <col min="9741" max="9983" width="9.1796875" style="33"/>
    <col min="9984" max="9984" width="16.7265625" style="33" customWidth="1"/>
    <col min="9985" max="9995" width="8.7265625" style="33" customWidth="1"/>
    <col min="9996" max="9996" width="16.7265625" style="33" customWidth="1"/>
    <col min="9997" max="10239" width="9.1796875" style="33"/>
    <col min="10240" max="10240" width="16.7265625" style="33" customWidth="1"/>
    <col min="10241" max="10251" width="8.7265625" style="33" customWidth="1"/>
    <col min="10252" max="10252" width="16.7265625" style="33" customWidth="1"/>
    <col min="10253" max="10495" width="9.1796875" style="33"/>
    <col min="10496" max="10496" width="16.7265625" style="33" customWidth="1"/>
    <col min="10497" max="10507" width="8.7265625" style="33" customWidth="1"/>
    <col min="10508" max="10508" width="16.7265625" style="33" customWidth="1"/>
    <col min="10509" max="10751" width="9.1796875" style="33"/>
    <col min="10752" max="10752" width="16.7265625" style="33" customWidth="1"/>
    <col min="10753" max="10763" width="8.7265625" style="33" customWidth="1"/>
    <col min="10764" max="10764" width="16.7265625" style="33" customWidth="1"/>
    <col min="10765" max="11007" width="9.1796875" style="33"/>
    <col min="11008" max="11008" width="16.7265625" style="33" customWidth="1"/>
    <col min="11009" max="11019" width="8.7265625" style="33" customWidth="1"/>
    <col min="11020" max="11020" width="16.7265625" style="33" customWidth="1"/>
    <col min="11021" max="11263" width="9.1796875" style="33"/>
    <col min="11264" max="11264" width="16.7265625" style="33" customWidth="1"/>
    <col min="11265" max="11275" width="8.7265625" style="33" customWidth="1"/>
    <col min="11276" max="11276" width="16.7265625" style="33" customWidth="1"/>
    <col min="11277" max="11519" width="9.1796875" style="33"/>
    <col min="11520" max="11520" width="16.7265625" style="33" customWidth="1"/>
    <col min="11521" max="11531" width="8.7265625" style="33" customWidth="1"/>
    <col min="11532" max="11532" width="16.7265625" style="33" customWidth="1"/>
    <col min="11533" max="11775" width="9.1796875" style="33"/>
    <col min="11776" max="11776" width="16.7265625" style="33" customWidth="1"/>
    <col min="11777" max="11787" width="8.7265625" style="33" customWidth="1"/>
    <col min="11788" max="11788" width="16.7265625" style="33" customWidth="1"/>
    <col min="11789" max="12031" width="9.1796875" style="33"/>
    <col min="12032" max="12032" width="16.7265625" style="33" customWidth="1"/>
    <col min="12033" max="12043" width="8.7265625" style="33" customWidth="1"/>
    <col min="12044" max="12044" width="16.7265625" style="33" customWidth="1"/>
    <col min="12045" max="12287" width="9.1796875" style="33"/>
    <col min="12288" max="12288" width="16.7265625" style="33" customWidth="1"/>
    <col min="12289" max="12299" width="8.7265625" style="33" customWidth="1"/>
    <col min="12300" max="12300" width="16.7265625" style="33" customWidth="1"/>
    <col min="12301" max="12543" width="9.1796875" style="33"/>
    <col min="12544" max="12544" width="16.7265625" style="33" customWidth="1"/>
    <col min="12545" max="12555" width="8.7265625" style="33" customWidth="1"/>
    <col min="12556" max="12556" width="16.7265625" style="33" customWidth="1"/>
    <col min="12557" max="12799" width="9.1796875" style="33"/>
    <col min="12800" max="12800" width="16.7265625" style="33" customWidth="1"/>
    <col min="12801" max="12811" width="8.7265625" style="33" customWidth="1"/>
    <col min="12812" max="12812" width="16.7265625" style="33" customWidth="1"/>
    <col min="12813" max="13055" width="9.1796875" style="33"/>
    <col min="13056" max="13056" width="16.7265625" style="33" customWidth="1"/>
    <col min="13057" max="13067" width="8.7265625" style="33" customWidth="1"/>
    <col min="13068" max="13068" width="16.7265625" style="33" customWidth="1"/>
    <col min="13069" max="13311" width="9.1796875" style="33"/>
    <col min="13312" max="13312" width="16.7265625" style="33" customWidth="1"/>
    <col min="13313" max="13323" width="8.7265625" style="33" customWidth="1"/>
    <col min="13324" max="13324" width="16.7265625" style="33" customWidth="1"/>
    <col min="13325" max="13567" width="9.1796875" style="33"/>
    <col min="13568" max="13568" width="16.7265625" style="33" customWidth="1"/>
    <col min="13569" max="13579" width="8.7265625" style="33" customWidth="1"/>
    <col min="13580" max="13580" width="16.7265625" style="33" customWidth="1"/>
    <col min="13581" max="13823" width="9.1796875" style="33"/>
    <col min="13824" max="13824" width="16.7265625" style="33" customWidth="1"/>
    <col min="13825" max="13835" width="8.7265625" style="33" customWidth="1"/>
    <col min="13836" max="13836" width="16.7265625" style="33" customWidth="1"/>
    <col min="13837" max="14079" width="9.1796875" style="33"/>
    <col min="14080" max="14080" width="16.7265625" style="33" customWidth="1"/>
    <col min="14081" max="14091" width="8.7265625" style="33" customWidth="1"/>
    <col min="14092" max="14092" width="16.7265625" style="33" customWidth="1"/>
    <col min="14093" max="14335" width="9.1796875" style="33"/>
    <col min="14336" max="14336" width="16.7265625" style="33" customWidth="1"/>
    <col min="14337" max="14347" width="8.7265625" style="33" customWidth="1"/>
    <col min="14348" max="14348" width="16.7265625" style="33" customWidth="1"/>
    <col min="14349" max="14591" width="9.1796875" style="33"/>
    <col min="14592" max="14592" width="16.7265625" style="33" customWidth="1"/>
    <col min="14593" max="14603" width="8.7265625" style="33" customWidth="1"/>
    <col min="14604" max="14604" width="16.7265625" style="33" customWidth="1"/>
    <col min="14605" max="14847" width="9.1796875" style="33"/>
    <col min="14848" max="14848" width="16.7265625" style="33" customWidth="1"/>
    <col min="14849" max="14859" width="8.7265625" style="33" customWidth="1"/>
    <col min="14860" max="14860" width="16.7265625" style="33" customWidth="1"/>
    <col min="14861" max="15103" width="9.1796875" style="33"/>
    <col min="15104" max="15104" width="16.7265625" style="33" customWidth="1"/>
    <col min="15105" max="15115" width="8.7265625" style="33" customWidth="1"/>
    <col min="15116" max="15116" width="16.7265625" style="33" customWidth="1"/>
    <col min="15117" max="15359" width="9.1796875" style="33"/>
    <col min="15360" max="15360" width="16.7265625" style="33" customWidth="1"/>
    <col min="15361" max="15371" width="8.7265625" style="33" customWidth="1"/>
    <col min="15372" max="15372" width="16.7265625" style="33" customWidth="1"/>
    <col min="15373" max="15615" width="9.1796875" style="33"/>
    <col min="15616" max="15616" width="16.7265625" style="33" customWidth="1"/>
    <col min="15617" max="15627" width="8.7265625" style="33" customWidth="1"/>
    <col min="15628" max="15628" width="16.7265625" style="33" customWidth="1"/>
    <col min="15629" max="15871" width="9.1796875" style="33"/>
    <col min="15872" max="15872" width="16.7265625" style="33" customWidth="1"/>
    <col min="15873" max="15883" width="8.7265625" style="33" customWidth="1"/>
    <col min="15884" max="15884" width="16.7265625" style="33" customWidth="1"/>
    <col min="15885" max="16127" width="9.1796875" style="33"/>
    <col min="16128" max="16128" width="16.7265625" style="33" customWidth="1"/>
    <col min="16129" max="16139" width="8.7265625" style="33" customWidth="1"/>
    <col min="16140" max="16140" width="16.7265625" style="33" customWidth="1"/>
    <col min="16141" max="16384" width="9.1796875" style="33"/>
  </cols>
  <sheetData>
    <row r="1" spans="1:12" ht="24.5" x14ac:dyDescent="0.85">
      <c r="A1" s="1200" t="s">
        <v>576</v>
      </c>
      <c r="B1" s="1200"/>
      <c r="C1" s="1200"/>
      <c r="D1" s="1200"/>
      <c r="E1" s="1200"/>
      <c r="F1" s="1200"/>
      <c r="G1" s="1200"/>
      <c r="H1" s="1200"/>
      <c r="I1" s="1200"/>
      <c r="J1" s="1200"/>
      <c r="K1" s="1200"/>
      <c r="L1" s="1200"/>
    </row>
    <row r="2" spans="1:12" ht="16.5" customHeight="1" x14ac:dyDescent="0.35">
      <c r="A2" s="1201" t="s">
        <v>1168</v>
      </c>
      <c r="B2" s="1201"/>
      <c r="C2" s="1201"/>
      <c r="D2" s="1201"/>
      <c r="E2" s="1201"/>
      <c r="F2" s="1201"/>
      <c r="G2" s="1201"/>
      <c r="H2" s="1201"/>
      <c r="I2" s="1201"/>
      <c r="J2" s="1201"/>
      <c r="K2" s="1201"/>
      <c r="L2" s="1201"/>
    </row>
    <row r="3" spans="1:12" ht="15.5" x14ac:dyDescent="0.35">
      <c r="A3" s="1186">
        <v>2017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</row>
    <row r="4" spans="1:12" ht="15.5" x14ac:dyDescent="0.35">
      <c r="A4" s="1186" t="s">
        <v>355</v>
      </c>
      <c r="B4" s="1186"/>
      <c r="C4" s="1186"/>
      <c r="D4" s="1186"/>
      <c r="E4" s="1186"/>
      <c r="F4" s="1186"/>
      <c r="G4" s="1186"/>
      <c r="H4" s="1186"/>
      <c r="I4" s="1186"/>
      <c r="J4" s="1186"/>
      <c r="K4" s="1186"/>
      <c r="L4" s="1186"/>
    </row>
    <row r="5" spans="1:12" ht="15" x14ac:dyDescent="0.4">
      <c r="A5" s="318" t="s">
        <v>984</v>
      </c>
      <c r="B5" s="320"/>
      <c r="C5" s="320"/>
      <c r="D5" s="320"/>
      <c r="E5" s="320"/>
      <c r="F5" s="320"/>
      <c r="G5" s="333"/>
      <c r="H5" s="320"/>
      <c r="I5" s="320"/>
      <c r="J5" s="320"/>
      <c r="K5" s="320"/>
      <c r="L5" s="331" t="s">
        <v>216</v>
      </c>
    </row>
    <row r="6" spans="1:12" ht="28.5" customHeight="1" thickBot="1" x14ac:dyDescent="0.3">
      <c r="A6" s="1260" t="s">
        <v>210</v>
      </c>
      <c r="B6" s="1266" t="s">
        <v>954</v>
      </c>
      <c r="C6" s="1267"/>
      <c r="D6" s="1267"/>
      <c r="E6" s="1267"/>
      <c r="F6" s="1267"/>
      <c r="G6" s="1267"/>
      <c r="H6" s="1267"/>
      <c r="I6" s="1267"/>
      <c r="J6" s="1267"/>
      <c r="K6" s="1268"/>
      <c r="L6" s="1263" t="s">
        <v>95</v>
      </c>
    </row>
    <row r="7" spans="1:12" ht="30.75" customHeight="1" thickTop="1" x14ac:dyDescent="0.25">
      <c r="A7" s="1261"/>
      <c r="B7" s="98" t="s">
        <v>404</v>
      </c>
      <c r="C7" s="275" t="s">
        <v>459</v>
      </c>
      <c r="D7" s="275" t="s">
        <v>65</v>
      </c>
      <c r="E7" s="275" t="s">
        <v>63</v>
      </c>
      <c r="F7" s="275" t="s">
        <v>458</v>
      </c>
      <c r="G7" s="275" t="s">
        <v>457</v>
      </c>
      <c r="H7" s="275">
        <v>4</v>
      </c>
      <c r="I7" s="275">
        <v>3</v>
      </c>
      <c r="J7" s="275">
        <v>2</v>
      </c>
      <c r="K7" s="275">
        <v>1</v>
      </c>
      <c r="L7" s="1264"/>
    </row>
    <row r="8" spans="1:12" ht="25" customHeight="1" thickBot="1" x14ac:dyDescent="0.3">
      <c r="A8" s="800" t="s">
        <v>96</v>
      </c>
      <c r="B8" s="189">
        <f t="shared" ref="B8:B17" si="0">SUM(C8:K8)</f>
        <v>6023</v>
      </c>
      <c r="C8" s="190">
        <v>1</v>
      </c>
      <c r="D8" s="190">
        <v>0</v>
      </c>
      <c r="E8" s="190">
        <v>13</v>
      </c>
      <c r="F8" s="190">
        <v>88</v>
      </c>
      <c r="G8" s="190">
        <v>1020</v>
      </c>
      <c r="H8" s="190">
        <v>439</v>
      </c>
      <c r="I8" s="190">
        <v>613</v>
      </c>
      <c r="J8" s="190">
        <v>1311</v>
      </c>
      <c r="K8" s="190">
        <v>2538</v>
      </c>
      <c r="L8" s="798" t="s">
        <v>666</v>
      </c>
    </row>
    <row r="9" spans="1:12" ht="25" customHeight="1" thickTop="1" thickBot="1" x14ac:dyDescent="0.3">
      <c r="A9" s="801" t="s">
        <v>97</v>
      </c>
      <c r="B9" s="193">
        <f t="shared" si="0"/>
        <v>6058</v>
      </c>
      <c r="C9" s="194">
        <v>0</v>
      </c>
      <c r="D9" s="194">
        <v>5</v>
      </c>
      <c r="E9" s="194">
        <v>38</v>
      </c>
      <c r="F9" s="194">
        <v>388</v>
      </c>
      <c r="G9" s="194">
        <v>2988</v>
      </c>
      <c r="H9" s="194">
        <v>1103</v>
      </c>
      <c r="I9" s="194">
        <v>968</v>
      </c>
      <c r="J9" s="194">
        <v>460</v>
      </c>
      <c r="K9" s="194">
        <v>108</v>
      </c>
      <c r="L9" s="750" t="s">
        <v>1377</v>
      </c>
    </row>
    <row r="10" spans="1:12" ht="25" customHeight="1" thickTop="1" thickBot="1" x14ac:dyDescent="0.3">
      <c r="A10" s="802" t="s">
        <v>98</v>
      </c>
      <c r="B10" s="191">
        <f t="shared" si="0"/>
        <v>4083</v>
      </c>
      <c r="C10" s="192">
        <v>0</v>
      </c>
      <c r="D10" s="192">
        <v>10</v>
      </c>
      <c r="E10" s="192">
        <v>115</v>
      </c>
      <c r="F10" s="192">
        <v>916</v>
      </c>
      <c r="G10" s="192">
        <v>2631</v>
      </c>
      <c r="H10" s="192">
        <v>245</v>
      </c>
      <c r="I10" s="192">
        <v>128</v>
      </c>
      <c r="J10" s="192">
        <v>36</v>
      </c>
      <c r="K10" s="192">
        <v>2</v>
      </c>
      <c r="L10" s="752" t="s">
        <v>99</v>
      </c>
    </row>
    <row r="11" spans="1:12" ht="25" customHeight="1" thickTop="1" thickBot="1" x14ac:dyDescent="0.3">
      <c r="A11" s="801" t="s">
        <v>100</v>
      </c>
      <c r="B11" s="193">
        <f t="shared" si="0"/>
        <v>2125</v>
      </c>
      <c r="C11" s="194">
        <v>3</v>
      </c>
      <c r="D11" s="194">
        <v>23</v>
      </c>
      <c r="E11" s="194">
        <v>238</v>
      </c>
      <c r="F11" s="194">
        <v>921</v>
      </c>
      <c r="G11" s="194">
        <v>899</v>
      </c>
      <c r="H11" s="194">
        <v>32</v>
      </c>
      <c r="I11" s="194">
        <v>9</v>
      </c>
      <c r="J11" s="194">
        <v>0</v>
      </c>
      <c r="K11" s="194">
        <v>0</v>
      </c>
      <c r="L11" s="753" t="s">
        <v>101</v>
      </c>
    </row>
    <row r="12" spans="1:12" ht="25" customHeight="1" thickTop="1" thickBot="1" x14ac:dyDescent="0.3">
      <c r="A12" s="802" t="s">
        <v>102</v>
      </c>
      <c r="B12" s="191">
        <f t="shared" si="0"/>
        <v>914</v>
      </c>
      <c r="C12" s="192">
        <v>4</v>
      </c>
      <c r="D12" s="192">
        <v>45</v>
      </c>
      <c r="E12" s="192">
        <v>223</v>
      </c>
      <c r="F12" s="192">
        <v>418</v>
      </c>
      <c r="G12" s="192">
        <v>218</v>
      </c>
      <c r="H12" s="192">
        <v>3</v>
      </c>
      <c r="I12" s="192">
        <v>3</v>
      </c>
      <c r="J12" s="192">
        <v>0</v>
      </c>
      <c r="K12" s="192">
        <v>0</v>
      </c>
      <c r="L12" s="752" t="s">
        <v>103</v>
      </c>
    </row>
    <row r="13" spans="1:12" ht="25" customHeight="1" thickTop="1" thickBot="1" x14ac:dyDescent="0.3">
      <c r="A13" s="801" t="s">
        <v>104</v>
      </c>
      <c r="B13" s="193">
        <f t="shared" si="0"/>
        <v>411</v>
      </c>
      <c r="C13" s="194">
        <v>4</v>
      </c>
      <c r="D13" s="194">
        <v>47</v>
      </c>
      <c r="E13" s="194">
        <v>150</v>
      </c>
      <c r="F13" s="194">
        <v>160</v>
      </c>
      <c r="G13" s="194">
        <v>48</v>
      </c>
      <c r="H13" s="194">
        <v>2</v>
      </c>
      <c r="I13" s="194">
        <v>0</v>
      </c>
      <c r="J13" s="194">
        <v>0</v>
      </c>
      <c r="K13" s="194">
        <v>0</v>
      </c>
      <c r="L13" s="753" t="s">
        <v>105</v>
      </c>
    </row>
    <row r="14" spans="1:12" ht="25" customHeight="1" thickTop="1" thickBot="1" x14ac:dyDescent="0.3">
      <c r="A14" s="802" t="s">
        <v>106</v>
      </c>
      <c r="B14" s="191">
        <f t="shared" si="0"/>
        <v>189</v>
      </c>
      <c r="C14" s="192">
        <v>6</v>
      </c>
      <c r="D14" s="192">
        <v>37</v>
      </c>
      <c r="E14" s="192">
        <v>71</v>
      </c>
      <c r="F14" s="192">
        <v>61</v>
      </c>
      <c r="G14" s="192">
        <v>14</v>
      </c>
      <c r="H14" s="192">
        <v>0</v>
      </c>
      <c r="I14" s="192">
        <v>0</v>
      </c>
      <c r="J14" s="192">
        <v>0</v>
      </c>
      <c r="K14" s="192">
        <v>0</v>
      </c>
      <c r="L14" s="752" t="s">
        <v>107</v>
      </c>
    </row>
    <row r="15" spans="1:12" ht="25" customHeight="1" thickTop="1" thickBot="1" x14ac:dyDescent="0.3">
      <c r="A15" s="801" t="s">
        <v>108</v>
      </c>
      <c r="B15" s="193">
        <f t="shared" si="0"/>
        <v>83</v>
      </c>
      <c r="C15" s="194">
        <v>3</v>
      </c>
      <c r="D15" s="194">
        <v>24</v>
      </c>
      <c r="E15" s="194">
        <v>37</v>
      </c>
      <c r="F15" s="194">
        <v>15</v>
      </c>
      <c r="G15" s="194">
        <v>4</v>
      </c>
      <c r="H15" s="194">
        <v>0</v>
      </c>
      <c r="I15" s="194">
        <v>0</v>
      </c>
      <c r="J15" s="194">
        <v>0</v>
      </c>
      <c r="K15" s="194">
        <v>0</v>
      </c>
      <c r="L15" s="753" t="s">
        <v>109</v>
      </c>
    </row>
    <row r="16" spans="1:12" ht="25" customHeight="1" thickTop="1" thickBot="1" x14ac:dyDescent="0.3">
      <c r="A16" s="802" t="s">
        <v>110</v>
      </c>
      <c r="B16" s="191">
        <f t="shared" si="0"/>
        <v>38</v>
      </c>
      <c r="C16" s="192">
        <v>5</v>
      </c>
      <c r="D16" s="192">
        <v>6</v>
      </c>
      <c r="E16" s="192">
        <v>14</v>
      </c>
      <c r="F16" s="192">
        <v>7</v>
      </c>
      <c r="G16" s="192">
        <v>6</v>
      </c>
      <c r="H16" s="192">
        <v>0</v>
      </c>
      <c r="I16" s="192">
        <v>0</v>
      </c>
      <c r="J16" s="192">
        <v>0</v>
      </c>
      <c r="K16" s="192">
        <v>0</v>
      </c>
      <c r="L16" s="752" t="s">
        <v>111</v>
      </c>
    </row>
    <row r="17" spans="1:12" ht="25" customHeight="1" thickTop="1" x14ac:dyDescent="0.25">
      <c r="A17" s="803" t="s">
        <v>112</v>
      </c>
      <c r="B17" s="196">
        <f t="shared" si="0"/>
        <v>38</v>
      </c>
      <c r="C17" s="216">
        <v>7</v>
      </c>
      <c r="D17" s="216">
        <v>12</v>
      </c>
      <c r="E17" s="216">
        <v>11</v>
      </c>
      <c r="F17" s="216">
        <v>8</v>
      </c>
      <c r="G17" s="216">
        <v>0</v>
      </c>
      <c r="H17" s="216">
        <v>0</v>
      </c>
      <c r="I17" s="216">
        <v>0</v>
      </c>
      <c r="J17" s="216">
        <v>0</v>
      </c>
      <c r="K17" s="216">
        <v>0</v>
      </c>
      <c r="L17" s="799" t="s">
        <v>113</v>
      </c>
    </row>
    <row r="18" spans="1:12" ht="30" customHeight="1" x14ac:dyDescent="0.25">
      <c r="A18" s="554" t="s">
        <v>47</v>
      </c>
      <c r="B18" s="264">
        <f t="shared" ref="B18:K18" si="1">SUM(B8:B17)</f>
        <v>19962</v>
      </c>
      <c r="C18" s="264">
        <f t="shared" si="1"/>
        <v>33</v>
      </c>
      <c r="D18" s="264">
        <f t="shared" si="1"/>
        <v>209</v>
      </c>
      <c r="E18" s="264">
        <f t="shared" si="1"/>
        <v>910</v>
      </c>
      <c r="F18" s="264">
        <f t="shared" si="1"/>
        <v>2982</v>
      </c>
      <c r="G18" s="264">
        <f t="shared" si="1"/>
        <v>7828</v>
      </c>
      <c r="H18" s="264">
        <f t="shared" si="1"/>
        <v>1824</v>
      </c>
      <c r="I18" s="264">
        <f t="shared" si="1"/>
        <v>1721</v>
      </c>
      <c r="J18" s="264">
        <f t="shared" si="1"/>
        <v>1807</v>
      </c>
      <c r="K18" s="264">
        <f t="shared" si="1"/>
        <v>2648</v>
      </c>
      <c r="L18" s="657" t="s">
        <v>48</v>
      </c>
    </row>
  </sheetData>
  <mergeCells count="7">
    <mergeCell ref="A1:L1"/>
    <mergeCell ref="A2:L2"/>
    <mergeCell ref="A3:L3"/>
    <mergeCell ref="A4:L4"/>
    <mergeCell ref="A6:A7"/>
    <mergeCell ref="B6:K6"/>
    <mergeCell ref="L6:L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L18"/>
  <sheetViews>
    <sheetView view="pageBreakPreview" zoomScaleNormal="100" workbookViewId="0">
      <selection activeCell="J14" sqref="J14"/>
    </sheetView>
  </sheetViews>
  <sheetFormatPr defaultColWidth="9.1796875" defaultRowHeight="14" x14ac:dyDescent="0.3"/>
  <cols>
    <col min="1" max="1" width="16.7265625" style="51" customWidth="1"/>
    <col min="2" max="11" width="10" style="51" customWidth="1"/>
    <col min="12" max="12" width="16.7265625" style="51" customWidth="1"/>
    <col min="13" max="255" width="9.1796875" style="33"/>
    <col min="256" max="256" width="16.7265625" style="33" customWidth="1"/>
    <col min="257" max="267" width="8.7265625" style="33" customWidth="1"/>
    <col min="268" max="268" width="16.7265625" style="33" customWidth="1"/>
    <col min="269" max="511" width="9.1796875" style="33"/>
    <col min="512" max="512" width="16.7265625" style="33" customWidth="1"/>
    <col min="513" max="523" width="8.7265625" style="33" customWidth="1"/>
    <col min="524" max="524" width="16.7265625" style="33" customWidth="1"/>
    <col min="525" max="767" width="9.1796875" style="33"/>
    <col min="768" max="768" width="16.7265625" style="33" customWidth="1"/>
    <col min="769" max="779" width="8.7265625" style="33" customWidth="1"/>
    <col min="780" max="780" width="16.7265625" style="33" customWidth="1"/>
    <col min="781" max="1023" width="9.1796875" style="33"/>
    <col min="1024" max="1024" width="16.7265625" style="33" customWidth="1"/>
    <col min="1025" max="1035" width="8.7265625" style="33" customWidth="1"/>
    <col min="1036" max="1036" width="16.7265625" style="33" customWidth="1"/>
    <col min="1037" max="1279" width="9.1796875" style="33"/>
    <col min="1280" max="1280" width="16.7265625" style="33" customWidth="1"/>
    <col min="1281" max="1291" width="8.7265625" style="33" customWidth="1"/>
    <col min="1292" max="1292" width="16.7265625" style="33" customWidth="1"/>
    <col min="1293" max="1535" width="9.1796875" style="33"/>
    <col min="1536" max="1536" width="16.7265625" style="33" customWidth="1"/>
    <col min="1537" max="1547" width="8.7265625" style="33" customWidth="1"/>
    <col min="1548" max="1548" width="16.7265625" style="33" customWidth="1"/>
    <col min="1549" max="1791" width="9.1796875" style="33"/>
    <col min="1792" max="1792" width="16.7265625" style="33" customWidth="1"/>
    <col min="1793" max="1803" width="8.7265625" style="33" customWidth="1"/>
    <col min="1804" max="1804" width="16.7265625" style="33" customWidth="1"/>
    <col min="1805" max="2047" width="9.1796875" style="33"/>
    <col min="2048" max="2048" width="16.7265625" style="33" customWidth="1"/>
    <col min="2049" max="2059" width="8.7265625" style="33" customWidth="1"/>
    <col min="2060" max="2060" width="16.7265625" style="33" customWidth="1"/>
    <col min="2061" max="2303" width="9.1796875" style="33"/>
    <col min="2304" max="2304" width="16.7265625" style="33" customWidth="1"/>
    <col min="2305" max="2315" width="8.7265625" style="33" customWidth="1"/>
    <col min="2316" max="2316" width="16.7265625" style="33" customWidth="1"/>
    <col min="2317" max="2559" width="9.1796875" style="33"/>
    <col min="2560" max="2560" width="16.7265625" style="33" customWidth="1"/>
    <col min="2561" max="2571" width="8.7265625" style="33" customWidth="1"/>
    <col min="2572" max="2572" width="16.7265625" style="33" customWidth="1"/>
    <col min="2573" max="2815" width="9.1796875" style="33"/>
    <col min="2816" max="2816" width="16.7265625" style="33" customWidth="1"/>
    <col min="2817" max="2827" width="8.7265625" style="33" customWidth="1"/>
    <col min="2828" max="2828" width="16.7265625" style="33" customWidth="1"/>
    <col min="2829" max="3071" width="9.1796875" style="33"/>
    <col min="3072" max="3072" width="16.7265625" style="33" customWidth="1"/>
    <col min="3073" max="3083" width="8.7265625" style="33" customWidth="1"/>
    <col min="3084" max="3084" width="16.7265625" style="33" customWidth="1"/>
    <col min="3085" max="3327" width="9.1796875" style="33"/>
    <col min="3328" max="3328" width="16.7265625" style="33" customWidth="1"/>
    <col min="3329" max="3339" width="8.7265625" style="33" customWidth="1"/>
    <col min="3340" max="3340" width="16.7265625" style="33" customWidth="1"/>
    <col min="3341" max="3583" width="9.1796875" style="33"/>
    <col min="3584" max="3584" width="16.7265625" style="33" customWidth="1"/>
    <col min="3585" max="3595" width="8.7265625" style="33" customWidth="1"/>
    <col min="3596" max="3596" width="16.7265625" style="33" customWidth="1"/>
    <col min="3597" max="3839" width="9.1796875" style="33"/>
    <col min="3840" max="3840" width="16.7265625" style="33" customWidth="1"/>
    <col min="3841" max="3851" width="8.7265625" style="33" customWidth="1"/>
    <col min="3852" max="3852" width="16.7265625" style="33" customWidth="1"/>
    <col min="3853" max="4095" width="9.1796875" style="33"/>
    <col min="4096" max="4096" width="16.7265625" style="33" customWidth="1"/>
    <col min="4097" max="4107" width="8.7265625" style="33" customWidth="1"/>
    <col min="4108" max="4108" width="16.7265625" style="33" customWidth="1"/>
    <col min="4109" max="4351" width="9.1796875" style="33"/>
    <col min="4352" max="4352" width="16.7265625" style="33" customWidth="1"/>
    <col min="4353" max="4363" width="8.7265625" style="33" customWidth="1"/>
    <col min="4364" max="4364" width="16.7265625" style="33" customWidth="1"/>
    <col min="4365" max="4607" width="9.1796875" style="33"/>
    <col min="4608" max="4608" width="16.7265625" style="33" customWidth="1"/>
    <col min="4609" max="4619" width="8.7265625" style="33" customWidth="1"/>
    <col min="4620" max="4620" width="16.7265625" style="33" customWidth="1"/>
    <col min="4621" max="4863" width="9.1796875" style="33"/>
    <col min="4864" max="4864" width="16.7265625" style="33" customWidth="1"/>
    <col min="4865" max="4875" width="8.7265625" style="33" customWidth="1"/>
    <col min="4876" max="4876" width="16.7265625" style="33" customWidth="1"/>
    <col min="4877" max="5119" width="9.1796875" style="33"/>
    <col min="5120" max="5120" width="16.7265625" style="33" customWidth="1"/>
    <col min="5121" max="5131" width="8.7265625" style="33" customWidth="1"/>
    <col min="5132" max="5132" width="16.7265625" style="33" customWidth="1"/>
    <col min="5133" max="5375" width="9.1796875" style="33"/>
    <col min="5376" max="5376" width="16.7265625" style="33" customWidth="1"/>
    <col min="5377" max="5387" width="8.7265625" style="33" customWidth="1"/>
    <col min="5388" max="5388" width="16.7265625" style="33" customWidth="1"/>
    <col min="5389" max="5631" width="9.1796875" style="33"/>
    <col min="5632" max="5632" width="16.7265625" style="33" customWidth="1"/>
    <col min="5633" max="5643" width="8.7265625" style="33" customWidth="1"/>
    <col min="5644" max="5644" width="16.7265625" style="33" customWidth="1"/>
    <col min="5645" max="5887" width="9.1796875" style="33"/>
    <col min="5888" max="5888" width="16.7265625" style="33" customWidth="1"/>
    <col min="5889" max="5899" width="8.7265625" style="33" customWidth="1"/>
    <col min="5900" max="5900" width="16.7265625" style="33" customWidth="1"/>
    <col min="5901" max="6143" width="9.1796875" style="33"/>
    <col min="6144" max="6144" width="16.7265625" style="33" customWidth="1"/>
    <col min="6145" max="6155" width="8.7265625" style="33" customWidth="1"/>
    <col min="6156" max="6156" width="16.7265625" style="33" customWidth="1"/>
    <col min="6157" max="6399" width="9.1796875" style="33"/>
    <col min="6400" max="6400" width="16.7265625" style="33" customWidth="1"/>
    <col min="6401" max="6411" width="8.7265625" style="33" customWidth="1"/>
    <col min="6412" max="6412" width="16.7265625" style="33" customWidth="1"/>
    <col min="6413" max="6655" width="9.1796875" style="33"/>
    <col min="6656" max="6656" width="16.7265625" style="33" customWidth="1"/>
    <col min="6657" max="6667" width="8.7265625" style="33" customWidth="1"/>
    <col min="6668" max="6668" width="16.7265625" style="33" customWidth="1"/>
    <col min="6669" max="6911" width="9.1796875" style="33"/>
    <col min="6912" max="6912" width="16.7265625" style="33" customWidth="1"/>
    <col min="6913" max="6923" width="8.7265625" style="33" customWidth="1"/>
    <col min="6924" max="6924" width="16.7265625" style="33" customWidth="1"/>
    <col min="6925" max="7167" width="9.1796875" style="33"/>
    <col min="7168" max="7168" width="16.7265625" style="33" customWidth="1"/>
    <col min="7169" max="7179" width="8.7265625" style="33" customWidth="1"/>
    <col min="7180" max="7180" width="16.7265625" style="33" customWidth="1"/>
    <col min="7181" max="7423" width="9.1796875" style="33"/>
    <col min="7424" max="7424" width="16.7265625" style="33" customWidth="1"/>
    <col min="7425" max="7435" width="8.7265625" style="33" customWidth="1"/>
    <col min="7436" max="7436" width="16.7265625" style="33" customWidth="1"/>
    <col min="7437" max="7679" width="9.1796875" style="33"/>
    <col min="7680" max="7680" width="16.7265625" style="33" customWidth="1"/>
    <col min="7681" max="7691" width="8.7265625" style="33" customWidth="1"/>
    <col min="7692" max="7692" width="16.7265625" style="33" customWidth="1"/>
    <col min="7693" max="7935" width="9.1796875" style="33"/>
    <col min="7936" max="7936" width="16.7265625" style="33" customWidth="1"/>
    <col min="7937" max="7947" width="8.7265625" style="33" customWidth="1"/>
    <col min="7948" max="7948" width="16.7265625" style="33" customWidth="1"/>
    <col min="7949" max="8191" width="9.1796875" style="33"/>
    <col min="8192" max="8192" width="16.7265625" style="33" customWidth="1"/>
    <col min="8193" max="8203" width="8.7265625" style="33" customWidth="1"/>
    <col min="8204" max="8204" width="16.7265625" style="33" customWidth="1"/>
    <col min="8205" max="8447" width="9.1796875" style="33"/>
    <col min="8448" max="8448" width="16.7265625" style="33" customWidth="1"/>
    <col min="8449" max="8459" width="8.7265625" style="33" customWidth="1"/>
    <col min="8460" max="8460" width="16.7265625" style="33" customWidth="1"/>
    <col min="8461" max="8703" width="9.1796875" style="33"/>
    <col min="8704" max="8704" width="16.7265625" style="33" customWidth="1"/>
    <col min="8705" max="8715" width="8.7265625" style="33" customWidth="1"/>
    <col min="8716" max="8716" width="16.7265625" style="33" customWidth="1"/>
    <col min="8717" max="8959" width="9.1796875" style="33"/>
    <col min="8960" max="8960" width="16.7265625" style="33" customWidth="1"/>
    <col min="8961" max="8971" width="8.7265625" style="33" customWidth="1"/>
    <col min="8972" max="8972" width="16.7265625" style="33" customWidth="1"/>
    <col min="8973" max="9215" width="9.1796875" style="33"/>
    <col min="9216" max="9216" width="16.7265625" style="33" customWidth="1"/>
    <col min="9217" max="9227" width="8.7265625" style="33" customWidth="1"/>
    <col min="9228" max="9228" width="16.7265625" style="33" customWidth="1"/>
    <col min="9229" max="9471" width="9.1796875" style="33"/>
    <col min="9472" max="9472" width="16.7265625" style="33" customWidth="1"/>
    <col min="9473" max="9483" width="8.7265625" style="33" customWidth="1"/>
    <col min="9484" max="9484" width="16.7265625" style="33" customWidth="1"/>
    <col min="9485" max="9727" width="9.1796875" style="33"/>
    <col min="9728" max="9728" width="16.7265625" style="33" customWidth="1"/>
    <col min="9729" max="9739" width="8.7265625" style="33" customWidth="1"/>
    <col min="9740" max="9740" width="16.7265625" style="33" customWidth="1"/>
    <col min="9741" max="9983" width="9.1796875" style="33"/>
    <col min="9984" max="9984" width="16.7265625" style="33" customWidth="1"/>
    <col min="9985" max="9995" width="8.7265625" style="33" customWidth="1"/>
    <col min="9996" max="9996" width="16.7265625" style="33" customWidth="1"/>
    <col min="9997" max="10239" width="9.1796875" style="33"/>
    <col min="10240" max="10240" width="16.7265625" style="33" customWidth="1"/>
    <col min="10241" max="10251" width="8.7265625" style="33" customWidth="1"/>
    <col min="10252" max="10252" width="16.7265625" style="33" customWidth="1"/>
    <col min="10253" max="10495" width="9.1796875" style="33"/>
    <col min="10496" max="10496" width="16.7265625" style="33" customWidth="1"/>
    <col min="10497" max="10507" width="8.7265625" style="33" customWidth="1"/>
    <col min="10508" max="10508" width="16.7265625" style="33" customWidth="1"/>
    <col min="10509" max="10751" width="9.1796875" style="33"/>
    <col min="10752" max="10752" width="16.7265625" style="33" customWidth="1"/>
    <col min="10753" max="10763" width="8.7265625" style="33" customWidth="1"/>
    <col min="10764" max="10764" width="16.7265625" style="33" customWidth="1"/>
    <col min="10765" max="11007" width="9.1796875" style="33"/>
    <col min="11008" max="11008" width="16.7265625" style="33" customWidth="1"/>
    <col min="11009" max="11019" width="8.7265625" style="33" customWidth="1"/>
    <col min="11020" max="11020" width="16.7265625" style="33" customWidth="1"/>
    <col min="11021" max="11263" width="9.1796875" style="33"/>
    <col min="11264" max="11264" width="16.7265625" style="33" customWidth="1"/>
    <col min="11265" max="11275" width="8.7265625" style="33" customWidth="1"/>
    <col min="11276" max="11276" width="16.7265625" style="33" customWidth="1"/>
    <col min="11277" max="11519" width="9.1796875" style="33"/>
    <col min="11520" max="11520" width="16.7265625" style="33" customWidth="1"/>
    <col min="11521" max="11531" width="8.7265625" style="33" customWidth="1"/>
    <col min="11532" max="11532" width="16.7265625" style="33" customWidth="1"/>
    <col min="11533" max="11775" width="9.1796875" style="33"/>
    <col min="11776" max="11776" width="16.7265625" style="33" customWidth="1"/>
    <col min="11777" max="11787" width="8.7265625" style="33" customWidth="1"/>
    <col min="11788" max="11788" width="16.7265625" style="33" customWidth="1"/>
    <col min="11789" max="12031" width="9.1796875" style="33"/>
    <col min="12032" max="12032" width="16.7265625" style="33" customWidth="1"/>
    <col min="12033" max="12043" width="8.7265625" style="33" customWidth="1"/>
    <col min="12044" max="12044" width="16.7265625" style="33" customWidth="1"/>
    <col min="12045" max="12287" width="9.1796875" style="33"/>
    <col min="12288" max="12288" width="16.7265625" style="33" customWidth="1"/>
    <col min="12289" max="12299" width="8.7265625" style="33" customWidth="1"/>
    <col min="12300" max="12300" width="16.7265625" style="33" customWidth="1"/>
    <col min="12301" max="12543" width="9.1796875" style="33"/>
    <col min="12544" max="12544" width="16.7265625" style="33" customWidth="1"/>
    <col min="12545" max="12555" width="8.7265625" style="33" customWidth="1"/>
    <col min="12556" max="12556" width="16.7265625" style="33" customWidth="1"/>
    <col min="12557" max="12799" width="9.1796875" style="33"/>
    <col min="12800" max="12800" width="16.7265625" style="33" customWidth="1"/>
    <col min="12801" max="12811" width="8.7265625" style="33" customWidth="1"/>
    <col min="12812" max="12812" width="16.7265625" style="33" customWidth="1"/>
    <col min="12813" max="13055" width="9.1796875" style="33"/>
    <col min="13056" max="13056" width="16.7265625" style="33" customWidth="1"/>
    <col min="13057" max="13067" width="8.7265625" style="33" customWidth="1"/>
    <col min="13068" max="13068" width="16.7265625" style="33" customWidth="1"/>
    <col min="13069" max="13311" width="9.1796875" style="33"/>
    <col min="13312" max="13312" width="16.7265625" style="33" customWidth="1"/>
    <col min="13313" max="13323" width="8.7265625" style="33" customWidth="1"/>
    <col min="13324" max="13324" width="16.7265625" style="33" customWidth="1"/>
    <col min="13325" max="13567" width="9.1796875" style="33"/>
    <col min="13568" max="13568" width="16.7265625" style="33" customWidth="1"/>
    <col min="13569" max="13579" width="8.7265625" style="33" customWidth="1"/>
    <col min="13580" max="13580" width="16.7265625" style="33" customWidth="1"/>
    <col min="13581" max="13823" width="9.1796875" style="33"/>
    <col min="13824" max="13824" width="16.7265625" style="33" customWidth="1"/>
    <col min="13825" max="13835" width="8.7265625" style="33" customWidth="1"/>
    <col min="13836" max="13836" width="16.7265625" style="33" customWidth="1"/>
    <col min="13837" max="14079" width="9.1796875" style="33"/>
    <col min="14080" max="14080" width="16.7265625" style="33" customWidth="1"/>
    <col min="14081" max="14091" width="8.7265625" style="33" customWidth="1"/>
    <col min="14092" max="14092" width="16.7265625" style="33" customWidth="1"/>
    <col min="14093" max="14335" width="9.1796875" style="33"/>
    <col min="14336" max="14336" width="16.7265625" style="33" customWidth="1"/>
    <col min="14337" max="14347" width="8.7265625" style="33" customWidth="1"/>
    <col min="14348" max="14348" width="16.7265625" style="33" customWidth="1"/>
    <col min="14349" max="14591" width="9.1796875" style="33"/>
    <col min="14592" max="14592" width="16.7265625" style="33" customWidth="1"/>
    <col min="14593" max="14603" width="8.7265625" style="33" customWidth="1"/>
    <col min="14604" max="14604" width="16.7265625" style="33" customWidth="1"/>
    <col min="14605" max="14847" width="9.1796875" style="33"/>
    <col min="14848" max="14848" width="16.7265625" style="33" customWidth="1"/>
    <col min="14849" max="14859" width="8.7265625" style="33" customWidth="1"/>
    <col min="14860" max="14860" width="16.7265625" style="33" customWidth="1"/>
    <col min="14861" max="15103" width="9.1796875" style="33"/>
    <col min="15104" max="15104" width="16.7265625" style="33" customWidth="1"/>
    <col min="15105" max="15115" width="8.7265625" style="33" customWidth="1"/>
    <col min="15116" max="15116" width="16.7265625" style="33" customWidth="1"/>
    <col min="15117" max="15359" width="9.1796875" style="33"/>
    <col min="15360" max="15360" width="16.7265625" style="33" customWidth="1"/>
    <col min="15361" max="15371" width="8.7265625" style="33" customWidth="1"/>
    <col min="15372" max="15372" width="16.7265625" style="33" customWidth="1"/>
    <col min="15373" max="15615" width="9.1796875" style="33"/>
    <col min="15616" max="15616" width="16.7265625" style="33" customWidth="1"/>
    <col min="15617" max="15627" width="8.7265625" style="33" customWidth="1"/>
    <col min="15628" max="15628" width="16.7265625" style="33" customWidth="1"/>
    <col min="15629" max="15871" width="9.1796875" style="33"/>
    <col min="15872" max="15872" width="16.7265625" style="33" customWidth="1"/>
    <col min="15873" max="15883" width="8.7265625" style="33" customWidth="1"/>
    <col min="15884" max="15884" width="16.7265625" style="33" customWidth="1"/>
    <col min="15885" max="16127" width="9.1796875" style="33"/>
    <col min="16128" max="16128" width="16.7265625" style="33" customWidth="1"/>
    <col min="16129" max="16139" width="8.7265625" style="33" customWidth="1"/>
    <col min="16140" max="16140" width="16.7265625" style="33" customWidth="1"/>
    <col min="16141" max="16384" width="9.1796875" style="33"/>
  </cols>
  <sheetData>
    <row r="1" spans="1:12" ht="24.5" x14ac:dyDescent="0.85">
      <c r="A1" s="1200" t="s">
        <v>576</v>
      </c>
      <c r="B1" s="1200"/>
      <c r="C1" s="1200"/>
      <c r="D1" s="1200"/>
      <c r="E1" s="1200"/>
      <c r="F1" s="1200"/>
      <c r="G1" s="1200"/>
      <c r="H1" s="1200"/>
      <c r="I1" s="1200"/>
      <c r="J1" s="1200"/>
      <c r="K1" s="1200"/>
      <c r="L1" s="1200"/>
    </row>
    <row r="2" spans="1:12" ht="16.5" customHeight="1" x14ac:dyDescent="0.35">
      <c r="A2" s="1201" t="s">
        <v>1168</v>
      </c>
      <c r="B2" s="1201"/>
      <c r="C2" s="1201"/>
      <c r="D2" s="1201"/>
      <c r="E2" s="1201"/>
      <c r="F2" s="1201"/>
      <c r="G2" s="1201"/>
      <c r="H2" s="1201"/>
      <c r="I2" s="1201"/>
      <c r="J2" s="1201"/>
      <c r="K2" s="1201"/>
      <c r="L2" s="1201"/>
    </row>
    <row r="3" spans="1:12" ht="15.5" x14ac:dyDescent="0.35">
      <c r="A3" s="1186">
        <v>2017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</row>
    <row r="4" spans="1:12" ht="15.5" x14ac:dyDescent="0.35">
      <c r="A4" s="1186" t="s">
        <v>358</v>
      </c>
      <c r="B4" s="1186"/>
      <c r="C4" s="1186"/>
      <c r="D4" s="1186"/>
      <c r="E4" s="1186"/>
      <c r="F4" s="1186"/>
      <c r="G4" s="1186"/>
      <c r="H4" s="1186"/>
      <c r="I4" s="1186"/>
      <c r="J4" s="1186"/>
      <c r="K4" s="1186"/>
      <c r="L4" s="1186"/>
    </row>
    <row r="5" spans="1:12" ht="15" x14ac:dyDescent="0.4">
      <c r="A5" s="318" t="s">
        <v>985</v>
      </c>
      <c r="B5" s="320"/>
      <c r="C5" s="320"/>
      <c r="D5" s="320"/>
      <c r="E5" s="320"/>
      <c r="F5" s="320"/>
      <c r="G5" s="333"/>
      <c r="H5" s="320"/>
      <c r="I5" s="320"/>
      <c r="J5" s="320"/>
      <c r="K5" s="320"/>
      <c r="L5" s="331" t="s">
        <v>217</v>
      </c>
    </row>
    <row r="6" spans="1:12" ht="28.5" customHeight="1" thickBot="1" x14ac:dyDescent="0.3">
      <c r="A6" s="1260" t="s">
        <v>210</v>
      </c>
      <c r="B6" s="1266" t="s">
        <v>954</v>
      </c>
      <c r="C6" s="1267"/>
      <c r="D6" s="1267"/>
      <c r="E6" s="1267"/>
      <c r="F6" s="1267"/>
      <c r="G6" s="1267"/>
      <c r="H6" s="1267"/>
      <c r="I6" s="1267"/>
      <c r="J6" s="1267"/>
      <c r="K6" s="1268"/>
      <c r="L6" s="1263" t="s">
        <v>95</v>
      </c>
    </row>
    <row r="7" spans="1:12" ht="30.75" customHeight="1" thickTop="1" x14ac:dyDescent="0.25">
      <c r="A7" s="1261"/>
      <c r="B7" s="98" t="s">
        <v>404</v>
      </c>
      <c r="C7" s="275" t="s">
        <v>459</v>
      </c>
      <c r="D7" s="275" t="s">
        <v>65</v>
      </c>
      <c r="E7" s="275" t="s">
        <v>63</v>
      </c>
      <c r="F7" s="275" t="s">
        <v>458</v>
      </c>
      <c r="G7" s="275" t="s">
        <v>457</v>
      </c>
      <c r="H7" s="275">
        <v>4</v>
      </c>
      <c r="I7" s="275">
        <v>3</v>
      </c>
      <c r="J7" s="275">
        <v>2</v>
      </c>
      <c r="K7" s="275">
        <v>1</v>
      </c>
      <c r="L7" s="1264"/>
    </row>
    <row r="8" spans="1:12" ht="25" customHeight="1" thickBot="1" x14ac:dyDescent="0.3">
      <c r="A8" s="800" t="s">
        <v>96</v>
      </c>
      <c r="B8" s="189">
        <f t="shared" ref="B8:B17" si="0">SUM(C8:K8)</f>
        <v>7928</v>
      </c>
      <c r="C8" s="190">
        <f>'B14-1'!C8+'B14-2'!C8</f>
        <v>1</v>
      </c>
      <c r="D8" s="190">
        <f>'B14-1'!D8+'B14-2'!D8</f>
        <v>0</v>
      </c>
      <c r="E8" s="190">
        <f>'B14-1'!E8+'B14-2'!E8</f>
        <v>15</v>
      </c>
      <c r="F8" s="190">
        <f>'B14-1'!F8+'B14-2'!F8</f>
        <v>109</v>
      </c>
      <c r="G8" s="190">
        <f>'B14-1'!G8+'B14-2'!G8</f>
        <v>1160</v>
      </c>
      <c r="H8" s="190">
        <f>'B14-1'!H8+'B14-2'!H8</f>
        <v>525</v>
      </c>
      <c r="I8" s="190">
        <f>'B14-1'!I8+'B14-2'!I8</f>
        <v>761</v>
      </c>
      <c r="J8" s="190">
        <f>'B14-1'!J8+'B14-2'!J8</f>
        <v>1752</v>
      </c>
      <c r="K8" s="190">
        <f>'B14-1'!K8+'B14-2'!K8</f>
        <v>3605</v>
      </c>
      <c r="L8" s="798" t="s">
        <v>666</v>
      </c>
    </row>
    <row r="9" spans="1:12" ht="25" customHeight="1" thickTop="1" thickBot="1" x14ac:dyDescent="0.3">
      <c r="A9" s="801" t="s">
        <v>97</v>
      </c>
      <c r="B9" s="193">
        <f t="shared" si="0"/>
        <v>7816</v>
      </c>
      <c r="C9" s="734">
        <f>'B14-1'!C9+'B14-2'!C9</f>
        <v>1</v>
      </c>
      <c r="D9" s="734">
        <f>'B14-1'!D9+'B14-2'!D9</f>
        <v>6</v>
      </c>
      <c r="E9" s="734">
        <f>'B14-1'!E9+'B14-2'!E9</f>
        <v>48</v>
      </c>
      <c r="F9" s="734">
        <f>'B14-1'!F9+'B14-2'!F9</f>
        <v>454</v>
      </c>
      <c r="G9" s="734">
        <f>'B14-1'!G9+'B14-2'!G9</f>
        <v>3517</v>
      </c>
      <c r="H9" s="734">
        <f>'B14-1'!H9+'B14-2'!H9</f>
        <v>1503</v>
      </c>
      <c r="I9" s="734">
        <f>'B14-1'!I9+'B14-2'!I9</f>
        <v>1460</v>
      </c>
      <c r="J9" s="734">
        <f>'B14-1'!J9+'B14-2'!J9</f>
        <v>688</v>
      </c>
      <c r="K9" s="734">
        <f>'B14-1'!K9+'B14-2'!K9</f>
        <v>139</v>
      </c>
      <c r="L9" s="750" t="s">
        <v>1377</v>
      </c>
    </row>
    <row r="10" spans="1:12" ht="25" customHeight="1" thickTop="1" thickBot="1" x14ac:dyDescent="0.3">
      <c r="A10" s="802" t="s">
        <v>98</v>
      </c>
      <c r="B10" s="191">
        <f t="shared" si="0"/>
        <v>5584</v>
      </c>
      <c r="C10" s="190">
        <f>'B14-1'!C10+'B14-2'!C10</f>
        <v>0</v>
      </c>
      <c r="D10" s="190">
        <f>'B14-1'!D10+'B14-2'!D10</f>
        <v>12</v>
      </c>
      <c r="E10" s="190">
        <f>'B14-1'!E10+'B14-2'!E10</f>
        <v>143</v>
      </c>
      <c r="F10" s="190">
        <f>'B14-1'!F10+'B14-2'!F10</f>
        <v>1098</v>
      </c>
      <c r="G10" s="190">
        <f>'B14-1'!G10+'B14-2'!G10</f>
        <v>3661</v>
      </c>
      <c r="H10" s="190">
        <f>'B14-1'!H10+'B14-2'!H10</f>
        <v>423</v>
      </c>
      <c r="I10" s="190">
        <f>'B14-1'!I10+'B14-2'!I10</f>
        <v>190</v>
      </c>
      <c r="J10" s="190">
        <f>'B14-1'!J10+'B14-2'!J10</f>
        <v>53</v>
      </c>
      <c r="K10" s="190">
        <f>'B14-1'!K10+'B14-2'!K10</f>
        <v>4</v>
      </c>
      <c r="L10" s="752" t="s">
        <v>99</v>
      </c>
    </row>
    <row r="11" spans="1:12" ht="25" customHeight="1" thickTop="1" thickBot="1" x14ac:dyDescent="0.3">
      <c r="A11" s="801" t="s">
        <v>100</v>
      </c>
      <c r="B11" s="193">
        <f t="shared" si="0"/>
        <v>3232</v>
      </c>
      <c r="C11" s="734">
        <f>'B14-1'!C11+'B14-2'!C11</f>
        <v>4</v>
      </c>
      <c r="D11" s="734">
        <f>'B14-1'!D11+'B14-2'!D11</f>
        <v>32</v>
      </c>
      <c r="E11" s="734">
        <f>'B14-1'!E11+'B14-2'!E11</f>
        <v>302</v>
      </c>
      <c r="F11" s="734">
        <f>'B14-1'!F11+'B14-2'!F11</f>
        <v>1348</v>
      </c>
      <c r="G11" s="734">
        <f>'B14-1'!G11+'B14-2'!G11</f>
        <v>1486</v>
      </c>
      <c r="H11" s="734">
        <f>'B14-1'!H11+'B14-2'!H11</f>
        <v>47</v>
      </c>
      <c r="I11" s="734">
        <f>'B14-1'!I11+'B14-2'!I11</f>
        <v>12</v>
      </c>
      <c r="J11" s="734">
        <f>'B14-1'!J11+'B14-2'!J11</f>
        <v>1</v>
      </c>
      <c r="K11" s="734">
        <f>'B14-1'!K11+'B14-2'!K11</f>
        <v>0</v>
      </c>
      <c r="L11" s="753" t="s">
        <v>101</v>
      </c>
    </row>
    <row r="12" spans="1:12" ht="25" customHeight="1" thickTop="1" thickBot="1" x14ac:dyDescent="0.3">
      <c r="A12" s="802" t="s">
        <v>102</v>
      </c>
      <c r="B12" s="191">
        <f t="shared" si="0"/>
        <v>1674</v>
      </c>
      <c r="C12" s="190">
        <f>'B14-1'!C12+'B14-2'!C12</f>
        <v>5</v>
      </c>
      <c r="D12" s="190">
        <f>'B14-1'!D12+'B14-2'!D12</f>
        <v>62</v>
      </c>
      <c r="E12" s="190">
        <f>'B14-1'!E12+'B14-2'!E12</f>
        <v>351</v>
      </c>
      <c r="F12" s="190">
        <f>'B14-1'!F12+'B14-2'!F12</f>
        <v>850</v>
      </c>
      <c r="G12" s="190">
        <f>'B14-1'!G12+'B14-2'!G12</f>
        <v>395</v>
      </c>
      <c r="H12" s="190">
        <f>'B14-1'!H12+'B14-2'!H12</f>
        <v>8</v>
      </c>
      <c r="I12" s="190">
        <f>'B14-1'!I12+'B14-2'!I12</f>
        <v>3</v>
      </c>
      <c r="J12" s="190">
        <f>'B14-1'!J12+'B14-2'!J12</f>
        <v>0</v>
      </c>
      <c r="K12" s="190">
        <f>'B14-1'!K12+'B14-2'!K12</f>
        <v>0</v>
      </c>
      <c r="L12" s="752" t="s">
        <v>103</v>
      </c>
    </row>
    <row r="13" spans="1:12" ht="25" customHeight="1" thickTop="1" thickBot="1" x14ac:dyDescent="0.3">
      <c r="A13" s="801" t="s">
        <v>104</v>
      </c>
      <c r="B13" s="193">
        <f t="shared" si="0"/>
        <v>874</v>
      </c>
      <c r="C13" s="734">
        <f>'B14-1'!C13+'B14-2'!C13</f>
        <v>7</v>
      </c>
      <c r="D13" s="734">
        <f>'B14-1'!D13+'B14-2'!D13</f>
        <v>75</v>
      </c>
      <c r="E13" s="734">
        <f>'B14-1'!E13+'B14-2'!E13</f>
        <v>304</v>
      </c>
      <c r="F13" s="734">
        <f>'B14-1'!F13+'B14-2'!F13</f>
        <v>396</v>
      </c>
      <c r="G13" s="734">
        <f>'B14-1'!G13+'B14-2'!G13</f>
        <v>90</v>
      </c>
      <c r="H13" s="734">
        <f>'B14-1'!H13+'B14-2'!H13</f>
        <v>2</v>
      </c>
      <c r="I13" s="734">
        <f>'B14-1'!I13+'B14-2'!I13</f>
        <v>0</v>
      </c>
      <c r="J13" s="734">
        <f>'B14-1'!J13+'B14-2'!J13</f>
        <v>0</v>
      </c>
      <c r="K13" s="734">
        <f>'B14-1'!K13+'B14-2'!K13</f>
        <v>0</v>
      </c>
      <c r="L13" s="753" t="s">
        <v>105</v>
      </c>
    </row>
    <row r="14" spans="1:12" ht="25" customHeight="1" thickTop="1" thickBot="1" x14ac:dyDescent="0.3">
      <c r="A14" s="802" t="s">
        <v>106</v>
      </c>
      <c r="B14" s="191">
        <f t="shared" si="0"/>
        <v>423</v>
      </c>
      <c r="C14" s="190">
        <f>'B14-1'!C14+'B14-2'!C14</f>
        <v>14</v>
      </c>
      <c r="D14" s="190">
        <f>'B14-1'!D14+'B14-2'!D14</f>
        <v>69</v>
      </c>
      <c r="E14" s="190">
        <f>'B14-1'!E14+'B14-2'!E14</f>
        <v>176</v>
      </c>
      <c r="F14" s="190">
        <f>'B14-1'!F14+'B14-2'!F14</f>
        <v>140</v>
      </c>
      <c r="G14" s="190">
        <f>'B14-1'!G14+'B14-2'!G14</f>
        <v>24</v>
      </c>
      <c r="H14" s="190">
        <f>'B14-1'!H14+'B14-2'!H14</f>
        <v>0</v>
      </c>
      <c r="I14" s="190">
        <f>'B14-1'!I14+'B14-2'!I14</f>
        <v>0</v>
      </c>
      <c r="J14" s="190">
        <f>'B14-1'!J14+'B14-2'!J14</f>
        <v>0</v>
      </c>
      <c r="K14" s="190">
        <f>'B14-1'!K14+'B14-2'!K14</f>
        <v>0</v>
      </c>
      <c r="L14" s="752" t="s">
        <v>107</v>
      </c>
    </row>
    <row r="15" spans="1:12" ht="25" customHeight="1" thickTop="1" thickBot="1" x14ac:dyDescent="0.3">
      <c r="A15" s="801" t="s">
        <v>108</v>
      </c>
      <c r="B15" s="193">
        <f t="shared" si="0"/>
        <v>198</v>
      </c>
      <c r="C15" s="734">
        <f>'B14-1'!C15+'B14-2'!C15</f>
        <v>7</v>
      </c>
      <c r="D15" s="734">
        <f>'B14-1'!D15+'B14-2'!D15</f>
        <v>51</v>
      </c>
      <c r="E15" s="734">
        <f>'B14-1'!E15+'B14-2'!E15</f>
        <v>93</v>
      </c>
      <c r="F15" s="734">
        <f>'B14-1'!F15+'B14-2'!F15</f>
        <v>40</v>
      </c>
      <c r="G15" s="734">
        <f>'B14-1'!G15+'B14-2'!G15</f>
        <v>7</v>
      </c>
      <c r="H15" s="734">
        <f>'B14-1'!H15+'B14-2'!H15</f>
        <v>0</v>
      </c>
      <c r="I15" s="734">
        <f>'B14-1'!I15+'B14-2'!I15</f>
        <v>0</v>
      </c>
      <c r="J15" s="734">
        <f>'B14-1'!J15+'B14-2'!J15</f>
        <v>0</v>
      </c>
      <c r="K15" s="734">
        <f>'B14-1'!K15+'B14-2'!K15</f>
        <v>0</v>
      </c>
      <c r="L15" s="753" t="s">
        <v>109</v>
      </c>
    </row>
    <row r="16" spans="1:12" ht="25" customHeight="1" thickTop="1" thickBot="1" x14ac:dyDescent="0.3">
      <c r="A16" s="802" t="s">
        <v>110</v>
      </c>
      <c r="B16" s="191">
        <f t="shared" si="0"/>
        <v>96</v>
      </c>
      <c r="C16" s="190">
        <f>'B14-1'!C16+'B14-2'!C16</f>
        <v>6</v>
      </c>
      <c r="D16" s="190">
        <f>'B14-1'!D16+'B14-2'!D16</f>
        <v>22</v>
      </c>
      <c r="E16" s="190">
        <f>'B14-1'!E16+'B14-2'!E16</f>
        <v>41</v>
      </c>
      <c r="F16" s="190">
        <f>'B14-1'!F16+'B14-2'!F16</f>
        <v>18</v>
      </c>
      <c r="G16" s="190">
        <f>'B14-1'!G16+'B14-2'!G16</f>
        <v>9</v>
      </c>
      <c r="H16" s="190">
        <f>'B14-1'!H16+'B14-2'!H16</f>
        <v>0</v>
      </c>
      <c r="I16" s="190">
        <f>'B14-1'!I16+'B14-2'!I16</f>
        <v>0</v>
      </c>
      <c r="J16" s="190">
        <f>'B14-1'!J16+'B14-2'!J16</f>
        <v>0</v>
      </c>
      <c r="K16" s="190">
        <f>'B14-1'!K16+'B14-2'!K16</f>
        <v>0</v>
      </c>
      <c r="L16" s="752" t="s">
        <v>111</v>
      </c>
    </row>
    <row r="17" spans="1:12" ht="25" customHeight="1" thickTop="1" x14ac:dyDescent="0.25">
      <c r="A17" s="803" t="s">
        <v>112</v>
      </c>
      <c r="B17" s="196">
        <f t="shared" si="0"/>
        <v>81</v>
      </c>
      <c r="C17" s="744">
        <f>'B14-1'!C17+'B14-2'!C17</f>
        <v>22</v>
      </c>
      <c r="D17" s="744">
        <f>'B14-1'!D17+'B14-2'!D17</f>
        <v>24</v>
      </c>
      <c r="E17" s="744">
        <f>'B14-1'!E17+'B14-2'!E17</f>
        <v>22</v>
      </c>
      <c r="F17" s="744">
        <f>'B14-1'!F17+'B14-2'!F17</f>
        <v>13</v>
      </c>
      <c r="G17" s="744">
        <f>'B14-1'!G17+'B14-2'!G17</f>
        <v>0</v>
      </c>
      <c r="H17" s="744">
        <f>'B14-1'!H17+'B14-2'!H17</f>
        <v>0</v>
      </c>
      <c r="I17" s="744">
        <f>'B14-1'!I17+'B14-2'!I17</f>
        <v>0</v>
      </c>
      <c r="J17" s="744">
        <f>'B14-1'!J17+'B14-2'!J17</f>
        <v>0</v>
      </c>
      <c r="K17" s="744">
        <f>'B14-1'!K17+'B14-2'!K17</f>
        <v>0</v>
      </c>
      <c r="L17" s="799" t="s">
        <v>113</v>
      </c>
    </row>
    <row r="18" spans="1:12" ht="30" customHeight="1" x14ac:dyDescent="0.25">
      <c r="A18" s="554" t="s">
        <v>47</v>
      </c>
      <c r="B18" s="264">
        <f t="shared" ref="B18:K18" si="1">SUM(B8:B17)</f>
        <v>27906</v>
      </c>
      <c r="C18" s="743">
        <f t="shared" si="1"/>
        <v>67</v>
      </c>
      <c r="D18" s="743">
        <f t="shared" si="1"/>
        <v>353</v>
      </c>
      <c r="E18" s="743">
        <f t="shared" si="1"/>
        <v>1495</v>
      </c>
      <c r="F18" s="743">
        <f t="shared" si="1"/>
        <v>4466</v>
      </c>
      <c r="G18" s="743">
        <f t="shared" si="1"/>
        <v>10349</v>
      </c>
      <c r="H18" s="743">
        <f t="shared" si="1"/>
        <v>2508</v>
      </c>
      <c r="I18" s="743">
        <f t="shared" si="1"/>
        <v>2426</v>
      </c>
      <c r="J18" s="743">
        <f t="shared" si="1"/>
        <v>2494</v>
      </c>
      <c r="K18" s="743">
        <f t="shared" si="1"/>
        <v>3748</v>
      </c>
      <c r="L18" s="657" t="s">
        <v>48</v>
      </c>
    </row>
  </sheetData>
  <mergeCells count="7">
    <mergeCell ref="A1:L1"/>
    <mergeCell ref="A2:L2"/>
    <mergeCell ref="A3:L3"/>
    <mergeCell ref="A4:L4"/>
    <mergeCell ref="A6:A7"/>
    <mergeCell ref="B6:K6"/>
    <mergeCell ref="L6:L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L17"/>
  <sheetViews>
    <sheetView view="pageBreakPreview" zoomScaleNormal="100" zoomScaleSheetLayoutView="100" workbookViewId="0">
      <selection activeCell="J14" sqref="J14"/>
    </sheetView>
  </sheetViews>
  <sheetFormatPr defaultRowHeight="14" x14ac:dyDescent="0.3"/>
  <cols>
    <col min="1" max="1" width="21.1796875" style="20" customWidth="1"/>
    <col min="2" max="2" width="13.1796875" style="20" customWidth="1"/>
    <col min="3" max="5" width="9.453125" style="20" customWidth="1"/>
    <col min="6" max="6" width="12.1796875" style="20" customWidth="1"/>
    <col min="7" max="7" width="9.453125" style="20" customWidth="1"/>
    <col min="8" max="8" width="10" style="20" customWidth="1"/>
    <col min="9" max="11" width="9.453125" style="20" customWidth="1"/>
    <col min="12" max="12" width="21.54296875" style="20" customWidth="1"/>
    <col min="13" max="256" width="9.1796875" style="110"/>
    <col min="257" max="257" width="25.7265625" style="110" customWidth="1"/>
    <col min="258" max="258" width="13.1796875" style="110" customWidth="1"/>
    <col min="259" max="259" width="8.7265625" style="110" customWidth="1"/>
    <col min="260" max="263" width="9.7265625" style="110" customWidth="1"/>
    <col min="264" max="264" width="10.7265625" style="110" customWidth="1"/>
    <col min="265" max="267" width="9.7265625" style="110" customWidth="1"/>
    <col min="268" max="268" width="25.7265625" style="110" customWidth="1"/>
    <col min="269" max="512" width="9.1796875" style="110"/>
    <col min="513" max="513" width="25.7265625" style="110" customWidth="1"/>
    <col min="514" max="514" width="13.1796875" style="110" customWidth="1"/>
    <col min="515" max="515" width="8.7265625" style="110" customWidth="1"/>
    <col min="516" max="519" width="9.7265625" style="110" customWidth="1"/>
    <col min="520" max="520" width="10.7265625" style="110" customWidth="1"/>
    <col min="521" max="523" width="9.7265625" style="110" customWidth="1"/>
    <col min="524" max="524" width="25.7265625" style="110" customWidth="1"/>
    <col min="525" max="768" width="9.1796875" style="110"/>
    <col min="769" max="769" width="25.7265625" style="110" customWidth="1"/>
    <col min="770" max="770" width="13.1796875" style="110" customWidth="1"/>
    <col min="771" max="771" width="8.7265625" style="110" customWidth="1"/>
    <col min="772" max="775" width="9.7265625" style="110" customWidth="1"/>
    <col min="776" max="776" width="10.7265625" style="110" customWidth="1"/>
    <col min="777" max="779" width="9.7265625" style="110" customWidth="1"/>
    <col min="780" max="780" width="25.7265625" style="110" customWidth="1"/>
    <col min="781" max="1024" width="9.1796875" style="110"/>
    <col min="1025" max="1025" width="25.7265625" style="110" customWidth="1"/>
    <col min="1026" max="1026" width="13.1796875" style="110" customWidth="1"/>
    <col min="1027" max="1027" width="8.7265625" style="110" customWidth="1"/>
    <col min="1028" max="1031" width="9.7265625" style="110" customWidth="1"/>
    <col min="1032" max="1032" width="10.7265625" style="110" customWidth="1"/>
    <col min="1033" max="1035" width="9.7265625" style="110" customWidth="1"/>
    <col min="1036" max="1036" width="25.7265625" style="110" customWidth="1"/>
    <col min="1037" max="1280" width="9.1796875" style="110"/>
    <col min="1281" max="1281" width="25.7265625" style="110" customWidth="1"/>
    <col min="1282" max="1282" width="13.1796875" style="110" customWidth="1"/>
    <col min="1283" max="1283" width="8.7265625" style="110" customWidth="1"/>
    <col min="1284" max="1287" width="9.7265625" style="110" customWidth="1"/>
    <col min="1288" max="1288" width="10.7265625" style="110" customWidth="1"/>
    <col min="1289" max="1291" width="9.7265625" style="110" customWidth="1"/>
    <col min="1292" max="1292" width="25.7265625" style="110" customWidth="1"/>
    <col min="1293" max="1536" width="9.1796875" style="110"/>
    <col min="1537" max="1537" width="25.7265625" style="110" customWidth="1"/>
    <col min="1538" max="1538" width="13.1796875" style="110" customWidth="1"/>
    <col min="1539" max="1539" width="8.7265625" style="110" customWidth="1"/>
    <col min="1540" max="1543" width="9.7265625" style="110" customWidth="1"/>
    <col min="1544" max="1544" width="10.7265625" style="110" customWidth="1"/>
    <col min="1545" max="1547" width="9.7265625" style="110" customWidth="1"/>
    <col min="1548" max="1548" width="25.7265625" style="110" customWidth="1"/>
    <col min="1549" max="1792" width="9.1796875" style="110"/>
    <col min="1793" max="1793" width="25.7265625" style="110" customWidth="1"/>
    <col min="1794" max="1794" width="13.1796875" style="110" customWidth="1"/>
    <col min="1795" max="1795" width="8.7265625" style="110" customWidth="1"/>
    <col min="1796" max="1799" width="9.7265625" style="110" customWidth="1"/>
    <col min="1800" max="1800" width="10.7265625" style="110" customWidth="1"/>
    <col min="1801" max="1803" width="9.7265625" style="110" customWidth="1"/>
    <col min="1804" max="1804" width="25.7265625" style="110" customWidth="1"/>
    <col min="1805" max="2048" width="9.1796875" style="110"/>
    <col min="2049" max="2049" width="25.7265625" style="110" customWidth="1"/>
    <col min="2050" max="2050" width="13.1796875" style="110" customWidth="1"/>
    <col min="2051" max="2051" width="8.7265625" style="110" customWidth="1"/>
    <col min="2052" max="2055" width="9.7265625" style="110" customWidth="1"/>
    <col min="2056" max="2056" width="10.7265625" style="110" customWidth="1"/>
    <col min="2057" max="2059" width="9.7265625" style="110" customWidth="1"/>
    <col min="2060" max="2060" width="25.7265625" style="110" customWidth="1"/>
    <col min="2061" max="2304" width="9.1796875" style="110"/>
    <col min="2305" max="2305" width="25.7265625" style="110" customWidth="1"/>
    <col min="2306" max="2306" width="13.1796875" style="110" customWidth="1"/>
    <col min="2307" max="2307" width="8.7265625" style="110" customWidth="1"/>
    <col min="2308" max="2311" width="9.7265625" style="110" customWidth="1"/>
    <col min="2312" max="2312" width="10.7265625" style="110" customWidth="1"/>
    <col min="2313" max="2315" width="9.7265625" style="110" customWidth="1"/>
    <col min="2316" max="2316" width="25.7265625" style="110" customWidth="1"/>
    <col min="2317" max="2560" width="9.1796875" style="110"/>
    <col min="2561" max="2561" width="25.7265625" style="110" customWidth="1"/>
    <col min="2562" max="2562" width="13.1796875" style="110" customWidth="1"/>
    <col min="2563" max="2563" width="8.7265625" style="110" customWidth="1"/>
    <col min="2564" max="2567" width="9.7265625" style="110" customWidth="1"/>
    <col min="2568" max="2568" width="10.7265625" style="110" customWidth="1"/>
    <col min="2569" max="2571" width="9.7265625" style="110" customWidth="1"/>
    <col min="2572" max="2572" width="25.7265625" style="110" customWidth="1"/>
    <col min="2573" max="2816" width="9.1796875" style="110"/>
    <col min="2817" max="2817" width="25.7265625" style="110" customWidth="1"/>
    <col min="2818" max="2818" width="13.1796875" style="110" customWidth="1"/>
    <col min="2819" max="2819" width="8.7265625" style="110" customWidth="1"/>
    <col min="2820" max="2823" width="9.7265625" style="110" customWidth="1"/>
    <col min="2824" max="2824" width="10.7265625" style="110" customWidth="1"/>
    <col min="2825" max="2827" width="9.7265625" style="110" customWidth="1"/>
    <col min="2828" max="2828" width="25.7265625" style="110" customWidth="1"/>
    <col min="2829" max="3072" width="9.1796875" style="110"/>
    <col min="3073" max="3073" width="25.7265625" style="110" customWidth="1"/>
    <col min="3074" max="3074" width="13.1796875" style="110" customWidth="1"/>
    <col min="3075" max="3075" width="8.7265625" style="110" customWidth="1"/>
    <col min="3076" max="3079" width="9.7265625" style="110" customWidth="1"/>
    <col min="3080" max="3080" width="10.7265625" style="110" customWidth="1"/>
    <col min="3081" max="3083" width="9.7265625" style="110" customWidth="1"/>
    <col min="3084" max="3084" width="25.7265625" style="110" customWidth="1"/>
    <col min="3085" max="3328" width="9.1796875" style="110"/>
    <col min="3329" max="3329" width="25.7265625" style="110" customWidth="1"/>
    <col min="3330" max="3330" width="13.1796875" style="110" customWidth="1"/>
    <col min="3331" max="3331" width="8.7265625" style="110" customWidth="1"/>
    <col min="3332" max="3335" width="9.7265625" style="110" customWidth="1"/>
    <col min="3336" max="3336" width="10.7265625" style="110" customWidth="1"/>
    <col min="3337" max="3339" width="9.7265625" style="110" customWidth="1"/>
    <col min="3340" max="3340" width="25.7265625" style="110" customWidth="1"/>
    <col min="3341" max="3584" width="9.1796875" style="110"/>
    <col min="3585" max="3585" width="25.7265625" style="110" customWidth="1"/>
    <col min="3586" max="3586" width="13.1796875" style="110" customWidth="1"/>
    <col min="3587" max="3587" width="8.7265625" style="110" customWidth="1"/>
    <col min="3588" max="3591" width="9.7265625" style="110" customWidth="1"/>
    <col min="3592" max="3592" width="10.7265625" style="110" customWidth="1"/>
    <col min="3593" max="3595" width="9.7265625" style="110" customWidth="1"/>
    <col min="3596" max="3596" width="25.7265625" style="110" customWidth="1"/>
    <col min="3597" max="3840" width="9.1796875" style="110"/>
    <col min="3841" max="3841" width="25.7265625" style="110" customWidth="1"/>
    <col min="3842" max="3842" width="13.1796875" style="110" customWidth="1"/>
    <col min="3843" max="3843" width="8.7265625" style="110" customWidth="1"/>
    <col min="3844" max="3847" width="9.7265625" style="110" customWidth="1"/>
    <col min="3848" max="3848" width="10.7265625" style="110" customWidth="1"/>
    <col min="3849" max="3851" width="9.7265625" style="110" customWidth="1"/>
    <col min="3852" max="3852" width="25.7265625" style="110" customWidth="1"/>
    <col min="3853" max="4096" width="9.1796875" style="110"/>
    <col min="4097" max="4097" width="25.7265625" style="110" customWidth="1"/>
    <col min="4098" max="4098" width="13.1796875" style="110" customWidth="1"/>
    <col min="4099" max="4099" width="8.7265625" style="110" customWidth="1"/>
    <col min="4100" max="4103" width="9.7265625" style="110" customWidth="1"/>
    <col min="4104" max="4104" width="10.7265625" style="110" customWidth="1"/>
    <col min="4105" max="4107" width="9.7265625" style="110" customWidth="1"/>
    <col min="4108" max="4108" width="25.7265625" style="110" customWidth="1"/>
    <col min="4109" max="4352" width="9.1796875" style="110"/>
    <col min="4353" max="4353" width="25.7265625" style="110" customWidth="1"/>
    <col min="4354" max="4354" width="13.1796875" style="110" customWidth="1"/>
    <col min="4355" max="4355" width="8.7265625" style="110" customWidth="1"/>
    <col min="4356" max="4359" width="9.7265625" style="110" customWidth="1"/>
    <col min="4360" max="4360" width="10.7265625" style="110" customWidth="1"/>
    <col min="4361" max="4363" width="9.7265625" style="110" customWidth="1"/>
    <col min="4364" max="4364" width="25.7265625" style="110" customWidth="1"/>
    <col min="4365" max="4608" width="9.1796875" style="110"/>
    <col min="4609" max="4609" width="25.7265625" style="110" customWidth="1"/>
    <col min="4610" max="4610" width="13.1796875" style="110" customWidth="1"/>
    <col min="4611" max="4611" width="8.7265625" style="110" customWidth="1"/>
    <col min="4612" max="4615" width="9.7265625" style="110" customWidth="1"/>
    <col min="4616" max="4616" width="10.7265625" style="110" customWidth="1"/>
    <col min="4617" max="4619" width="9.7265625" style="110" customWidth="1"/>
    <col min="4620" max="4620" width="25.7265625" style="110" customWidth="1"/>
    <col min="4621" max="4864" width="9.1796875" style="110"/>
    <col min="4865" max="4865" width="25.7265625" style="110" customWidth="1"/>
    <col min="4866" max="4866" width="13.1796875" style="110" customWidth="1"/>
    <col min="4867" max="4867" width="8.7265625" style="110" customWidth="1"/>
    <col min="4868" max="4871" width="9.7265625" style="110" customWidth="1"/>
    <col min="4872" max="4872" width="10.7265625" style="110" customWidth="1"/>
    <col min="4873" max="4875" width="9.7265625" style="110" customWidth="1"/>
    <col min="4876" max="4876" width="25.7265625" style="110" customWidth="1"/>
    <col min="4877" max="5120" width="9.1796875" style="110"/>
    <col min="5121" max="5121" width="25.7265625" style="110" customWidth="1"/>
    <col min="5122" max="5122" width="13.1796875" style="110" customWidth="1"/>
    <col min="5123" max="5123" width="8.7265625" style="110" customWidth="1"/>
    <col min="5124" max="5127" width="9.7265625" style="110" customWidth="1"/>
    <col min="5128" max="5128" width="10.7265625" style="110" customWidth="1"/>
    <col min="5129" max="5131" width="9.7265625" style="110" customWidth="1"/>
    <col min="5132" max="5132" width="25.7265625" style="110" customWidth="1"/>
    <col min="5133" max="5376" width="9.1796875" style="110"/>
    <col min="5377" max="5377" width="25.7265625" style="110" customWidth="1"/>
    <col min="5378" max="5378" width="13.1796875" style="110" customWidth="1"/>
    <col min="5379" max="5379" width="8.7265625" style="110" customWidth="1"/>
    <col min="5380" max="5383" width="9.7265625" style="110" customWidth="1"/>
    <col min="5384" max="5384" width="10.7265625" style="110" customWidth="1"/>
    <col min="5385" max="5387" width="9.7265625" style="110" customWidth="1"/>
    <col min="5388" max="5388" width="25.7265625" style="110" customWidth="1"/>
    <col min="5389" max="5632" width="9.1796875" style="110"/>
    <col min="5633" max="5633" width="25.7265625" style="110" customWidth="1"/>
    <col min="5634" max="5634" width="13.1796875" style="110" customWidth="1"/>
    <col min="5635" max="5635" width="8.7265625" style="110" customWidth="1"/>
    <col min="5636" max="5639" width="9.7265625" style="110" customWidth="1"/>
    <col min="5640" max="5640" width="10.7265625" style="110" customWidth="1"/>
    <col min="5641" max="5643" width="9.7265625" style="110" customWidth="1"/>
    <col min="5644" max="5644" width="25.7265625" style="110" customWidth="1"/>
    <col min="5645" max="5888" width="9.1796875" style="110"/>
    <col min="5889" max="5889" width="25.7265625" style="110" customWidth="1"/>
    <col min="5890" max="5890" width="13.1796875" style="110" customWidth="1"/>
    <col min="5891" max="5891" width="8.7265625" style="110" customWidth="1"/>
    <col min="5892" max="5895" width="9.7265625" style="110" customWidth="1"/>
    <col min="5896" max="5896" width="10.7265625" style="110" customWidth="1"/>
    <col min="5897" max="5899" width="9.7265625" style="110" customWidth="1"/>
    <col min="5900" max="5900" width="25.7265625" style="110" customWidth="1"/>
    <col min="5901" max="6144" width="9.1796875" style="110"/>
    <col min="6145" max="6145" width="25.7265625" style="110" customWidth="1"/>
    <col min="6146" max="6146" width="13.1796875" style="110" customWidth="1"/>
    <col min="6147" max="6147" width="8.7265625" style="110" customWidth="1"/>
    <col min="6148" max="6151" width="9.7265625" style="110" customWidth="1"/>
    <col min="6152" max="6152" width="10.7265625" style="110" customWidth="1"/>
    <col min="6153" max="6155" width="9.7265625" style="110" customWidth="1"/>
    <col min="6156" max="6156" width="25.7265625" style="110" customWidth="1"/>
    <col min="6157" max="6400" width="9.1796875" style="110"/>
    <col min="6401" max="6401" width="25.7265625" style="110" customWidth="1"/>
    <col min="6402" max="6402" width="13.1796875" style="110" customWidth="1"/>
    <col min="6403" max="6403" width="8.7265625" style="110" customWidth="1"/>
    <col min="6404" max="6407" width="9.7265625" style="110" customWidth="1"/>
    <col min="6408" max="6408" width="10.7265625" style="110" customWidth="1"/>
    <col min="6409" max="6411" width="9.7265625" style="110" customWidth="1"/>
    <col min="6412" max="6412" width="25.7265625" style="110" customWidth="1"/>
    <col min="6413" max="6656" width="9.1796875" style="110"/>
    <col min="6657" max="6657" width="25.7265625" style="110" customWidth="1"/>
    <col min="6658" max="6658" width="13.1796875" style="110" customWidth="1"/>
    <col min="6659" max="6659" width="8.7265625" style="110" customWidth="1"/>
    <col min="6660" max="6663" width="9.7265625" style="110" customWidth="1"/>
    <col min="6664" max="6664" width="10.7265625" style="110" customWidth="1"/>
    <col min="6665" max="6667" width="9.7265625" style="110" customWidth="1"/>
    <col min="6668" max="6668" width="25.7265625" style="110" customWidth="1"/>
    <col min="6669" max="6912" width="9.1796875" style="110"/>
    <col min="6913" max="6913" width="25.7265625" style="110" customWidth="1"/>
    <col min="6914" max="6914" width="13.1796875" style="110" customWidth="1"/>
    <col min="6915" max="6915" width="8.7265625" style="110" customWidth="1"/>
    <col min="6916" max="6919" width="9.7265625" style="110" customWidth="1"/>
    <col min="6920" max="6920" width="10.7265625" style="110" customWidth="1"/>
    <col min="6921" max="6923" width="9.7265625" style="110" customWidth="1"/>
    <col min="6924" max="6924" width="25.7265625" style="110" customWidth="1"/>
    <col min="6925" max="7168" width="9.1796875" style="110"/>
    <col min="7169" max="7169" width="25.7265625" style="110" customWidth="1"/>
    <col min="7170" max="7170" width="13.1796875" style="110" customWidth="1"/>
    <col min="7171" max="7171" width="8.7265625" style="110" customWidth="1"/>
    <col min="7172" max="7175" width="9.7265625" style="110" customWidth="1"/>
    <col min="7176" max="7176" width="10.7265625" style="110" customWidth="1"/>
    <col min="7177" max="7179" width="9.7265625" style="110" customWidth="1"/>
    <col min="7180" max="7180" width="25.7265625" style="110" customWidth="1"/>
    <col min="7181" max="7424" width="9.1796875" style="110"/>
    <col min="7425" max="7425" width="25.7265625" style="110" customWidth="1"/>
    <col min="7426" max="7426" width="13.1796875" style="110" customWidth="1"/>
    <col min="7427" max="7427" width="8.7265625" style="110" customWidth="1"/>
    <col min="7428" max="7431" width="9.7265625" style="110" customWidth="1"/>
    <col min="7432" max="7432" width="10.7265625" style="110" customWidth="1"/>
    <col min="7433" max="7435" width="9.7265625" style="110" customWidth="1"/>
    <col min="7436" max="7436" width="25.7265625" style="110" customWidth="1"/>
    <col min="7437" max="7680" width="9.1796875" style="110"/>
    <col min="7681" max="7681" width="25.7265625" style="110" customWidth="1"/>
    <col min="7682" max="7682" width="13.1796875" style="110" customWidth="1"/>
    <col min="7683" max="7683" width="8.7265625" style="110" customWidth="1"/>
    <col min="7684" max="7687" width="9.7265625" style="110" customWidth="1"/>
    <col min="7688" max="7688" width="10.7265625" style="110" customWidth="1"/>
    <col min="7689" max="7691" width="9.7265625" style="110" customWidth="1"/>
    <col min="7692" max="7692" width="25.7265625" style="110" customWidth="1"/>
    <col min="7693" max="7936" width="9.1796875" style="110"/>
    <col min="7937" max="7937" width="25.7265625" style="110" customWidth="1"/>
    <col min="7938" max="7938" width="13.1796875" style="110" customWidth="1"/>
    <col min="7939" max="7939" width="8.7265625" style="110" customWidth="1"/>
    <col min="7940" max="7943" width="9.7265625" style="110" customWidth="1"/>
    <col min="7944" max="7944" width="10.7265625" style="110" customWidth="1"/>
    <col min="7945" max="7947" width="9.7265625" style="110" customWidth="1"/>
    <col min="7948" max="7948" width="25.7265625" style="110" customWidth="1"/>
    <col min="7949" max="8192" width="9.1796875" style="110"/>
    <col min="8193" max="8193" width="25.7265625" style="110" customWidth="1"/>
    <col min="8194" max="8194" width="13.1796875" style="110" customWidth="1"/>
    <col min="8195" max="8195" width="8.7265625" style="110" customWidth="1"/>
    <col min="8196" max="8199" width="9.7265625" style="110" customWidth="1"/>
    <col min="8200" max="8200" width="10.7265625" style="110" customWidth="1"/>
    <col min="8201" max="8203" width="9.7265625" style="110" customWidth="1"/>
    <col min="8204" max="8204" width="25.7265625" style="110" customWidth="1"/>
    <col min="8205" max="8448" width="9.1796875" style="110"/>
    <col min="8449" max="8449" width="25.7265625" style="110" customWidth="1"/>
    <col min="8450" max="8450" width="13.1796875" style="110" customWidth="1"/>
    <col min="8451" max="8451" width="8.7265625" style="110" customWidth="1"/>
    <col min="8452" max="8455" width="9.7265625" style="110" customWidth="1"/>
    <col min="8456" max="8456" width="10.7265625" style="110" customWidth="1"/>
    <col min="8457" max="8459" width="9.7265625" style="110" customWidth="1"/>
    <col min="8460" max="8460" width="25.7265625" style="110" customWidth="1"/>
    <col min="8461" max="8704" width="9.1796875" style="110"/>
    <col min="8705" max="8705" width="25.7265625" style="110" customWidth="1"/>
    <col min="8706" max="8706" width="13.1796875" style="110" customWidth="1"/>
    <col min="8707" max="8707" width="8.7265625" style="110" customWidth="1"/>
    <col min="8708" max="8711" width="9.7265625" style="110" customWidth="1"/>
    <col min="8712" max="8712" width="10.7265625" style="110" customWidth="1"/>
    <col min="8713" max="8715" width="9.7265625" style="110" customWidth="1"/>
    <col min="8716" max="8716" width="25.7265625" style="110" customWidth="1"/>
    <col min="8717" max="8960" width="9.1796875" style="110"/>
    <col min="8961" max="8961" width="25.7265625" style="110" customWidth="1"/>
    <col min="8962" max="8962" width="13.1796875" style="110" customWidth="1"/>
    <col min="8963" max="8963" width="8.7265625" style="110" customWidth="1"/>
    <col min="8964" max="8967" width="9.7265625" style="110" customWidth="1"/>
    <col min="8968" max="8968" width="10.7265625" style="110" customWidth="1"/>
    <col min="8969" max="8971" width="9.7265625" style="110" customWidth="1"/>
    <col min="8972" max="8972" width="25.7265625" style="110" customWidth="1"/>
    <col min="8973" max="9216" width="9.1796875" style="110"/>
    <col min="9217" max="9217" width="25.7265625" style="110" customWidth="1"/>
    <col min="9218" max="9218" width="13.1796875" style="110" customWidth="1"/>
    <col min="9219" max="9219" width="8.7265625" style="110" customWidth="1"/>
    <col min="9220" max="9223" width="9.7265625" style="110" customWidth="1"/>
    <col min="9224" max="9224" width="10.7265625" style="110" customWidth="1"/>
    <col min="9225" max="9227" width="9.7265625" style="110" customWidth="1"/>
    <col min="9228" max="9228" width="25.7265625" style="110" customWidth="1"/>
    <col min="9229" max="9472" width="9.1796875" style="110"/>
    <col min="9473" max="9473" width="25.7265625" style="110" customWidth="1"/>
    <col min="9474" max="9474" width="13.1796875" style="110" customWidth="1"/>
    <col min="9475" max="9475" width="8.7265625" style="110" customWidth="1"/>
    <col min="9476" max="9479" width="9.7265625" style="110" customWidth="1"/>
    <col min="9480" max="9480" width="10.7265625" style="110" customWidth="1"/>
    <col min="9481" max="9483" width="9.7265625" style="110" customWidth="1"/>
    <col min="9484" max="9484" width="25.7265625" style="110" customWidth="1"/>
    <col min="9485" max="9728" width="9.1796875" style="110"/>
    <col min="9729" max="9729" width="25.7265625" style="110" customWidth="1"/>
    <col min="9730" max="9730" width="13.1796875" style="110" customWidth="1"/>
    <col min="9731" max="9731" width="8.7265625" style="110" customWidth="1"/>
    <col min="9732" max="9735" width="9.7265625" style="110" customWidth="1"/>
    <col min="9736" max="9736" width="10.7265625" style="110" customWidth="1"/>
    <col min="9737" max="9739" width="9.7265625" style="110" customWidth="1"/>
    <col min="9740" max="9740" width="25.7265625" style="110" customWidth="1"/>
    <col min="9741" max="9984" width="9.1796875" style="110"/>
    <col min="9985" max="9985" width="25.7265625" style="110" customWidth="1"/>
    <col min="9986" max="9986" width="13.1796875" style="110" customWidth="1"/>
    <col min="9987" max="9987" width="8.7265625" style="110" customWidth="1"/>
    <col min="9988" max="9991" width="9.7265625" style="110" customWidth="1"/>
    <col min="9992" max="9992" width="10.7265625" style="110" customWidth="1"/>
    <col min="9993" max="9995" width="9.7265625" style="110" customWidth="1"/>
    <col min="9996" max="9996" width="25.7265625" style="110" customWidth="1"/>
    <col min="9997" max="10240" width="9.1796875" style="110"/>
    <col min="10241" max="10241" width="25.7265625" style="110" customWidth="1"/>
    <col min="10242" max="10242" width="13.1796875" style="110" customWidth="1"/>
    <col min="10243" max="10243" width="8.7265625" style="110" customWidth="1"/>
    <col min="10244" max="10247" width="9.7265625" style="110" customWidth="1"/>
    <col min="10248" max="10248" width="10.7265625" style="110" customWidth="1"/>
    <col min="10249" max="10251" width="9.7265625" style="110" customWidth="1"/>
    <col min="10252" max="10252" width="25.7265625" style="110" customWidth="1"/>
    <col min="10253" max="10496" width="9.1796875" style="110"/>
    <col min="10497" max="10497" width="25.7265625" style="110" customWidth="1"/>
    <col min="10498" max="10498" width="13.1796875" style="110" customWidth="1"/>
    <col min="10499" max="10499" width="8.7265625" style="110" customWidth="1"/>
    <col min="10500" max="10503" width="9.7265625" style="110" customWidth="1"/>
    <col min="10504" max="10504" width="10.7265625" style="110" customWidth="1"/>
    <col min="10505" max="10507" width="9.7265625" style="110" customWidth="1"/>
    <col min="10508" max="10508" width="25.7265625" style="110" customWidth="1"/>
    <col min="10509" max="10752" width="9.1796875" style="110"/>
    <col min="10753" max="10753" width="25.7265625" style="110" customWidth="1"/>
    <col min="10754" max="10754" width="13.1796875" style="110" customWidth="1"/>
    <col min="10755" max="10755" width="8.7265625" style="110" customWidth="1"/>
    <col min="10756" max="10759" width="9.7265625" style="110" customWidth="1"/>
    <col min="10760" max="10760" width="10.7265625" style="110" customWidth="1"/>
    <col min="10761" max="10763" width="9.7265625" style="110" customWidth="1"/>
    <col min="10764" max="10764" width="25.7265625" style="110" customWidth="1"/>
    <col min="10765" max="11008" width="9.1796875" style="110"/>
    <col min="11009" max="11009" width="25.7265625" style="110" customWidth="1"/>
    <col min="11010" max="11010" width="13.1796875" style="110" customWidth="1"/>
    <col min="11011" max="11011" width="8.7265625" style="110" customWidth="1"/>
    <col min="11012" max="11015" width="9.7265625" style="110" customWidth="1"/>
    <col min="11016" max="11016" width="10.7265625" style="110" customWidth="1"/>
    <col min="11017" max="11019" width="9.7265625" style="110" customWidth="1"/>
    <col min="11020" max="11020" width="25.7265625" style="110" customWidth="1"/>
    <col min="11021" max="11264" width="9.1796875" style="110"/>
    <col min="11265" max="11265" width="25.7265625" style="110" customWidth="1"/>
    <col min="11266" max="11266" width="13.1796875" style="110" customWidth="1"/>
    <col min="11267" max="11267" width="8.7265625" style="110" customWidth="1"/>
    <col min="11268" max="11271" width="9.7265625" style="110" customWidth="1"/>
    <col min="11272" max="11272" width="10.7265625" style="110" customWidth="1"/>
    <col min="11273" max="11275" width="9.7265625" style="110" customWidth="1"/>
    <col min="11276" max="11276" width="25.7265625" style="110" customWidth="1"/>
    <col min="11277" max="11520" width="9.1796875" style="110"/>
    <col min="11521" max="11521" width="25.7265625" style="110" customWidth="1"/>
    <col min="11522" max="11522" width="13.1796875" style="110" customWidth="1"/>
    <col min="11523" max="11523" width="8.7265625" style="110" customWidth="1"/>
    <col min="11524" max="11527" width="9.7265625" style="110" customWidth="1"/>
    <col min="11528" max="11528" width="10.7265625" style="110" customWidth="1"/>
    <col min="11529" max="11531" width="9.7265625" style="110" customWidth="1"/>
    <col min="11532" max="11532" width="25.7265625" style="110" customWidth="1"/>
    <col min="11533" max="11776" width="9.1796875" style="110"/>
    <col min="11777" max="11777" width="25.7265625" style="110" customWidth="1"/>
    <col min="11778" max="11778" width="13.1796875" style="110" customWidth="1"/>
    <col min="11779" max="11779" width="8.7265625" style="110" customWidth="1"/>
    <col min="11780" max="11783" width="9.7265625" style="110" customWidth="1"/>
    <col min="11784" max="11784" width="10.7265625" style="110" customWidth="1"/>
    <col min="11785" max="11787" width="9.7265625" style="110" customWidth="1"/>
    <col min="11788" max="11788" width="25.7265625" style="110" customWidth="1"/>
    <col min="11789" max="12032" width="9.1796875" style="110"/>
    <col min="12033" max="12033" width="25.7265625" style="110" customWidth="1"/>
    <col min="12034" max="12034" width="13.1796875" style="110" customWidth="1"/>
    <col min="12035" max="12035" width="8.7265625" style="110" customWidth="1"/>
    <col min="12036" max="12039" width="9.7265625" style="110" customWidth="1"/>
    <col min="12040" max="12040" width="10.7265625" style="110" customWidth="1"/>
    <col min="12041" max="12043" width="9.7265625" style="110" customWidth="1"/>
    <col min="12044" max="12044" width="25.7265625" style="110" customWidth="1"/>
    <col min="12045" max="12288" width="9.1796875" style="110"/>
    <col min="12289" max="12289" width="25.7265625" style="110" customWidth="1"/>
    <col min="12290" max="12290" width="13.1796875" style="110" customWidth="1"/>
    <col min="12291" max="12291" width="8.7265625" style="110" customWidth="1"/>
    <col min="12292" max="12295" width="9.7265625" style="110" customWidth="1"/>
    <col min="12296" max="12296" width="10.7265625" style="110" customWidth="1"/>
    <col min="12297" max="12299" width="9.7265625" style="110" customWidth="1"/>
    <col min="12300" max="12300" width="25.7265625" style="110" customWidth="1"/>
    <col min="12301" max="12544" width="9.1796875" style="110"/>
    <col min="12545" max="12545" width="25.7265625" style="110" customWidth="1"/>
    <col min="12546" max="12546" width="13.1796875" style="110" customWidth="1"/>
    <col min="12547" max="12547" width="8.7265625" style="110" customWidth="1"/>
    <col min="12548" max="12551" width="9.7265625" style="110" customWidth="1"/>
    <col min="12552" max="12552" width="10.7265625" style="110" customWidth="1"/>
    <col min="12553" max="12555" width="9.7265625" style="110" customWidth="1"/>
    <col min="12556" max="12556" width="25.7265625" style="110" customWidth="1"/>
    <col min="12557" max="12800" width="9.1796875" style="110"/>
    <col min="12801" max="12801" width="25.7265625" style="110" customWidth="1"/>
    <col min="12802" max="12802" width="13.1796875" style="110" customWidth="1"/>
    <col min="12803" max="12803" width="8.7265625" style="110" customWidth="1"/>
    <col min="12804" max="12807" width="9.7265625" style="110" customWidth="1"/>
    <col min="12808" max="12808" width="10.7265625" style="110" customWidth="1"/>
    <col min="12809" max="12811" width="9.7265625" style="110" customWidth="1"/>
    <col min="12812" max="12812" width="25.7265625" style="110" customWidth="1"/>
    <col min="12813" max="13056" width="9.1796875" style="110"/>
    <col min="13057" max="13057" width="25.7265625" style="110" customWidth="1"/>
    <col min="13058" max="13058" width="13.1796875" style="110" customWidth="1"/>
    <col min="13059" max="13059" width="8.7265625" style="110" customWidth="1"/>
    <col min="13060" max="13063" width="9.7265625" style="110" customWidth="1"/>
    <col min="13064" max="13064" width="10.7265625" style="110" customWidth="1"/>
    <col min="13065" max="13067" width="9.7265625" style="110" customWidth="1"/>
    <col min="13068" max="13068" width="25.7265625" style="110" customWidth="1"/>
    <col min="13069" max="13312" width="9.1796875" style="110"/>
    <col min="13313" max="13313" width="25.7265625" style="110" customWidth="1"/>
    <col min="13314" max="13314" width="13.1796875" style="110" customWidth="1"/>
    <col min="13315" max="13315" width="8.7265625" style="110" customWidth="1"/>
    <col min="13316" max="13319" width="9.7265625" style="110" customWidth="1"/>
    <col min="13320" max="13320" width="10.7265625" style="110" customWidth="1"/>
    <col min="13321" max="13323" width="9.7265625" style="110" customWidth="1"/>
    <col min="13324" max="13324" width="25.7265625" style="110" customWidth="1"/>
    <col min="13325" max="13568" width="9.1796875" style="110"/>
    <col min="13569" max="13569" width="25.7265625" style="110" customWidth="1"/>
    <col min="13570" max="13570" width="13.1796875" style="110" customWidth="1"/>
    <col min="13571" max="13571" width="8.7265625" style="110" customWidth="1"/>
    <col min="13572" max="13575" width="9.7265625" style="110" customWidth="1"/>
    <col min="13576" max="13576" width="10.7265625" style="110" customWidth="1"/>
    <col min="13577" max="13579" width="9.7265625" style="110" customWidth="1"/>
    <col min="13580" max="13580" width="25.7265625" style="110" customWidth="1"/>
    <col min="13581" max="13824" width="9.1796875" style="110"/>
    <col min="13825" max="13825" width="25.7265625" style="110" customWidth="1"/>
    <col min="13826" max="13826" width="13.1796875" style="110" customWidth="1"/>
    <col min="13827" max="13827" width="8.7265625" style="110" customWidth="1"/>
    <col min="13828" max="13831" width="9.7265625" style="110" customWidth="1"/>
    <col min="13832" max="13832" width="10.7265625" style="110" customWidth="1"/>
    <col min="13833" max="13835" width="9.7265625" style="110" customWidth="1"/>
    <col min="13836" max="13836" width="25.7265625" style="110" customWidth="1"/>
    <col min="13837" max="14080" width="9.1796875" style="110"/>
    <col min="14081" max="14081" width="25.7265625" style="110" customWidth="1"/>
    <col min="14082" max="14082" width="13.1796875" style="110" customWidth="1"/>
    <col min="14083" max="14083" width="8.7265625" style="110" customWidth="1"/>
    <col min="14084" max="14087" width="9.7265625" style="110" customWidth="1"/>
    <col min="14088" max="14088" width="10.7265625" style="110" customWidth="1"/>
    <col min="14089" max="14091" width="9.7265625" style="110" customWidth="1"/>
    <col min="14092" max="14092" width="25.7265625" style="110" customWidth="1"/>
    <col min="14093" max="14336" width="9.1796875" style="110"/>
    <col min="14337" max="14337" width="25.7265625" style="110" customWidth="1"/>
    <col min="14338" max="14338" width="13.1796875" style="110" customWidth="1"/>
    <col min="14339" max="14339" width="8.7265625" style="110" customWidth="1"/>
    <col min="14340" max="14343" width="9.7265625" style="110" customWidth="1"/>
    <col min="14344" max="14344" width="10.7265625" style="110" customWidth="1"/>
    <col min="14345" max="14347" width="9.7265625" style="110" customWidth="1"/>
    <col min="14348" max="14348" width="25.7265625" style="110" customWidth="1"/>
    <col min="14349" max="14592" width="9.1796875" style="110"/>
    <col min="14593" max="14593" width="25.7265625" style="110" customWidth="1"/>
    <col min="14594" max="14594" width="13.1796875" style="110" customWidth="1"/>
    <col min="14595" max="14595" width="8.7265625" style="110" customWidth="1"/>
    <col min="14596" max="14599" width="9.7265625" style="110" customWidth="1"/>
    <col min="14600" max="14600" width="10.7265625" style="110" customWidth="1"/>
    <col min="14601" max="14603" width="9.7265625" style="110" customWidth="1"/>
    <col min="14604" max="14604" width="25.7265625" style="110" customWidth="1"/>
    <col min="14605" max="14848" width="9.1796875" style="110"/>
    <col min="14849" max="14849" width="25.7265625" style="110" customWidth="1"/>
    <col min="14850" max="14850" width="13.1796875" style="110" customWidth="1"/>
    <col min="14851" max="14851" width="8.7265625" style="110" customWidth="1"/>
    <col min="14852" max="14855" width="9.7265625" style="110" customWidth="1"/>
    <col min="14856" max="14856" width="10.7265625" style="110" customWidth="1"/>
    <col min="14857" max="14859" width="9.7265625" style="110" customWidth="1"/>
    <col min="14860" max="14860" width="25.7265625" style="110" customWidth="1"/>
    <col min="14861" max="15104" width="9.1796875" style="110"/>
    <col min="15105" max="15105" width="25.7265625" style="110" customWidth="1"/>
    <col min="15106" max="15106" width="13.1796875" style="110" customWidth="1"/>
    <col min="15107" max="15107" width="8.7265625" style="110" customWidth="1"/>
    <col min="15108" max="15111" width="9.7265625" style="110" customWidth="1"/>
    <col min="15112" max="15112" width="10.7265625" style="110" customWidth="1"/>
    <col min="15113" max="15115" width="9.7265625" style="110" customWidth="1"/>
    <col min="15116" max="15116" width="25.7265625" style="110" customWidth="1"/>
    <col min="15117" max="15360" width="9.1796875" style="110"/>
    <col min="15361" max="15361" width="25.7265625" style="110" customWidth="1"/>
    <col min="15362" max="15362" width="13.1796875" style="110" customWidth="1"/>
    <col min="15363" max="15363" width="8.7265625" style="110" customWidth="1"/>
    <col min="15364" max="15367" width="9.7265625" style="110" customWidth="1"/>
    <col min="15368" max="15368" width="10.7265625" style="110" customWidth="1"/>
    <col min="15369" max="15371" width="9.7265625" style="110" customWidth="1"/>
    <col min="15372" max="15372" width="25.7265625" style="110" customWidth="1"/>
    <col min="15373" max="15616" width="9.1796875" style="110"/>
    <col min="15617" max="15617" width="25.7265625" style="110" customWidth="1"/>
    <col min="15618" max="15618" width="13.1796875" style="110" customWidth="1"/>
    <col min="15619" max="15619" width="8.7265625" style="110" customWidth="1"/>
    <col min="15620" max="15623" width="9.7265625" style="110" customWidth="1"/>
    <col min="15624" max="15624" width="10.7265625" style="110" customWidth="1"/>
    <col min="15625" max="15627" width="9.7265625" style="110" customWidth="1"/>
    <col min="15628" max="15628" width="25.7265625" style="110" customWidth="1"/>
    <col min="15629" max="15872" width="9.1796875" style="110"/>
    <col min="15873" max="15873" width="25.7265625" style="110" customWidth="1"/>
    <col min="15874" max="15874" width="13.1796875" style="110" customWidth="1"/>
    <col min="15875" max="15875" width="8.7265625" style="110" customWidth="1"/>
    <col min="15876" max="15879" width="9.7265625" style="110" customWidth="1"/>
    <col min="15880" max="15880" width="10.7265625" style="110" customWidth="1"/>
    <col min="15881" max="15883" width="9.7265625" style="110" customWidth="1"/>
    <col min="15884" max="15884" width="25.7265625" style="110" customWidth="1"/>
    <col min="15885" max="16128" width="9.1796875" style="110"/>
    <col min="16129" max="16129" width="25.7265625" style="110" customWidth="1"/>
    <col min="16130" max="16130" width="13.1796875" style="110" customWidth="1"/>
    <col min="16131" max="16131" width="8.7265625" style="110" customWidth="1"/>
    <col min="16132" max="16135" width="9.7265625" style="110" customWidth="1"/>
    <col min="16136" max="16136" width="10.7265625" style="110" customWidth="1"/>
    <col min="16137" max="16139" width="9.7265625" style="110" customWidth="1"/>
    <col min="16140" max="16140" width="25.7265625" style="110" customWidth="1"/>
    <col min="16141" max="16384" width="9.1796875" style="110"/>
  </cols>
  <sheetData>
    <row r="1" spans="1:12" ht="24.5" x14ac:dyDescent="0.85">
      <c r="A1" s="1269" t="s">
        <v>577</v>
      </c>
      <c r="B1" s="1269"/>
      <c r="C1" s="1269"/>
      <c r="D1" s="1269"/>
      <c r="E1" s="1269"/>
      <c r="F1" s="1269"/>
      <c r="G1" s="1269"/>
      <c r="H1" s="1269"/>
      <c r="I1" s="1269"/>
      <c r="J1" s="1269"/>
      <c r="K1" s="1269"/>
      <c r="L1" s="1269"/>
    </row>
    <row r="2" spans="1:12" ht="16.5" customHeight="1" x14ac:dyDescent="0.35">
      <c r="A2" s="1270" t="s">
        <v>1171</v>
      </c>
      <c r="B2" s="1270"/>
      <c r="C2" s="1270"/>
      <c r="D2" s="1270"/>
      <c r="E2" s="1270"/>
      <c r="F2" s="1270"/>
      <c r="G2" s="1270"/>
      <c r="H2" s="1270"/>
      <c r="I2" s="1270"/>
      <c r="J2" s="1270"/>
      <c r="K2" s="1270"/>
      <c r="L2" s="1270"/>
    </row>
    <row r="3" spans="1:12" ht="15.5" x14ac:dyDescent="0.35">
      <c r="A3" s="1271">
        <v>2017</v>
      </c>
      <c r="B3" s="1271"/>
      <c r="C3" s="1271"/>
      <c r="D3" s="1271"/>
      <c r="E3" s="1271"/>
      <c r="F3" s="1271"/>
      <c r="G3" s="1271"/>
      <c r="H3" s="1271"/>
      <c r="I3" s="1271"/>
      <c r="J3" s="1271"/>
      <c r="K3" s="1271"/>
      <c r="L3" s="1271"/>
    </row>
    <row r="4" spans="1:12" ht="15.5" x14ac:dyDescent="0.35">
      <c r="A4" s="1271" t="s">
        <v>354</v>
      </c>
      <c r="B4" s="1271"/>
      <c r="C4" s="1271"/>
      <c r="D4" s="1271"/>
      <c r="E4" s="1271"/>
      <c r="F4" s="1271"/>
      <c r="G4" s="1271"/>
      <c r="H4" s="1271"/>
      <c r="I4" s="1271"/>
      <c r="J4" s="1271"/>
      <c r="K4" s="1271"/>
      <c r="L4" s="1271"/>
    </row>
    <row r="5" spans="1:12" ht="15" x14ac:dyDescent="0.4">
      <c r="A5" s="322" t="s">
        <v>986</v>
      </c>
      <c r="B5" s="334"/>
      <c r="C5" s="334"/>
      <c r="D5" s="334"/>
      <c r="E5" s="334"/>
      <c r="F5" s="334"/>
      <c r="G5" s="334"/>
      <c r="H5" s="334"/>
      <c r="I5" s="335"/>
      <c r="J5" s="334"/>
      <c r="K5" s="334"/>
      <c r="L5" s="319" t="s">
        <v>218</v>
      </c>
    </row>
    <row r="6" spans="1:12" ht="28.5" customHeight="1" thickBot="1" x14ac:dyDescent="0.3">
      <c r="A6" s="1260" t="s">
        <v>1170</v>
      </c>
      <c r="B6" s="1272" t="s">
        <v>848</v>
      </c>
      <c r="C6" s="1274" t="s">
        <v>1169</v>
      </c>
      <c r="D6" s="1274"/>
      <c r="E6" s="1274"/>
      <c r="F6" s="1274"/>
      <c r="G6" s="1274"/>
      <c r="H6" s="1274"/>
      <c r="I6" s="1274"/>
      <c r="J6" s="1274"/>
      <c r="K6" s="1274"/>
      <c r="L6" s="1263" t="s">
        <v>219</v>
      </c>
    </row>
    <row r="7" spans="1:12" ht="57.75" customHeight="1" thickTop="1" x14ac:dyDescent="0.25">
      <c r="A7" s="1261"/>
      <c r="B7" s="1273"/>
      <c r="C7" s="500" t="s">
        <v>404</v>
      </c>
      <c r="D7" s="498" t="s">
        <v>353</v>
      </c>
      <c r="E7" s="499" t="s">
        <v>849</v>
      </c>
      <c r="F7" s="499" t="s">
        <v>851</v>
      </c>
      <c r="G7" s="499" t="s">
        <v>442</v>
      </c>
      <c r="H7" s="499" t="s">
        <v>443</v>
      </c>
      <c r="I7" s="499" t="s">
        <v>444</v>
      </c>
      <c r="J7" s="499" t="s">
        <v>445</v>
      </c>
      <c r="K7" s="499" t="s">
        <v>850</v>
      </c>
      <c r="L7" s="1264"/>
    </row>
    <row r="8" spans="1:12" ht="25" customHeight="1" thickBot="1" x14ac:dyDescent="0.3">
      <c r="A8" s="795" t="s">
        <v>220</v>
      </c>
      <c r="B8" s="924">
        <f>C8/$C$16%</f>
        <v>1.9133937562940584</v>
      </c>
      <c r="C8" s="189">
        <f t="shared" ref="C8:C15" si="0">SUM(D8:K8)</f>
        <v>152</v>
      </c>
      <c r="D8" s="190">
        <v>0</v>
      </c>
      <c r="E8" s="190">
        <v>14</v>
      </c>
      <c r="F8" s="190">
        <v>3</v>
      </c>
      <c r="G8" s="190">
        <v>43</v>
      </c>
      <c r="H8" s="190">
        <v>32</v>
      </c>
      <c r="I8" s="190">
        <v>27</v>
      </c>
      <c r="J8" s="190">
        <v>0</v>
      </c>
      <c r="K8" s="190">
        <v>33</v>
      </c>
      <c r="L8" s="804" t="s">
        <v>221</v>
      </c>
    </row>
    <row r="9" spans="1:12" ht="25" customHeight="1" thickTop="1" thickBot="1" x14ac:dyDescent="0.3">
      <c r="A9" s="755" t="s">
        <v>847</v>
      </c>
      <c r="B9" s="925">
        <f t="shared" ref="B9:B15" si="1">C9/$C$16%</f>
        <v>0</v>
      </c>
      <c r="C9" s="193">
        <f t="shared" si="0"/>
        <v>0</v>
      </c>
      <c r="D9" s="194">
        <v>0</v>
      </c>
      <c r="E9" s="194">
        <v>0</v>
      </c>
      <c r="F9" s="194">
        <v>0</v>
      </c>
      <c r="G9" s="194">
        <v>0</v>
      </c>
      <c r="H9" s="194">
        <v>0</v>
      </c>
      <c r="I9" s="194">
        <v>0</v>
      </c>
      <c r="J9" s="194">
        <v>0</v>
      </c>
      <c r="K9" s="194">
        <v>0</v>
      </c>
      <c r="L9" s="805" t="s">
        <v>233</v>
      </c>
    </row>
    <row r="10" spans="1:12" ht="25" customHeight="1" thickTop="1" thickBot="1" x14ac:dyDescent="0.3">
      <c r="A10" s="796" t="s">
        <v>79</v>
      </c>
      <c r="B10" s="926">
        <f t="shared" si="1"/>
        <v>4.0156092648539783</v>
      </c>
      <c r="C10" s="191">
        <f>SUM(D10:K10)</f>
        <v>319</v>
      </c>
      <c r="D10" s="192">
        <v>0</v>
      </c>
      <c r="E10" s="192">
        <v>43</v>
      </c>
      <c r="F10" s="192">
        <v>10</v>
      </c>
      <c r="G10" s="192">
        <v>106</v>
      </c>
      <c r="H10" s="192">
        <v>69</v>
      </c>
      <c r="I10" s="192">
        <v>81</v>
      </c>
      <c r="J10" s="192">
        <v>0</v>
      </c>
      <c r="K10" s="192">
        <v>10</v>
      </c>
      <c r="L10" s="806" t="s">
        <v>222</v>
      </c>
    </row>
    <row r="11" spans="1:12" ht="25" customHeight="1" thickTop="1" thickBot="1" x14ac:dyDescent="0.3">
      <c r="A11" s="755" t="s">
        <v>80</v>
      </c>
      <c r="B11" s="925">
        <f t="shared" si="1"/>
        <v>6.7598187311178251</v>
      </c>
      <c r="C11" s="193">
        <f t="shared" si="0"/>
        <v>537</v>
      </c>
      <c r="D11" s="194">
        <v>0</v>
      </c>
      <c r="E11" s="194">
        <v>75</v>
      </c>
      <c r="F11" s="194">
        <v>9</v>
      </c>
      <c r="G11" s="194">
        <v>241</v>
      </c>
      <c r="H11" s="194">
        <v>134</v>
      </c>
      <c r="I11" s="194">
        <v>73</v>
      </c>
      <c r="J11" s="194">
        <v>0</v>
      </c>
      <c r="K11" s="194">
        <v>5</v>
      </c>
      <c r="L11" s="805" t="s">
        <v>235</v>
      </c>
    </row>
    <row r="12" spans="1:12" ht="25" customHeight="1" thickTop="1" thickBot="1" x14ac:dyDescent="0.3">
      <c r="A12" s="796" t="s">
        <v>81</v>
      </c>
      <c r="B12" s="926">
        <f t="shared" si="1"/>
        <v>44.738167170191339</v>
      </c>
      <c r="C12" s="191">
        <f t="shared" si="0"/>
        <v>3554</v>
      </c>
      <c r="D12" s="192">
        <v>0</v>
      </c>
      <c r="E12" s="192">
        <v>1072</v>
      </c>
      <c r="F12" s="192">
        <v>194</v>
      </c>
      <c r="G12" s="192">
        <v>1760</v>
      </c>
      <c r="H12" s="192">
        <v>346</v>
      </c>
      <c r="I12" s="192">
        <v>164</v>
      </c>
      <c r="J12" s="192">
        <v>0</v>
      </c>
      <c r="K12" s="192">
        <v>18</v>
      </c>
      <c r="L12" s="806" t="s">
        <v>223</v>
      </c>
    </row>
    <row r="13" spans="1:12" ht="25" customHeight="1" thickTop="1" thickBot="1" x14ac:dyDescent="0.3">
      <c r="A13" s="755" t="s">
        <v>224</v>
      </c>
      <c r="B13" s="925">
        <f t="shared" si="1"/>
        <v>2.7567975830815712</v>
      </c>
      <c r="C13" s="193">
        <f t="shared" si="0"/>
        <v>219</v>
      </c>
      <c r="D13" s="194">
        <v>0</v>
      </c>
      <c r="E13" s="194">
        <v>89</v>
      </c>
      <c r="F13" s="194">
        <v>39</v>
      </c>
      <c r="G13" s="194">
        <v>76</v>
      </c>
      <c r="H13" s="194">
        <v>11</v>
      </c>
      <c r="I13" s="194">
        <v>4</v>
      </c>
      <c r="J13" s="194">
        <v>0</v>
      </c>
      <c r="K13" s="194">
        <v>0</v>
      </c>
      <c r="L13" s="805" t="s">
        <v>225</v>
      </c>
    </row>
    <row r="14" spans="1:12" ht="25" customHeight="1" thickTop="1" thickBot="1" x14ac:dyDescent="0.3">
      <c r="A14" s="796" t="s">
        <v>952</v>
      </c>
      <c r="B14" s="926">
        <f t="shared" si="1"/>
        <v>39.778449144008057</v>
      </c>
      <c r="C14" s="191">
        <f t="shared" si="0"/>
        <v>3160</v>
      </c>
      <c r="D14" s="192">
        <v>0</v>
      </c>
      <c r="E14" s="192">
        <v>1928</v>
      </c>
      <c r="F14" s="192">
        <v>129</v>
      </c>
      <c r="G14" s="192">
        <v>875</v>
      </c>
      <c r="H14" s="192">
        <v>143</v>
      </c>
      <c r="I14" s="192">
        <v>76</v>
      </c>
      <c r="J14" s="192">
        <v>0</v>
      </c>
      <c r="K14" s="192">
        <v>9</v>
      </c>
      <c r="L14" s="806" t="s">
        <v>226</v>
      </c>
    </row>
    <row r="15" spans="1:12" ht="25" customHeight="1" thickTop="1" x14ac:dyDescent="0.25">
      <c r="A15" s="756" t="s">
        <v>74</v>
      </c>
      <c r="B15" s="927">
        <f t="shared" si="1"/>
        <v>3.7764350453172203E-2</v>
      </c>
      <c r="C15" s="196">
        <f t="shared" si="0"/>
        <v>3</v>
      </c>
      <c r="D15" s="216">
        <v>0</v>
      </c>
      <c r="E15" s="216">
        <v>1</v>
      </c>
      <c r="F15" s="216">
        <v>0</v>
      </c>
      <c r="G15" s="216">
        <v>1</v>
      </c>
      <c r="H15" s="216">
        <v>0</v>
      </c>
      <c r="I15" s="216">
        <v>0</v>
      </c>
      <c r="J15" s="216">
        <v>0</v>
      </c>
      <c r="K15" s="216">
        <v>1</v>
      </c>
      <c r="L15" s="807" t="s">
        <v>75</v>
      </c>
    </row>
    <row r="16" spans="1:12" ht="30" customHeight="1" x14ac:dyDescent="0.25">
      <c r="A16" s="797" t="s">
        <v>47</v>
      </c>
      <c r="B16" s="629">
        <f t="shared" ref="B16:J16" si="2">SUM(B8:B15)</f>
        <v>100</v>
      </c>
      <c r="C16" s="422">
        <f t="shared" si="2"/>
        <v>7944</v>
      </c>
      <c r="D16" s="264">
        <f t="shared" si="2"/>
        <v>0</v>
      </c>
      <c r="E16" s="264">
        <f t="shared" si="2"/>
        <v>3222</v>
      </c>
      <c r="F16" s="264">
        <f t="shared" si="2"/>
        <v>384</v>
      </c>
      <c r="G16" s="264">
        <f t="shared" si="2"/>
        <v>3102</v>
      </c>
      <c r="H16" s="264">
        <f t="shared" si="2"/>
        <v>735</v>
      </c>
      <c r="I16" s="264">
        <f t="shared" si="2"/>
        <v>425</v>
      </c>
      <c r="J16" s="264">
        <f t="shared" si="2"/>
        <v>0</v>
      </c>
      <c r="K16" s="264">
        <f>SUM(K8:K15)</f>
        <v>76</v>
      </c>
      <c r="L16" s="794" t="s">
        <v>48</v>
      </c>
    </row>
    <row r="17" spans="1:12" ht="30" customHeight="1" x14ac:dyDescent="0.25">
      <c r="A17" s="809" t="s">
        <v>227</v>
      </c>
      <c r="B17" s="567"/>
      <c r="C17" s="628">
        <f>SUM(D17:K17)</f>
        <v>100</v>
      </c>
      <c r="D17" s="923">
        <f t="shared" ref="D17:J17" si="3">D16/$C$16%</f>
        <v>0</v>
      </c>
      <c r="E17" s="923">
        <f t="shared" si="3"/>
        <v>40.55891238670695</v>
      </c>
      <c r="F17" s="923">
        <f t="shared" si="3"/>
        <v>4.833836858006042</v>
      </c>
      <c r="G17" s="923">
        <f t="shared" si="3"/>
        <v>39.048338368580062</v>
      </c>
      <c r="H17" s="923">
        <f t="shared" si="3"/>
        <v>9.2522658610271904</v>
      </c>
      <c r="I17" s="923">
        <f t="shared" si="3"/>
        <v>5.3499496475327293</v>
      </c>
      <c r="J17" s="923">
        <f t="shared" si="3"/>
        <v>0</v>
      </c>
      <c r="K17" s="923">
        <f>K16/$C$16%</f>
        <v>0.95669687814702919</v>
      </c>
      <c r="L17" s="808" t="s">
        <v>228</v>
      </c>
    </row>
  </sheetData>
  <mergeCells count="8">
    <mergeCell ref="A1:L1"/>
    <mergeCell ref="A2:L2"/>
    <mergeCell ref="A3:L3"/>
    <mergeCell ref="A4:L4"/>
    <mergeCell ref="A6:A7"/>
    <mergeCell ref="B6:B7"/>
    <mergeCell ref="C6:K6"/>
    <mergeCell ref="L6:L7"/>
  </mergeCells>
  <printOptions horizontalCentered="1" verticalCentered="1"/>
  <pageMargins left="0" right="0" top="0" bottom="0" header="0" footer="0"/>
  <pageSetup paperSize="9" scale="98" orientation="landscape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/>
  <dimension ref="A1:L29"/>
  <sheetViews>
    <sheetView view="pageBreakPreview" topLeftCell="A17" zoomScaleNormal="100" workbookViewId="0">
      <selection activeCell="J14" sqref="J14"/>
    </sheetView>
  </sheetViews>
  <sheetFormatPr defaultRowHeight="14" x14ac:dyDescent="0.3"/>
  <cols>
    <col min="1" max="1" width="22.453125" style="20" customWidth="1"/>
    <col min="2" max="2" width="13.1796875" style="20" customWidth="1"/>
    <col min="3" max="5" width="9.453125" style="20" customWidth="1"/>
    <col min="6" max="6" width="12.1796875" style="20" customWidth="1"/>
    <col min="7" max="7" width="9.453125" style="20" customWidth="1"/>
    <col min="8" max="8" width="10.1796875" style="20" customWidth="1"/>
    <col min="9" max="11" width="9.453125" style="20" customWidth="1"/>
    <col min="12" max="12" width="22" style="20" customWidth="1"/>
    <col min="13" max="256" width="9.1796875" style="110"/>
    <col min="257" max="257" width="25.7265625" style="110" customWidth="1"/>
    <col min="258" max="258" width="13.1796875" style="110" customWidth="1"/>
    <col min="259" max="259" width="8.7265625" style="110" customWidth="1"/>
    <col min="260" max="263" width="9.7265625" style="110" customWidth="1"/>
    <col min="264" max="264" width="10.7265625" style="110" customWidth="1"/>
    <col min="265" max="267" width="9.7265625" style="110" customWidth="1"/>
    <col min="268" max="268" width="25.7265625" style="110" customWidth="1"/>
    <col min="269" max="512" width="9.1796875" style="110"/>
    <col min="513" max="513" width="25.7265625" style="110" customWidth="1"/>
    <col min="514" max="514" width="13.1796875" style="110" customWidth="1"/>
    <col min="515" max="515" width="8.7265625" style="110" customWidth="1"/>
    <col min="516" max="519" width="9.7265625" style="110" customWidth="1"/>
    <col min="520" max="520" width="10.7265625" style="110" customWidth="1"/>
    <col min="521" max="523" width="9.7265625" style="110" customWidth="1"/>
    <col min="524" max="524" width="25.7265625" style="110" customWidth="1"/>
    <col min="525" max="768" width="9.1796875" style="110"/>
    <col min="769" max="769" width="25.7265625" style="110" customWidth="1"/>
    <col min="770" max="770" width="13.1796875" style="110" customWidth="1"/>
    <col min="771" max="771" width="8.7265625" style="110" customWidth="1"/>
    <col min="772" max="775" width="9.7265625" style="110" customWidth="1"/>
    <col min="776" max="776" width="10.7265625" style="110" customWidth="1"/>
    <col min="777" max="779" width="9.7265625" style="110" customWidth="1"/>
    <col min="780" max="780" width="25.7265625" style="110" customWidth="1"/>
    <col min="781" max="1024" width="9.1796875" style="110"/>
    <col min="1025" max="1025" width="25.7265625" style="110" customWidth="1"/>
    <col min="1026" max="1026" width="13.1796875" style="110" customWidth="1"/>
    <col min="1027" max="1027" width="8.7265625" style="110" customWidth="1"/>
    <col min="1028" max="1031" width="9.7265625" style="110" customWidth="1"/>
    <col min="1032" max="1032" width="10.7265625" style="110" customWidth="1"/>
    <col min="1033" max="1035" width="9.7265625" style="110" customWidth="1"/>
    <col min="1036" max="1036" width="25.7265625" style="110" customWidth="1"/>
    <col min="1037" max="1280" width="9.1796875" style="110"/>
    <col min="1281" max="1281" width="25.7265625" style="110" customWidth="1"/>
    <col min="1282" max="1282" width="13.1796875" style="110" customWidth="1"/>
    <col min="1283" max="1283" width="8.7265625" style="110" customWidth="1"/>
    <col min="1284" max="1287" width="9.7265625" style="110" customWidth="1"/>
    <col min="1288" max="1288" width="10.7265625" style="110" customWidth="1"/>
    <col min="1289" max="1291" width="9.7265625" style="110" customWidth="1"/>
    <col min="1292" max="1292" width="25.7265625" style="110" customWidth="1"/>
    <col min="1293" max="1536" width="9.1796875" style="110"/>
    <col min="1537" max="1537" width="25.7265625" style="110" customWidth="1"/>
    <col min="1538" max="1538" width="13.1796875" style="110" customWidth="1"/>
    <col min="1539" max="1539" width="8.7265625" style="110" customWidth="1"/>
    <col min="1540" max="1543" width="9.7265625" style="110" customWidth="1"/>
    <col min="1544" max="1544" width="10.7265625" style="110" customWidth="1"/>
    <col min="1545" max="1547" width="9.7265625" style="110" customWidth="1"/>
    <col min="1548" max="1548" width="25.7265625" style="110" customWidth="1"/>
    <col min="1549" max="1792" width="9.1796875" style="110"/>
    <col min="1793" max="1793" width="25.7265625" style="110" customWidth="1"/>
    <col min="1794" max="1794" width="13.1796875" style="110" customWidth="1"/>
    <col min="1795" max="1795" width="8.7265625" style="110" customWidth="1"/>
    <col min="1796" max="1799" width="9.7265625" style="110" customWidth="1"/>
    <col min="1800" max="1800" width="10.7265625" style="110" customWidth="1"/>
    <col min="1801" max="1803" width="9.7265625" style="110" customWidth="1"/>
    <col min="1804" max="1804" width="25.7265625" style="110" customWidth="1"/>
    <col min="1805" max="2048" width="9.1796875" style="110"/>
    <col min="2049" max="2049" width="25.7265625" style="110" customWidth="1"/>
    <col min="2050" max="2050" width="13.1796875" style="110" customWidth="1"/>
    <col min="2051" max="2051" width="8.7265625" style="110" customWidth="1"/>
    <col min="2052" max="2055" width="9.7265625" style="110" customWidth="1"/>
    <col min="2056" max="2056" width="10.7265625" style="110" customWidth="1"/>
    <col min="2057" max="2059" width="9.7265625" style="110" customWidth="1"/>
    <col min="2060" max="2060" width="25.7265625" style="110" customWidth="1"/>
    <col min="2061" max="2304" width="9.1796875" style="110"/>
    <col min="2305" max="2305" width="25.7265625" style="110" customWidth="1"/>
    <col min="2306" max="2306" width="13.1796875" style="110" customWidth="1"/>
    <col min="2307" max="2307" width="8.7265625" style="110" customWidth="1"/>
    <col min="2308" max="2311" width="9.7265625" style="110" customWidth="1"/>
    <col min="2312" max="2312" width="10.7265625" style="110" customWidth="1"/>
    <col min="2313" max="2315" width="9.7265625" style="110" customWidth="1"/>
    <col min="2316" max="2316" width="25.7265625" style="110" customWidth="1"/>
    <col min="2317" max="2560" width="9.1796875" style="110"/>
    <col min="2561" max="2561" width="25.7265625" style="110" customWidth="1"/>
    <col min="2562" max="2562" width="13.1796875" style="110" customWidth="1"/>
    <col min="2563" max="2563" width="8.7265625" style="110" customWidth="1"/>
    <col min="2564" max="2567" width="9.7265625" style="110" customWidth="1"/>
    <col min="2568" max="2568" width="10.7265625" style="110" customWidth="1"/>
    <col min="2569" max="2571" width="9.7265625" style="110" customWidth="1"/>
    <col min="2572" max="2572" width="25.7265625" style="110" customWidth="1"/>
    <col min="2573" max="2816" width="9.1796875" style="110"/>
    <col min="2817" max="2817" width="25.7265625" style="110" customWidth="1"/>
    <col min="2818" max="2818" width="13.1796875" style="110" customWidth="1"/>
    <col min="2819" max="2819" width="8.7265625" style="110" customWidth="1"/>
    <col min="2820" max="2823" width="9.7265625" style="110" customWidth="1"/>
    <col min="2824" max="2824" width="10.7265625" style="110" customWidth="1"/>
    <col min="2825" max="2827" width="9.7265625" style="110" customWidth="1"/>
    <col min="2828" max="2828" width="25.7265625" style="110" customWidth="1"/>
    <col min="2829" max="3072" width="9.1796875" style="110"/>
    <col min="3073" max="3073" width="25.7265625" style="110" customWidth="1"/>
    <col min="3074" max="3074" width="13.1796875" style="110" customWidth="1"/>
    <col min="3075" max="3075" width="8.7265625" style="110" customWidth="1"/>
    <col min="3076" max="3079" width="9.7265625" style="110" customWidth="1"/>
    <col min="3080" max="3080" width="10.7265625" style="110" customWidth="1"/>
    <col min="3081" max="3083" width="9.7265625" style="110" customWidth="1"/>
    <col min="3084" max="3084" width="25.7265625" style="110" customWidth="1"/>
    <col min="3085" max="3328" width="9.1796875" style="110"/>
    <col min="3329" max="3329" width="25.7265625" style="110" customWidth="1"/>
    <col min="3330" max="3330" width="13.1796875" style="110" customWidth="1"/>
    <col min="3331" max="3331" width="8.7265625" style="110" customWidth="1"/>
    <col min="3332" max="3335" width="9.7265625" style="110" customWidth="1"/>
    <col min="3336" max="3336" width="10.7265625" style="110" customWidth="1"/>
    <col min="3337" max="3339" width="9.7265625" style="110" customWidth="1"/>
    <col min="3340" max="3340" width="25.7265625" style="110" customWidth="1"/>
    <col min="3341" max="3584" width="9.1796875" style="110"/>
    <col min="3585" max="3585" width="25.7265625" style="110" customWidth="1"/>
    <col min="3586" max="3586" width="13.1796875" style="110" customWidth="1"/>
    <col min="3587" max="3587" width="8.7265625" style="110" customWidth="1"/>
    <col min="3588" max="3591" width="9.7265625" style="110" customWidth="1"/>
    <col min="3592" max="3592" width="10.7265625" style="110" customWidth="1"/>
    <col min="3593" max="3595" width="9.7265625" style="110" customWidth="1"/>
    <col min="3596" max="3596" width="25.7265625" style="110" customWidth="1"/>
    <col min="3597" max="3840" width="9.1796875" style="110"/>
    <col min="3841" max="3841" width="25.7265625" style="110" customWidth="1"/>
    <col min="3842" max="3842" width="13.1796875" style="110" customWidth="1"/>
    <col min="3843" max="3843" width="8.7265625" style="110" customWidth="1"/>
    <col min="3844" max="3847" width="9.7265625" style="110" customWidth="1"/>
    <col min="3848" max="3848" width="10.7265625" style="110" customWidth="1"/>
    <col min="3849" max="3851" width="9.7265625" style="110" customWidth="1"/>
    <col min="3852" max="3852" width="25.7265625" style="110" customWidth="1"/>
    <col min="3853" max="4096" width="9.1796875" style="110"/>
    <col min="4097" max="4097" width="25.7265625" style="110" customWidth="1"/>
    <col min="4098" max="4098" width="13.1796875" style="110" customWidth="1"/>
    <col min="4099" max="4099" width="8.7265625" style="110" customWidth="1"/>
    <col min="4100" max="4103" width="9.7265625" style="110" customWidth="1"/>
    <col min="4104" max="4104" width="10.7265625" style="110" customWidth="1"/>
    <col min="4105" max="4107" width="9.7265625" style="110" customWidth="1"/>
    <col min="4108" max="4108" width="25.7265625" style="110" customWidth="1"/>
    <col min="4109" max="4352" width="9.1796875" style="110"/>
    <col min="4353" max="4353" width="25.7265625" style="110" customWidth="1"/>
    <col min="4354" max="4354" width="13.1796875" style="110" customWidth="1"/>
    <col min="4355" max="4355" width="8.7265625" style="110" customWidth="1"/>
    <col min="4356" max="4359" width="9.7265625" style="110" customWidth="1"/>
    <col min="4360" max="4360" width="10.7265625" style="110" customWidth="1"/>
    <col min="4361" max="4363" width="9.7265625" style="110" customWidth="1"/>
    <col min="4364" max="4364" width="25.7265625" style="110" customWidth="1"/>
    <col min="4365" max="4608" width="9.1796875" style="110"/>
    <col min="4609" max="4609" width="25.7265625" style="110" customWidth="1"/>
    <col min="4610" max="4610" width="13.1796875" style="110" customWidth="1"/>
    <col min="4611" max="4611" width="8.7265625" style="110" customWidth="1"/>
    <col min="4612" max="4615" width="9.7265625" style="110" customWidth="1"/>
    <col min="4616" max="4616" width="10.7265625" style="110" customWidth="1"/>
    <col min="4617" max="4619" width="9.7265625" style="110" customWidth="1"/>
    <col min="4620" max="4620" width="25.7265625" style="110" customWidth="1"/>
    <col min="4621" max="4864" width="9.1796875" style="110"/>
    <col min="4865" max="4865" width="25.7265625" style="110" customWidth="1"/>
    <col min="4866" max="4866" width="13.1796875" style="110" customWidth="1"/>
    <col min="4867" max="4867" width="8.7265625" style="110" customWidth="1"/>
    <col min="4868" max="4871" width="9.7265625" style="110" customWidth="1"/>
    <col min="4872" max="4872" width="10.7265625" style="110" customWidth="1"/>
    <col min="4873" max="4875" width="9.7265625" style="110" customWidth="1"/>
    <col min="4876" max="4876" width="25.7265625" style="110" customWidth="1"/>
    <col min="4877" max="5120" width="9.1796875" style="110"/>
    <col min="5121" max="5121" width="25.7265625" style="110" customWidth="1"/>
    <col min="5122" max="5122" width="13.1796875" style="110" customWidth="1"/>
    <col min="5123" max="5123" width="8.7265625" style="110" customWidth="1"/>
    <col min="5124" max="5127" width="9.7265625" style="110" customWidth="1"/>
    <col min="5128" max="5128" width="10.7265625" style="110" customWidth="1"/>
    <col min="5129" max="5131" width="9.7265625" style="110" customWidth="1"/>
    <col min="5132" max="5132" width="25.7265625" style="110" customWidth="1"/>
    <col min="5133" max="5376" width="9.1796875" style="110"/>
    <col min="5377" max="5377" width="25.7265625" style="110" customWidth="1"/>
    <col min="5378" max="5378" width="13.1796875" style="110" customWidth="1"/>
    <col min="5379" max="5379" width="8.7265625" style="110" customWidth="1"/>
    <col min="5380" max="5383" width="9.7265625" style="110" customWidth="1"/>
    <col min="5384" max="5384" width="10.7265625" style="110" customWidth="1"/>
    <col min="5385" max="5387" width="9.7265625" style="110" customWidth="1"/>
    <col min="5388" max="5388" width="25.7265625" style="110" customWidth="1"/>
    <col min="5389" max="5632" width="9.1796875" style="110"/>
    <col min="5633" max="5633" width="25.7265625" style="110" customWidth="1"/>
    <col min="5634" max="5634" width="13.1796875" style="110" customWidth="1"/>
    <col min="5635" max="5635" width="8.7265625" style="110" customWidth="1"/>
    <col min="5636" max="5639" width="9.7265625" style="110" customWidth="1"/>
    <col min="5640" max="5640" width="10.7265625" style="110" customWidth="1"/>
    <col min="5641" max="5643" width="9.7265625" style="110" customWidth="1"/>
    <col min="5644" max="5644" width="25.7265625" style="110" customWidth="1"/>
    <col min="5645" max="5888" width="9.1796875" style="110"/>
    <col min="5889" max="5889" width="25.7265625" style="110" customWidth="1"/>
    <col min="5890" max="5890" width="13.1796875" style="110" customWidth="1"/>
    <col min="5891" max="5891" width="8.7265625" style="110" customWidth="1"/>
    <col min="5892" max="5895" width="9.7265625" style="110" customWidth="1"/>
    <col min="5896" max="5896" width="10.7265625" style="110" customWidth="1"/>
    <col min="5897" max="5899" width="9.7265625" style="110" customWidth="1"/>
    <col min="5900" max="5900" width="25.7265625" style="110" customWidth="1"/>
    <col min="5901" max="6144" width="9.1796875" style="110"/>
    <col min="6145" max="6145" width="25.7265625" style="110" customWidth="1"/>
    <col min="6146" max="6146" width="13.1796875" style="110" customWidth="1"/>
    <col min="6147" max="6147" width="8.7265625" style="110" customWidth="1"/>
    <col min="6148" max="6151" width="9.7265625" style="110" customWidth="1"/>
    <col min="6152" max="6152" width="10.7265625" style="110" customWidth="1"/>
    <col min="6153" max="6155" width="9.7265625" style="110" customWidth="1"/>
    <col min="6156" max="6156" width="25.7265625" style="110" customWidth="1"/>
    <col min="6157" max="6400" width="9.1796875" style="110"/>
    <col min="6401" max="6401" width="25.7265625" style="110" customWidth="1"/>
    <col min="6402" max="6402" width="13.1796875" style="110" customWidth="1"/>
    <col min="6403" max="6403" width="8.7265625" style="110" customWidth="1"/>
    <col min="6404" max="6407" width="9.7265625" style="110" customWidth="1"/>
    <col min="6408" max="6408" width="10.7265625" style="110" customWidth="1"/>
    <col min="6409" max="6411" width="9.7265625" style="110" customWidth="1"/>
    <col min="6412" max="6412" width="25.7265625" style="110" customWidth="1"/>
    <col min="6413" max="6656" width="9.1796875" style="110"/>
    <col min="6657" max="6657" width="25.7265625" style="110" customWidth="1"/>
    <col min="6658" max="6658" width="13.1796875" style="110" customWidth="1"/>
    <col min="6659" max="6659" width="8.7265625" style="110" customWidth="1"/>
    <col min="6660" max="6663" width="9.7265625" style="110" customWidth="1"/>
    <col min="6664" max="6664" width="10.7265625" style="110" customWidth="1"/>
    <col min="6665" max="6667" width="9.7265625" style="110" customWidth="1"/>
    <col min="6668" max="6668" width="25.7265625" style="110" customWidth="1"/>
    <col min="6669" max="6912" width="9.1796875" style="110"/>
    <col min="6913" max="6913" width="25.7265625" style="110" customWidth="1"/>
    <col min="6914" max="6914" width="13.1796875" style="110" customWidth="1"/>
    <col min="6915" max="6915" width="8.7265625" style="110" customWidth="1"/>
    <col min="6916" max="6919" width="9.7265625" style="110" customWidth="1"/>
    <col min="6920" max="6920" width="10.7265625" style="110" customWidth="1"/>
    <col min="6921" max="6923" width="9.7265625" style="110" customWidth="1"/>
    <col min="6924" max="6924" width="25.7265625" style="110" customWidth="1"/>
    <col min="6925" max="7168" width="9.1796875" style="110"/>
    <col min="7169" max="7169" width="25.7265625" style="110" customWidth="1"/>
    <col min="7170" max="7170" width="13.1796875" style="110" customWidth="1"/>
    <col min="7171" max="7171" width="8.7265625" style="110" customWidth="1"/>
    <col min="7172" max="7175" width="9.7265625" style="110" customWidth="1"/>
    <col min="7176" max="7176" width="10.7265625" style="110" customWidth="1"/>
    <col min="7177" max="7179" width="9.7265625" style="110" customWidth="1"/>
    <col min="7180" max="7180" width="25.7265625" style="110" customWidth="1"/>
    <col min="7181" max="7424" width="9.1796875" style="110"/>
    <col min="7425" max="7425" width="25.7265625" style="110" customWidth="1"/>
    <col min="7426" max="7426" width="13.1796875" style="110" customWidth="1"/>
    <col min="7427" max="7427" width="8.7265625" style="110" customWidth="1"/>
    <col min="7428" max="7431" width="9.7265625" style="110" customWidth="1"/>
    <col min="7432" max="7432" width="10.7265625" style="110" customWidth="1"/>
    <col min="7433" max="7435" width="9.7265625" style="110" customWidth="1"/>
    <col min="7436" max="7436" width="25.7265625" style="110" customWidth="1"/>
    <col min="7437" max="7680" width="9.1796875" style="110"/>
    <col min="7681" max="7681" width="25.7265625" style="110" customWidth="1"/>
    <col min="7682" max="7682" width="13.1796875" style="110" customWidth="1"/>
    <col min="7683" max="7683" width="8.7265625" style="110" customWidth="1"/>
    <col min="7684" max="7687" width="9.7265625" style="110" customWidth="1"/>
    <col min="7688" max="7688" width="10.7265625" style="110" customWidth="1"/>
    <col min="7689" max="7691" width="9.7265625" style="110" customWidth="1"/>
    <col min="7692" max="7692" width="25.7265625" style="110" customWidth="1"/>
    <col min="7693" max="7936" width="9.1796875" style="110"/>
    <col min="7937" max="7937" width="25.7265625" style="110" customWidth="1"/>
    <col min="7938" max="7938" width="13.1796875" style="110" customWidth="1"/>
    <col min="7939" max="7939" width="8.7265625" style="110" customWidth="1"/>
    <col min="7940" max="7943" width="9.7265625" style="110" customWidth="1"/>
    <col min="7944" max="7944" width="10.7265625" style="110" customWidth="1"/>
    <col min="7945" max="7947" width="9.7265625" style="110" customWidth="1"/>
    <col min="7948" max="7948" width="25.7265625" style="110" customWidth="1"/>
    <col min="7949" max="8192" width="9.1796875" style="110"/>
    <col min="8193" max="8193" width="25.7265625" style="110" customWidth="1"/>
    <col min="8194" max="8194" width="13.1796875" style="110" customWidth="1"/>
    <col min="8195" max="8195" width="8.7265625" style="110" customWidth="1"/>
    <col min="8196" max="8199" width="9.7265625" style="110" customWidth="1"/>
    <col min="8200" max="8200" width="10.7265625" style="110" customWidth="1"/>
    <col min="8201" max="8203" width="9.7265625" style="110" customWidth="1"/>
    <col min="8204" max="8204" width="25.7265625" style="110" customWidth="1"/>
    <col min="8205" max="8448" width="9.1796875" style="110"/>
    <col min="8449" max="8449" width="25.7265625" style="110" customWidth="1"/>
    <col min="8450" max="8450" width="13.1796875" style="110" customWidth="1"/>
    <col min="8451" max="8451" width="8.7265625" style="110" customWidth="1"/>
    <col min="8452" max="8455" width="9.7265625" style="110" customWidth="1"/>
    <col min="8456" max="8456" width="10.7265625" style="110" customWidth="1"/>
    <col min="8457" max="8459" width="9.7265625" style="110" customWidth="1"/>
    <col min="8460" max="8460" width="25.7265625" style="110" customWidth="1"/>
    <col min="8461" max="8704" width="9.1796875" style="110"/>
    <col min="8705" max="8705" width="25.7265625" style="110" customWidth="1"/>
    <col min="8706" max="8706" width="13.1796875" style="110" customWidth="1"/>
    <col min="8707" max="8707" width="8.7265625" style="110" customWidth="1"/>
    <col min="8708" max="8711" width="9.7265625" style="110" customWidth="1"/>
    <col min="8712" max="8712" width="10.7265625" style="110" customWidth="1"/>
    <col min="8713" max="8715" width="9.7265625" style="110" customWidth="1"/>
    <col min="8716" max="8716" width="25.7265625" style="110" customWidth="1"/>
    <col min="8717" max="8960" width="9.1796875" style="110"/>
    <col min="8961" max="8961" width="25.7265625" style="110" customWidth="1"/>
    <col min="8962" max="8962" width="13.1796875" style="110" customWidth="1"/>
    <col min="8963" max="8963" width="8.7265625" style="110" customWidth="1"/>
    <col min="8964" max="8967" width="9.7265625" style="110" customWidth="1"/>
    <col min="8968" max="8968" width="10.7265625" style="110" customWidth="1"/>
    <col min="8969" max="8971" width="9.7265625" style="110" customWidth="1"/>
    <col min="8972" max="8972" width="25.7265625" style="110" customWidth="1"/>
    <col min="8973" max="9216" width="9.1796875" style="110"/>
    <col min="9217" max="9217" width="25.7265625" style="110" customWidth="1"/>
    <col min="9218" max="9218" width="13.1796875" style="110" customWidth="1"/>
    <col min="9219" max="9219" width="8.7265625" style="110" customWidth="1"/>
    <col min="9220" max="9223" width="9.7265625" style="110" customWidth="1"/>
    <col min="9224" max="9224" width="10.7265625" style="110" customWidth="1"/>
    <col min="9225" max="9227" width="9.7265625" style="110" customWidth="1"/>
    <col min="9228" max="9228" width="25.7265625" style="110" customWidth="1"/>
    <col min="9229" max="9472" width="9.1796875" style="110"/>
    <col min="9473" max="9473" width="25.7265625" style="110" customWidth="1"/>
    <col min="9474" max="9474" width="13.1796875" style="110" customWidth="1"/>
    <col min="9475" max="9475" width="8.7265625" style="110" customWidth="1"/>
    <col min="9476" max="9479" width="9.7265625" style="110" customWidth="1"/>
    <col min="9480" max="9480" width="10.7265625" style="110" customWidth="1"/>
    <col min="9481" max="9483" width="9.7265625" style="110" customWidth="1"/>
    <col min="9484" max="9484" width="25.7265625" style="110" customWidth="1"/>
    <col min="9485" max="9728" width="9.1796875" style="110"/>
    <col min="9729" max="9729" width="25.7265625" style="110" customWidth="1"/>
    <col min="9730" max="9730" width="13.1796875" style="110" customWidth="1"/>
    <col min="9731" max="9731" width="8.7265625" style="110" customWidth="1"/>
    <col min="9732" max="9735" width="9.7265625" style="110" customWidth="1"/>
    <col min="9736" max="9736" width="10.7265625" style="110" customWidth="1"/>
    <col min="9737" max="9739" width="9.7265625" style="110" customWidth="1"/>
    <col min="9740" max="9740" width="25.7265625" style="110" customWidth="1"/>
    <col min="9741" max="9984" width="9.1796875" style="110"/>
    <col min="9985" max="9985" width="25.7265625" style="110" customWidth="1"/>
    <col min="9986" max="9986" width="13.1796875" style="110" customWidth="1"/>
    <col min="9987" max="9987" width="8.7265625" style="110" customWidth="1"/>
    <col min="9988" max="9991" width="9.7265625" style="110" customWidth="1"/>
    <col min="9992" max="9992" width="10.7265625" style="110" customWidth="1"/>
    <col min="9993" max="9995" width="9.7265625" style="110" customWidth="1"/>
    <col min="9996" max="9996" width="25.7265625" style="110" customWidth="1"/>
    <col min="9997" max="10240" width="9.1796875" style="110"/>
    <col min="10241" max="10241" width="25.7265625" style="110" customWidth="1"/>
    <col min="10242" max="10242" width="13.1796875" style="110" customWidth="1"/>
    <col min="10243" max="10243" width="8.7265625" style="110" customWidth="1"/>
    <col min="10244" max="10247" width="9.7265625" style="110" customWidth="1"/>
    <col min="10248" max="10248" width="10.7265625" style="110" customWidth="1"/>
    <col min="10249" max="10251" width="9.7265625" style="110" customWidth="1"/>
    <col min="10252" max="10252" width="25.7265625" style="110" customWidth="1"/>
    <col min="10253" max="10496" width="9.1796875" style="110"/>
    <col min="10497" max="10497" width="25.7265625" style="110" customWidth="1"/>
    <col min="10498" max="10498" width="13.1796875" style="110" customWidth="1"/>
    <col min="10499" max="10499" width="8.7265625" style="110" customWidth="1"/>
    <col min="10500" max="10503" width="9.7265625" style="110" customWidth="1"/>
    <col min="10504" max="10504" width="10.7265625" style="110" customWidth="1"/>
    <col min="10505" max="10507" width="9.7265625" style="110" customWidth="1"/>
    <col min="10508" max="10508" width="25.7265625" style="110" customWidth="1"/>
    <col min="10509" max="10752" width="9.1796875" style="110"/>
    <col min="10753" max="10753" width="25.7265625" style="110" customWidth="1"/>
    <col min="10754" max="10754" width="13.1796875" style="110" customWidth="1"/>
    <col min="10755" max="10755" width="8.7265625" style="110" customWidth="1"/>
    <col min="10756" max="10759" width="9.7265625" style="110" customWidth="1"/>
    <col min="10760" max="10760" width="10.7265625" style="110" customWidth="1"/>
    <col min="10761" max="10763" width="9.7265625" style="110" customWidth="1"/>
    <col min="10764" max="10764" width="25.7265625" style="110" customWidth="1"/>
    <col min="10765" max="11008" width="9.1796875" style="110"/>
    <col min="11009" max="11009" width="25.7265625" style="110" customWidth="1"/>
    <col min="11010" max="11010" width="13.1796875" style="110" customWidth="1"/>
    <col min="11011" max="11011" width="8.7265625" style="110" customWidth="1"/>
    <col min="11012" max="11015" width="9.7265625" style="110" customWidth="1"/>
    <col min="11016" max="11016" width="10.7265625" style="110" customWidth="1"/>
    <col min="11017" max="11019" width="9.7265625" style="110" customWidth="1"/>
    <col min="11020" max="11020" width="25.7265625" style="110" customWidth="1"/>
    <col min="11021" max="11264" width="9.1796875" style="110"/>
    <col min="11265" max="11265" width="25.7265625" style="110" customWidth="1"/>
    <col min="11266" max="11266" width="13.1796875" style="110" customWidth="1"/>
    <col min="11267" max="11267" width="8.7265625" style="110" customWidth="1"/>
    <col min="11268" max="11271" width="9.7265625" style="110" customWidth="1"/>
    <col min="11272" max="11272" width="10.7265625" style="110" customWidth="1"/>
    <col min="11273" max="11275" width="9.7265625" style="110" customWidth="1"/>
    <col min="11276" max="11276" width="25.7265625" style="110" customWidth="1"/>
    <col min="11277" max="11520" width="9.1796875" style="110"/>
    <col min="11521" max="11521" width="25.7265625" style="110" customWidth="1"/>
    <col min="11522" max="11522" width="13.1796875" style="110" customWidth="1"/>
    <col min="11523" max="11523" width="8.7265625" style="110" customWidth="1"/>
    <col min="11524" max="11527" width="9.7265625" style="110" customWidth="1"/>
    <col min="11528" max="11528" width="10.7265625" style="110" customWidth="1"/>
    <col min="11529" max="11531" width="9.7265625" style="110" customWidth="1"/>
    <col min="11532" max="11532" width="25.7265625" style="110" customWidth="1"/>
    <col min="11533" max="11776" width="9.1796875" style="110"/>
    <col min="11777" max="11777" width="25.7265625" style="110" customWidth="1"/>
    <col min="11778" max="11778" width="13.1796875" style="110" customWidth="1"/>
    <col min="11779" max="11779" width="8.7265625" style="110" customWidth="1"/>
    <col min="11780" max="11783" width="9.7265625" style="110" customWidth="1"/>
    <col min="11784" max="11784" width="10.7265625" style="110" customWidth="1"/>
    <col min="11785" max="11787" width="9.7265625" style="110" customWidth="1"/>
    <col min="11788" max="11788" width="25.7265625" style="110" customWidth="1"/>
    <col min="11789" max="12032" width="9.1796875" style="110"/>
    <col min="12033" max="12033" width="25.7265625" style="110" customWidth="1"/>
    <col min="12034" max="12034" width="13.1796875" style="110" customWidth="1"/>
    <col min="12035" max="12035" width="8.7265625" style="110" customWidth="1"/>
    <col min="12036" max="12039" width="9.7265625" style="110" customWidth="1"/>
    <col min="12040" max="12040" width="10.7265625" style="110" customWidth="1"/>
    <col min="12041" max="12043" width="9.7265625" style="110" customWidth="1"/>
    <col min="12044" max="12044" width="25.7265625" style="110" customWidth="1"/>
    <col min="12045" max="12288" width="9.1796875" style="110"/>
    <col min="12289" max="12289" width="25.7265625" style="110" customWidth="1"/>
    <col min="12290" max="12290" width="13.1796875" style="110" customWidth="1"/>
    <col min="12291" max="12291" width="8.7265625" style="110" customWidth="1"/>
    <col min="12292" max="12295" width="9.7265625" style="110" customWidth="1"/>
    <col min="12296" max="12296" width="10.7265625" style="110" customWidth="1"/>
    <col min="12297" max="12299" width="9.7265625" style="110" customWidth="1"/>
    <col min="12300" max="12300" width="25.7265625" style="110" customWidth="1"/>
    <col min="12301" max="12544" width="9.1796875" style="110"/>
    <col min="12545" max="12545" width="25.7265625" style="110" customWidth="1"/>
    <col min="12546" max="12546" width="13.1796875" style="110" customWidth="1"/>
    <col min="12547" max="12547" width="8.7265625" style="110" customWidth="1"/>
    <col min="12548" max="12551" width="9.7265625" style="110" customWidth="1"/>
    <col min="12552" max="12552" width="10.7265625" style="110" customWidth="1"/>
    <col min="12553" max="12555" width="9.7265625" style="110" customWidth="1"/>
    <col min="12556" max="12556" width="25.7265625" style="110" customWidth="1"/>
    <col min="12557" max="12800" width="9.1796875" style="110"/>
    <col min="12801" max="12801" width="25.7265625" style="110" customWidth="1"/>
    <col min="12802" max="12802" width="13.1796875" style="110" customWidth="1"/>
    <col min="12803" max="12803" width="8.7265625" style="110" customWidth="1"/>
    <col min="12804" max="12807" width="9.7265625" style="110" customWidth="1"/>
    <col min="12808" max="12808" width="10.7265625" style="110" customWidth="1"/>
    <col min="12809" max="12811" width="9.7265625" style="110" customWidth="1"/>
    <col min="12812" max="12812" width="25.7265625" style="110" customWidth="1"/>
    <col min="12813" max="13056" width="9.1796875" style="110"/>
    <col min="13057" max="13057" width="25.7265625" style="110" customWidth="1"/>
    <col min="13058" max="13058" width="13.1796875" style="110" customWidth="1"/>
    <col min="13059" max="13059" width="8.7265625" style="110" customWidth="1"/>
    <col min="13060" max="13063" width="9.7265625" style="110" customWidth="1"/>
    <col min="13064" max="13064" width="10.7265625" style="110" customWidth="1"/>
    <col min="13065" max="13067" width="9.7265625" style="110" customWidth="1"/>
    <col min="13068" max="13068" width="25.7265625" style="110" customWidth="1"/>
    <col min="13069" max="13312" width="9.1796875" style="110"/>
    <col min="13313" max="13313" width="25.7265625" style="110" customWidth="1"/>
    <col min="13314" max="13314" width="13.1796875" style="110" customWidth="1"/>
    <col min="13315" max="13315" width="8.7265625" style="110" customWidth="1"/>
    <col min="13316" max="13319" width="9.7265625" style="110" customWidth="1"/>
    <col min="13320" max="13320" width="10.7265625" style="110" customWidth="1"/>
    <col min="13321" max="13323" width="9.7265625" style="110" customWidth="1"/>
    <col min="13324" max="13324" width="25.7265625" style="110" customWidth="1"/>
    <col min="13325" max="13568" width="9.1796875" style="110"/>
    <col min="13569" max="13569" width="25.7265625" style="110" customWidth="1"/>
    <col min="13570" max="13570" width="13.1796875" style="110" customWidth="1"/>
    <col min="13571" max="13571" width="8.7265625" style="110" customWidth="1"/>
    <col min="13572" max="13575" width="9.7265625" style="110" customWidth="1"/>
    <col min="13576" max="13576" width="10.7265625" style="110" customWidth="1"/>
    <col min="13577" max="13579" width="9.7265625" style="110" customWidth="1"/>
    <col min="13580" max="13580" width="25.7265625" style="110" customWidth="1"/>
    <col min="13581" max="13824" width="9.1796875" style="110"/>
    <col min="13825" max="13825" width="25.7265625" style="110" customWidth="1"/>
    <col min="13826" max="13826" width="13.1796875" style="110" customWidth="1"/>
    <col min="13827" max="13827" width="8.7265625" style="110" customWidth="1"/>
    <col min="13828" max="13831" width="9.7265625" style="110" customWidth="1"/>
    <col min="13832" max="13832" width="10.7265625" style="110" customWidth="1"/>
    <col min="13833" max="13835" width="9.7265625" style="110" customWidth="1"/>
    <col min="13836" max="13836" width="25.7265625" style="110" customWidth="1"/>
    <col min="13837" max="14080" width="9.1796875" style="110"/>
    <col min="14081" max="14081" width="25.7265625" style="110" customWidth="1"/>
    <col min="14082" max="14082" width="13.1796875" style="110" customWidth="1"/>
    <col min="14083" max="14083" width="8.7265625" style="110" customWidth="1"/>
    <col min="14084" max="14087" width="9.7265625" style="110" customWidth="1"/>
    <col min="14088" max="14088" width="10.7265625" style="110" customWidth="1"/>
    <col min="14089" max="14091" width="9.7265625" style="110" customWidth="1"/>
    <col min="14092" max="14092" width="25.7265625" style="110" customWidth="1"/>
    <col min="14093" max="14336" width="9.1796875" style="110"/>
    <col min="14337" max="14337" width="25.7265625" style="110" customWidth="1"/>
    <col min="14338" max="14338" width="13.1796875" style="110" customWidth="1"/>
    <col min="14339" max="14339" width="8.7265625" style="110" customWidth="1"/>
    <col min="14340" max="14343" width="9.7265625" style="110" customWidth="1"/>
    <col min="14344" max="14344" width="10.7265625" style="110" customWidth="1"/>
    <col min="14345" max="14347" width="9.7265625" style="110" customWidth="1"/>
    <col min="14348" max="14348" width="25.7265625" style="110" customWidth="1"/>
    <col min="14349" max="14592" width="9.1796875" style="110"/>
    <col min="14593" max="14593" width="25.7265625" style="110" customWidth="1"/>
    <col min="14594" max="14594" width="13.1796875" style="110" customWidth="1"/>
    <col min="14595" max="14595" width="8.7265625" style="110" customWidth="1"/>
    <col min="14596" max="14599" width="9.7265625" style="110" customWidth="1"/>
    <col min="14600" max="14600" width="10.7265625" style="110" customWidth="1"/>
    <col min="14601" max="14603" width="9.7265625" style="110" customWidth="1"/>
    <col min="14604" max="14604" width="25.7265625" style="110" customWidth="1"/>
    <col min="14605" max="14848" width="9.1796875" style="110"/>
    <col min="14849" max="14849" width="25.7265625" style="110" customWidth="1"/>
    <col min="14850" max="14850" width="13.1796875" style="110" customWidth="1"/>
    <col min="14851" max="14851" width="8.7265625" style="110" customWidth="1"/>
    <col min="14852" max="14855" width="9.7265625" style="110" customWidth="1"/>
    <col min="14856" max="14856" width="10.7265625" style="110" customWidth="1"/>
    <col min="14857" max="14859" width="9.7265625" style="110" customWidth="1"/>
    <col min="14860" max="14860" width="25.7265625" style="110" customWidth="1"/>
    <col min="14861" max="15104" width="9.1796875" style="110"/>
    <col min="15105" max="15105" width="25.7265625" style="110" customWidth="1"/>
    <col min="15106" max="15106" width="13.1796875" style="110" customWidth="1"/>
    <col min="15107" max="15107" width="8.7265625" style="110" customWidth="1"/>
    <col min="15108" max="15111" width="9.7265625" style="110" customWidth="1"/>
    <col min="15112" max="15112" width="10.7265625" style="110" customWidth="1"/>
    <col min="15113" max="15115" width="9.7265625" style="110" customWidth="1"/>
    <col min="15116" max="15116" width="25.7265625" style="110" customWidth="1"/>
    <col min="15117" max="15360" width="9.1796875" style="110"/>
    <col min="15361" max="15361" width="25.7265625" style="110" customWidth="1"/>
    <col min="15362" max="15362" width="13.1796875" style="110" customWidth="1"/>
    <col min="15363" max="15363" width="8.7265625" style="110" customWidth="1"/>
    <col min="15364" max="15367" width="9.7265625" style="110" customWidth="1"/>
    <col min="15368" max="15368" width="10.7265625" style="110" customWidth="1"/>
    <col min="15369" max="15371" width="9.7265625" style="110" customWidth="1"/>
    <col min="15372" max="15372" width="25.7265625" style="110" customWidth="1"/>
    <col min="15373" max="15616" width="9.1796875" style="110"/>
    <col min="15617" max="15617" width="25.7265625" style="110" customWidth="1"/>
    <col min="15618" max="15618" width="13.1796875" style="110" customWidth="1"/>
    <col min="15619" max="15619" width="8.7265625" style="110" customWidth="1"/>
    <col min="15620" max="15623" width="9.7265625" style="110" customWidth="1"/>
    <col min="15624" max="15624" width="10.7265625" style="110" customWidth="1"/>
    <col min="15625" max="15627" width="9.7265625" style="110" customWidth="1"/>
    <col min="15628" max="15628" width="25.7265625" style="110" customWidth="1"/>
    <col min="15629" max="15872" width="9.1796875" style="110"/>
    <col min="15873" max="15873" width="25.7265625" style="110" customWidth="1"/>
    <col min="15874" max="15874" width="13.1796875" style="110" customWidth="1"/>
    <col min="15875" max="15875" width="8.7265625" style="110" customWidth="1"/>
    <col min="15876" max="15879" width="9.7265625" style="110" customWidth="1"/>
    <col min="15880" max="15880" width="10.7265625" style="110" customWidth="1"/>
    <col min="15881" max="15883" width="9.7265625" style="110" customWidth="1"/>
    <col min="15884" max="15884" width="25.7265625" style="110" customWidth="1"/>
    <col min="15885" max="16128" width="9.1796875" style="110"/>
    <col min="16129" max="16129" width="25.7265625" style="110" customWidth="1"/>
    <col min="16130" max="16130" width="13.1796875" style="110" customWidth="1"/>
    <col min="16131" max="16131" width="8.7265625" style="110" customWidth="1"/>
    <col min="16132" max="16135" width="9.7265625" style="110" customWidth="1"/>
    <col min="16136" max="16136" width="10.7265625" style="110" customWidth="1"/>
    <col min="16137" max="16139" width="9.7265625" style="110" customWidth="1"/>
    <col min="16140" max="16140" width="25.7265625" style="110" customWidth="1"/>
    <col min="16141" max="16384" width="9.1796875" style="110"/>
  </cols>
  <sheetData>
    <row r="1" spans="1:12" ht="24.5" x14ac:dyDescent="0.85">
      <c r="A1" s="1269" t="s">
        <v>577</v>
      </c>
      <c r="B1" s="1269"/>
      <c r="C1" s="1269"/>
      <c r="D1" s="1269"/>
      <c r="E1" s="1269"/>
      <c r="F1" s="1269"/>
      <c r="G1" s="1269"/>
      <c r="H1" s="1269"/>
      <c r="I1" s="1269"/>
      <c r="J1" s="1269"/>
      <c r="K1" s="1269"/>
      <c r="L1" s="1269"/>
    </row>
    <row r="2" spans="1:12" ht="16.5" customHeight="1" x14ac:dyDescent="0.35">
      <c r="A2" s="1270" t="s">
        <v>1171</v>
      </c>
      <c r="B2" s="1270"/>
      <c r="C2" s="1270"/>
      <c r="D2" s="1270"/>
      <c r="E2" s="1270"/>
      <c r="F2" s="1270"/>
      <c r="G2" s="1270"/>
      <c r="H2" s="1270"/>
      <c r="I2" s="1270"/>
      <c r="J2" s="1270"/>
      <c r="K2" s="1270"/>
      <c r="L2" s="1270"/>
    </row>
    <row r="3" spans="1:12" ht="15.5" x14ac:dyDescent="0.35">
      <c r="A3" s="1271">
        <v>2017</v>
      </c>
      <c r="B3" s="1271"/>
      <c r="C3" s="1271"/>
      <c r="D3" s="1271"/>
      <c r="E3" s="1271"/>
      <c r="F3" s="1271"/>
      <c r="G3" s="1271"/>
      <c r="H3" s="1271"/>
      <c r="I3" s="1271"/>
      <c r="J3" s="1271"/>
      <c r="K3" s="1271"/>
      <c r="L3" s="1271"/>
    </row>
    <row r="4" spans="1:12" ht="15.5" x14ac:dyDescent="0.35">
      <c r="A4" s="1271" t="s">
        <v>1302</v>
      </c>
      <c r="B4" s="1271"/>
      <c r="C4" s="1271"/>
      <c r="D4" s="1271"/>
      <c r="E4" s="1271"/>
      <c r="F4" s="1271"/>
      <c r="G4" s="1271"/>
      <c r="H4" s="1271"/>
      <c r="I4" s="1271"/>
      <c r="J4" s="1271"/>
      <c r="K4" s="1271"/>
      <c r="L4" s="1271"/>
    </row>
    <row r="5" spans="1:12" ht="15" x14ac:dyDescent="0.4">
      <c r="A5" s="322" t="s">
        <v>987</v>
      </c>
      <c r="B5" s="334"/>
      <c r="C5" s="334"/>
      <c r="D5" s="334"/>
      <c r="E5" s="334"/>
      <c r="F5" s="334"/>
      <c r="G5" s="334"/>
      <c r="H5" s="334"/>
      <c r="I5" s="335"/>
      <c r="J5" s="334"/>
      <c r="K5" s="334"/>
      <c r="L5" s="319" t="s">
        <v>229</v>
      </c>
    </row>
    <row r="6" spans="1:12" ht="28.5" customHeight="1" thickBot="1" x14ac:dyDescent="0.3">
      <c r="A6" s="1260" t="s">
        <v>1170</v>
      </c>
      <c r="B6" s="1272" t="s">
        <v>848</v>
      </c>
      <c r="C6" s="1274" t="s">
        <v>1169</v>
      </c>
      <c r="D6" s="1274"/>
      <c r="E6" s="1274"/>
      <c r="F6" s="1274"/>
      <c r="G6" s="1274"/>
      <c r="H6" s="1274"/>
      <c r="I6" s="1274"/>
      <c r="J6" s="1274"/>
      <c r="K6" s="1274"/>
      <c r="L6" s="1263" t="s">
        <v>219</v>
      </c>
    </row>
    <row r="7" spans="1:12" ht="57.75" customHeight="1" thickTop="1" x14ac:dyDescent="0.25">
      <c r="A7" s="1261"/>
      <c r="B7" s="1273"/>
      <c r="C7" s="500" t="s">
        <v>404</v>
      </c>
      <c r="D7" s="498" t="s">
        <v>353</v>
      </c>
      <c r="E7" s="499" t="s">
        <v>849</v>
      </c>
      <c r="F7" s="499" t="s">
        <v>851</v>
      </c>
      <c r="G7" s="499" t="s">
        <v>442</v>
      </c>
      <c r="H7" s="499" t="s">
        <v>443</v>
      </c>
      <c r="I7" s="499" t="s">
        <v>444</v>
      </c>
      <c r="J7" s="499" t="s">
        <v>445</v>
      </c>
      <c r="K7" s="499" t="s">
        <v>850</v>
      </c>
      <c r="L7" s="1264"/>
    </row>
    <row r="8" spans="1:12" ht="25" customHeight="1" thickBot="1" x14ac:dyDescent="0.3">
      <c r="A8" s="795" t="s">
        <v>220</v>
      </c>
      <c r="B8" s="924">
        <f>C8/$C$16%</f>
        <v>2.4145877166616572</v>
      </c>
      <c r="C8" s="189">
        <f t="shared" ref="C8:C15" si="0">SUM(D8:K8)</f>
        <v>482</v>
      </c>
      <c r="D8" s="190">
        <v>0</v>
      </c>
      <c r="E8" s="190">
        <v>69</v>
      </c>
      <c r="F8" s="190">
        <v>21</v>
      </c>
      <c r="G8" s="190">
        <v>163</v>
      </c>
      <c r="H8" s="190">
        <v>93</v>
      </c>
      <c r="I8" s="190">
        <v>71</v>
      </c>
      <c r="J8" s="190">
        <v>0</v>
      </c>
      <c r="K8" s="190">
        <v>65</v>
      </c>
      <c r="L8" s="804" t="s">
        <v>221</v>
      </c>
    </row>
    <row r="9" spans="1:12" ht="25" customHeight="1" thickTop="1" thickBot="1" x14ac:dyDescent="0.3">
      <c r="A9" s="755" t="s">
        <v>847</v>
      </c>
      <c r="B9" s="925">
        <f t="shared" ref="B9:B15" si="1">C9/$C$16%</f>
        <v>0</v>
      </c>
      <c r="C9" s="193">
        <f t="shared" si="0"/>
        <v>0</v>
      </c>
      <c r="D9" s="194">
        <v>0</v>
      </c>
      <c r="E9" s="194">
        <v>0</v>
      </c>
      <c r="F9" s="194">
        <v>0</v>
      </c>
      <c r="G9" s="194">
        <v>0</v>
      </c>
      <c r="H9" s="194">
        <v>0</v>
      </c>
      <c r="I9" s="194">
        <v>0</v>
      </c>
      <c r="J9" s="194">
        <v>0</v>
      </c>
      <c r="K9" s="194">
        <v>0</v>
      </c>
      <c r="L9" s="805" t="s">
        <v>233</v>
      </c>
    </row>
    <row r="10" spans="1:12" ht="25" customHeight="1" thickTop="1" thickBot="1" x14ac:dyDescent="0.3">
      <c r="A10" s="796" t="s">
        <v>79</v>
      </c>
      <c r="B10" s="926">
        <f t="shared" si="1"/>
        <v>4.0176335036569482</v>
      </c>
      <c r="C10" s="191">
        <f t="shared" si="0"/>
        <v>802</v>
      </c>
      <c r="D10" s="192">
        <v>0</v>
      </c>
      <c r="E10" s="192">
        <v>109</v>
      </c>
      <c r="F10" s="192">
        <v>41</v>
      </c>
      <c r="G10" s="192">
        <v>307</v>
      </c>
      <c r="H10" s="192">
        <v>150</v>
      </c>
      <c r="I10" s="192">
        <v>184</v>
      </c>
      <c r="J10" s="192">
        <v>0</v>
      </c>
      <c r="K10" s="192">
        <v>11</v>
      </c>
      <c r="L10" s="806" t="s">
        <v>222</v>
      </c>
    </row>
    <row r="11" spans="1:12" ht="25" customHeight="1" thickTop="1" thickBot="1" x14ac:dyDescent="0.3">
      <c r="A11" s="755" t="s">
        <v>80</v>
      </c>
      <c r="B11" s="925">
        <f t="shared" si="1"/>
        <v>4.9594229035166819</v>
      </c>
      <c r="C11" s="193">
        <f t="shared" si="0"/>
        <v>990</v>
      </c>
      <c r="D11" s="194">
        <v>0</v>
      </c>
      <c r="E11" s="194">
        <v>196</v>
      </c>
      <c r="F11" s="194">
        <v>56</v>
      </c>
      <c r="G11" s="194">
        <v>363</v>
      </c>
      <c r="H11" s="194">
        <v>308</v>
      </c>
      <c r="I11" s="194">
        <v>62</v>
      </c>
      <c r="J11" s="194">
        <v>0</v>
      </c>
      <c r="K11" s="194">
        <v>5</v>
      </c>
      <c r="L11" s="805" t="s">
        <v>235</v>
      </c>
    </row>
    <row r="12" spans="1:12" ht="25" customHeight="1" thickTop="1" thickBot="1" x14ac:dyDescent="0.3">
      <c r="A12" s="796" t="s">
        <v>81</v>
      </c>
      <c r="B12" s="926">
        <f t="shared" si="1"/>
        <v>28.398958020238453</v>
      </c>
      <c r="C12" s="191">
        <f t="shared" si="0"/>
        <v>5669</v>
      </c>
      <c r="D12" s="192">
        <v>0</v>
      </c>
      <c r="E12" s="192">
        <v>1397</v>
      </c>
      <c r="F12" s="192">
        <v>511</v>
      </c>
      <c r="G12" s="192">
        <v>3351</v>
      </c>
      <c r="H12" s="192">
        <v>232</v>
      </c>
      <c r="I12" s="192">
        <v>158</v>
      </c>
      <c r="J12" s="192">
        <v>0</v>
      </c>
      <c r="K12" s="192">
        <v>20</v>
      </c>
      <c r="L12" s="806" t="s">
        <v>223</v>
      </c>
    </row>
    <row r="13" spans="1:12" ht="25" customHeight="1" thickTop="1" thickBot="1" x14ac:dyDescent="0.3">
      <c r="A13" s="755" t="s">
        <v>224</v>
      </c>
      <c r="B13" s="925">
        <f t="shared" si="1"/>
        <v>7.6695721871555955</v>
      </c>
      <c r="C13" s="193">
        <f t="shared" si="0"/>
        <v>1531</v>
      </c>
      <c r="D13" s="194">
        <v>0</v>
      </c>
      <c r="E13" s="194">
        <v>651</v>
      </c>
      <c r="F13" s="194">
        <v>545</v>
      </c>
      <c r="G13" s="194">
        <v>301</v>
      </c>
      <c r="H13" s="194">
        <v>19</v>
      </c>
      <c r="I13" s="194">
        <v>11</v>
      </c>
      <c r="J13" s="194">
        <v>0</v>
      </c>
      <c r="K13" s="194">
        <v>4</v>
      </c>
      <c r="L13" s="805" t="s">
        <v>225</v>
      </c>
    </row>
    <row r="14" spans="1:12" ht="25" customHeight="1" thickTop="1" thickBot="1" x14ac:dyDescent="0.3">
      <c r="A14" s="796" t="s">
        <v>952</v>
      </c>
      <c r="B14" s="926">
        <f t="shared" si="1"/>
        <v>52.239254583709048</v>
      </c>
      <c r="C14" s="191">
        <f t="shared" si="0"/>
        <v>10428</v>
      </c>
      <c r="D14" s="192">
        <v>0</v>
      </c>
      <c r="E14" s="192">
        <v>8878</v>
      </c>
      <c r="F14" s="192">
        <v>615</v>
      </c>
      <c r="G14" s="192">
        <v>773</v>
      </c>
      <c r="H14" s="192">
        <v>110</v>
      </c>
      <c r="I14" s="192">
        <v>46</v>
      </c>
      <c r="J14" s="192">
        <v>0</v>
      </c>
      <c r="K14" s="192">
        <v>6</v>
      </c>
      <c r="L14" s="806" t="s">
        <v>226</v>
      </c>
    </row>
    <row r="15" spans="1:12" ht="25" customHeight="1" thickTop="1" x14ac:dyDescent="0.25">
      <c r="A15" s="756" t="s">
        <v>74</v>
      </c>
      <c r="B15" s="927">
        <f t="shared" si="1"/>
        <v>0.30057108506161706</v>
      </c>
      <c r="C15" s="196">
        <f t="shared" si="0"/>
        <v>60</v>
      </c>
      <c r="D15" s="216">
        <v>0</v>
      </c>
      <c r="E15" s="216">
        <v>11</v>
      </c>
      <c r="F15" s="216">
        <v>4</v>
      </c>
      <c r="G15" s="216">
        <v>5</v>
      </c>
      <c r="H15" s="216">
        <v>1</v>
      </c>
      <c r="I15" s="216">
        <v>0</v>
      </c>
      <c r="J15" s="216">
        <v>0</v>
      </c>
      <c r="K15" s="216">
        <v>39</v>
      </c>
      <c r="L15" s="807" t="s">
        <v>75</v>
      </c>
    </row>
    <row r="16" spans="1:12" ht="30" customHeight="1" x14ac:dyDescent="0.25">
      <c r="A16" s="797" t="s">
        <v>47</v>
      </c>
      <c r="B16" s="629">
        <f t="shared" ref="B16:J16" si="2">SUM(B8:B15)</f>
        <v>100</v>
      </c>
      <c r="C16" s="422">
        <f t="shared" si="2"/>
        <v>19962</v>
      </c>
      <c r="D16" s="264">
        <f t="shared" si="2"/>
        <v>0</v>
      </c>
      <c r="E16" s="264">
        <f t="shared" si="2"/>
        <v>11311</v>
      </c>
      <c r="F16" s="264">
        <f t="shared" si="2"/>
        <v>1793</v>
      </c>
      <c r="G16" s="264">
        <f t="shared" si="2"/>
        <v>5263</v>
      </c>
      <c r="H16" s="264">
        <f t="shared" si="2"/>
        <v>913</v>
      </c>
      <c r="I16" s="264">
        <f t="shared" si="2"/>
        <v>532</v>
      </c>
      <c r="J16" s="264">
        <f t="shared" si="2"/>
        <v>0</v>
      </c>
      <c r="K16" s="264">
        <f>SUM(K8:K15)</f>
        <v>150</v>
      </c>
      <c r="L16" s="794" t="s">
        <v>48</v>
      </c>
    </row>
    <row r="17" spans="1:12" ht="30" customHeight="1" x14ac:dyDescent="0.25">
      <c r="A17" s="809" t="s">
        <v>227</v>
      </c>
      <c r="B17" s="567"/>
      <c r="C17" s="628">
        <f>SUM(D17:K17)</f>
        <v>100</v>
      </c>
      <c r="D17" s="923">
        <f t="shared" ref="D17:J17" si="3">D16/$C$16%</f>
        <v>0</v>
      </c>
      <c r="E17" s="923">
        <f t="shared" si="3"/>
        <v>56.662659052199174</v>
      </c>
      <c r="F17" s="923">
        <f t="shared" si="3"/>
        <v>8.9820659252579897</v>
      </c>
      <c r="G17" s="923">
        <f t="shared" si="3"/>
        <v>26.365093677988177</v>
      </c>
      <c r="H17" s="923">
        <f t="shared" si="3"/>
        <v>4.5736900110209397</v>
      </c>
      <c r="I17" s="923">
        <f t="shared" si="3"/>
        <v>2.6650636208796712</v>
      </c>
      <c r="J17" s="923">
        <f t="shared" si="3"/>
        <v>0</v>
      </c>
      <c r="K17" s="923">
        <f>K16/$C$16%</f>
        <v>0.75142771265404262</v>
      </c>
      <c r="L17" s="808" t="s">
        <v>228</v>
      </c>
    </row>
    <row r="20" spans="1:12" ht="56" x14ac:dyDescent="0.3">
      <c r="A20" s="114"/>
      <c r="B20" s="115" t="s">
        <v>408</v>
      </c>
      <c r="C20" s="115"/>
      <c r="D20" s="115" t="s">
        <v>1330</v>
      </c>
      <c r="E20" s="114"/>
    </row>
    <row r="21" spans="1:12" ht="28" x14ac:dyDescent="0.3">
      <c r="A21" s="115" t="s">
        <v>852</v>
      </c>
      <c r="B21" s="114">
        <f>'B15-1'!C15</f>
        <v>3</v>
      </c>
      <c r="C21" s="446"/>
      <c r="D21" s="446">
        <f>C15</f>
        <v>60</v>
      </c>
      <c r="E21" s="114"/>
    </row>
    <row r="22" spans="1:12" ht="28" x14ac:dyDescent="0.3">
      <c r="A22" s="115" t="s">
        <v>271</v>
      </c>
      <c r="B22" s="114">
        <f>'B15-1'!C8</f>
        <v>152</v>
      </c>
      <c r="C22" s="114"/>
      <c r="D22" s="446">
        <f>C8</f>
        <v>482</v>
      </c>
      <c r="E22" s="114"/>
    </row>
    <row r="23" spans="1:12" ht="28" x14ac:dyDescent="0.3">
      <c r="A23" s="115" t="s">
        <v>1378</v>
      </c>
      <c r="B23" s="114">
        <f>'B15-1'!C9</f>
        <v>0</v>
      </c>
      <c r="C23" s="114"/>
      <c r="D23" s="114">
        <f t="shared" ref="D23:D28" si="4">C9</f>
        <v>0</v>
      </c>
      <c r="E23" s="114"/>
    </row>
    <row r="24" spans="1:12" ht="28" x14ac:dyDescent="0.3">
      <c r="A24" s="115" t="s">
        <v>410</v>
      </c>
      <c r="B24" s="114">
        <f>'B15-1'!C10</f>
        <v>319</v>
      </c>
      <c r="C24" s="114"/>
      <c r="D24" s="114">
        <f t="shared" si="4"/>
        <v>802</v>
      </c>
      <c r="E24" s="114"/>
    </row>
    <row r="25" spans="1:12" ht="28" x14ac:dyDescent="0.3">
      <c r="A25" s="115" t="s">
        <v>1379</v>
      </c>
      <c r="B25" s="114">
        <f>'B15-1'!C11</f>
        <v>537</v>
      </c>
      <c r="C25" s="114"/>
      <c r="D25" s="114">
        <f t="shared" si="4"/>
        <v>990</v>
      </c>
      <c r="E25" s="114"/>
    </row>
    <row r="26" spans="1:12" ht="28" x14ac:dyDescent="0.3">
      <c r="A26" s="115" t="s">
        <v>272</v>
      </c>
      <c r="B26" s="114">
        <f>'B15-1'!C12</f>
        <v>3554</v>
      </c>
      <c r="C26" s="114"/>
      <c r="D26" s="114">
        <f t="shared" si="4"/>
        <v>5669</v>
      </c>
      <c r="E26" s="114"/>
    </row>
    <row r="27" spans="1:12" ht="28" x14ac:dyDescent="0.3">
      <c r="A27" s="115" t="s">
        <v>273</v>
      </c>
      <c r="B27" s="114">
        <f>'B15-1'!C13</f>
        <v>219</v>
      </c>
      <c r="C27" s="114"/>
      <c r="D27" s="114">
        <f t="shared" si="4"/>
        <v>1531</v>
      </c>
      <c r="E27" s="114"/>
    </row>
    <row r="28" spans="1:12" ht="28" x14ac:dyDescent="0.3">
      <c r="A28" s="115" t="s">
        <v>953</v>
      </c>
      <c r="B28" s="114">
        <f>'B15-1'!C14</f>
        <v>3160</v>
      </c>
      <c r="C28" s="114"/>
      <c r="D28" s="114">
        <f t="shared" si="4"/>
        <v>10428</v>
      </c>
      <c r="E28" s="114"/>
    </row>
    <row r="29" spans="1:12" x14ac:dyDescent="0.3">
      <c r="A29" s="114"/>
      <c r="B29" s="114"/>
      <c r="C29" s="114"/>
      <c r="D29" s="114"/>
      <c r="E29" s="114"/>
    </row>
  </sheetData>
  <mergeCells count="8">
    <mergeCell ref="A1:L1"/>
    <mergeCell ref="A2:L2"/>
    <mergeCell ref="A3:L3"/>
    <mergeCell ref="A4:L4"/>
    <mergeCell ref="A6:A7"/>
    <mergeCell ref="B6:B7"/>
    <mergeCell ref="C6:K6"/>
    <mergeCell ref="L6:L7"/>
  </mergeCells>
  <printOptions horizontalCentered="1" verticalCentered="1"/>
  <pageMargins left="0" right="0" top="0" bottom="0" header="0" footer="0"/>
  <pageSetup paperSize="9" scale="96" orientation="landscape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8"/>
  <dimension ref="A1:L17"/>
  <sheetViews>
    <sheetView view="pageBreakPreview" zoomScaleNormal="100" zoomScaleSheetLayoutView="100" workbookViewId="0">
      <selection activeCell="J14" sqref="J14"/>
    </sheetView>
  </sheetViews>
  <sheetFormatPr defaultRowHeight="14" x14ac:dyDescent="0.3"/>
  <cols>
    <col min="1" max="1" width="23.1796875" style="20" customWidth="1"/>
    <col min="2" max="2" width="13.1796875" style="20" customWidth="1"/>
    <col min="3" max="5" width="9.453125" style="20" customWidth="1"/>
    <col min="6" max="6" width="12.1796875" style="20" customWidth="1"/>
    <col min="7" max="7" width="9.453125" style="20" customWidth="1"/>
    <col min="8" max="8" width="10.26953125" style="20" customWidth="1"/>
    <col min="9" max="11" width="9.453125" style="20" customWidth="1"/>
    <col min="12" max="12" width="21.81640625" style="20" customWidth="1"/>
    <col min="13" max="256" width="9.1796875" style="110"/>
    <col min="257" max="257" width="25.7265625" style="110" customWidth="1"/>
    <col min="258" max="258" width="13.1796875" style="110" customWidth="1"/>
    <col min="259" max="259" width="8.7265625" style="110" customWidth="1"/>
    <col min="260" max="263" width="9.7265625" style="110" customWidth="1"/>
    <col min="264" max="264" width="10.7265625" style="110" customWidth="1"/>
    <col min="265" max="267" width="9.7265625" style="110" customWidth="1"/>
    <col min="268" max="268" width="25.7265625" style="110" customWidth="1"/>
    <col min="269" max="512" width="9.1796875" style="110"/>
    <col min="513" max="513" width="25.7265625" style="110" customWidth="1"/>
    <col min="514" max="514" width="13.1796875" style="110" customWidth="1"/>
    <col min="515" max="515" width="8.7265625" style="110" customWidth="1"/>
    <col min="516" max="519" width="9.7265625" style="110" customWidth="1"/>
    <col min="520" max="520" width="10.7265625" style="110" customWidth="1"/>
    <col min="521" max="523" width="9.7265625" style="110" customWidth="1"/>
    <col min="524" max="524" width="25.7265625" style="110" customWidth="1"/>
    <col min="525" max="768" width="9.1796875" style="110"/>
    <col min="769" max="769" width="25.7265625" style="110" customWidth="1"/>
    <col min="770" max="770" width="13.1796875" style="110" customWidth="1"/>
    <col min="771" max="771" width="8.7265625" style="110" customWidth="1"/>
    <col min="772" max="775" width="9.7265625" style="110" customWidth="1"/>
    <col min="776" max="776" width="10.7265625" style="110" customWidth="1"/>
    <col min="777" max="779" width="9.7265625" style="110" customWidth="1"/>
    <col min="780" max="780" width="25.7265625" style="110" customWidth="1"/>
    <col min="781" max="1024" width="9.1796875" style="110"/>
    <col min="1025" max="1025" width="25.7265625" style="110" customWidth="1"/>
    <col min="1026" max="1026" width="13.1796875" style="110" customWidth="1"/>
    <col min="1027" max="1027" width="8.7265625" style="110" customWidth="1"/>
    <col min="1028" max="1031" width="9.7265625" style="110" customWidth="1"/>
    <col min="1032" max="1032" width="10.7265625" style="110" customWidth="1"/>
    <col min="1033" max="1035" width="9.7265625" style="110" customWidth="1"/>
    <col min="1036" max="1036" width="25.7265625" style="110" customWidth="1"/>
    <col min="1037" max="1280" width="9.1796875" style="110"/>
    <col min="1281" max="1281" width="25.7265625" style="110" customWidth="1"/>
    <col min="1282" max="1282" width="13.1796875" style="110" customWidth="1"/>
    <col min="1283" max="1283" width="8.7265625" style="110" customWidth="1"/>
    <col min="1284" max="1287" width="9.7265625" style="110" customWidth="1"/>
    <col min="1288" max="1288" width="10.7265625" style="110" customWidth="1"/>
    <col min="1289" max="1291" width="9.7265625" style="110" customWidth="1"/>
    <col min="1292" max="1292" width="25.7265625" style="110" customWidth="1"/>
    <col min="1293" max="1536" width="9.1796875" style="110"/>
    <col min="1537" max="1537" width="25.7265625" style="110" customWidth="1"/>
    <col min="1538" max="1538" width="13.1796875" style="110" customWidth="1"/>
    <col min="1539" max="1539" width="8.7265625" style="110" customWidth="1"/>
    <col min="1540" max="1543" width="9.7265625" style="110" customWidth="1"/>
    <col min="1544" max="1544" width="10.7265625" style="110" customWidth="1"/>
    <col min="1545" max="1547" width="9.7265625" style="110" customWidth="1"/>
    <col min="1548" max="1548" width="25.7265625" style="110" customWidth="1"/>
    <col min="1549" max="1792" width="9.1796875" style="110"/>
    <col min="1793" max="1793" width="25.7265625" style="110" customWidth="1"/>
    <col min="1794" max="1794" width="13.1796875" style="110" customWidth="1"/>
    <col min="1795" max="1795" width="8.7265625" style="110" customWidth="1"/>
    <col min="1796" max="1799" width="9.7265625" style="110" customWidth="1"/>
    <col min="1800" max="1800" width="10.7265625" style="110" customWidth="1"/>
    <col min="1801" max="1803" width="9.7265625" style="110" customWidth="1"/>
    <col min="1804" max="1804" width="25.7265625" style="110" customWidth="1"/>
    <col min="1805" max="2048" width="9.1796875" style="110"/>
    <col min="2049" max="2049" width="25.7265625" style="110" customWidth="1"/>
    <col min="2050" max="2050" width="13.1796875" style="110" customWidth="1"/>
    <col min="2051" max="2051" width="8.7265625" style="110" customWidth="1"/>
    <col min="2052" max="2055" width="9.7265625" style="110" customWidth="1"/>
    <col min="2056" max="2056" width="10.7265625" style="110" customWidth="1"/>
    <col min="2057" max="2059" width="9.7265625" style="110" customWidth="1"/>
    <col min="2060" max="2060" width="25.7265625" style="110" customWidth="1"/>
    <col min="2061" max="2304" width="9.1796875" style="110"/>
    <col min="2305" max="2305" width="25.7265625" style="110" customWidth="1"/>
    <col min="2306" max="2306" width="13.1796875" style="110" customWidth="1"/>
    <col min="2307" max="2307" width="8.7265625" style="110" customWidth="1"/>
    <col min="2308" max="2311" width="9.7265625" style="110" customWidth="1"/>
    <col min="2312" max="2312" width="10.7265625" style="110" customWidth="1"/>
    <col min="2313" max="2315" width="9.7265625" style="110" customWidth="1"/>
    <col min="2316" max="2316" width="25.7265625" style="110" customWidth="1"/>
    <col min="2317" max="2560" width="9.1796875" style="110"/>
    <col min="2561" max="2561" width="25.7265625" style="110" customWidth="1"/>
    <col min="2562" max="2562" width="13.1796875" style="110" customWidth="1"/>
    <col min="2563" max="2563" width="8.7265625" style="110" customWidth="1"/>
    <col min="2564" max="2567" width="9.7265625" style="110" customWidth="1"/>
    <col min="2568" max="2568" width="10.7265625" style="110" customWidth="1"/>
    <col min="2569" max="2571" width="9.7265625" style="110" customWidth="1"/>
    <col min="2572" max="2572" width="25.7265625" style="110" customWidth="1"/>
    <col min="2573" max="2816" width="9.1796875" style="110"/>
    <col min="2817" max="2817" width="25.7265625" style="110" customWidth="1"/>
    <col min="2818" max="2818" width="13.1796875" style="110" customWidth="1"/>
    <col min="2819" max="2819" width="8.7265625" style="110" customWidth="1"/>
    <col min="2820" max="2823" width="9.7265625" style="110" customWidth="1"/>
    <col min="2824" max="2824" width="10.7265625" style="110" customWidth="1"/>
    <col min="2825" max="2827" width="9.7265625" style="110" customWidth="1"/>
    <col min="2828" max="2828" width="25.7265625" style="110" customWidth="1"/>
    <col min="2829" max="3072" width="9.1796875" style="110"/>
    <col min="3073" max="3073" width="25.7265625" style="110" customWidth="1"/>
    <col min="3074" max="3074" width="13.1796875" style="110" customWidth="1"/>
    <col min="3075" max="3075" width="8.7265625" style="110" customWidth="1"/>
    <col min="3076" max="3079" width="9.7265625" style="110" customWidth="1"/>
    <col min="3080" max="3080" width="10.7265625" style="110" customWidth="1"/>
    <col min="3081" max="3083" width="9.7265625" style="110" customWidth="1"/>
    <col min="3084" max="3084" width="25.7265625" style="110" customWidth="1"/>
    <col min="3085" max="3328" width="9.1796875" style="110"/>
    <col min="3329" max="3329" width="25.7265625" style="110" customWidth="1"/>
    <col min="3330" max="3330" width="13.1796875" style="110" customWidth="1"/>
    <col min="3331" max="3331" width="8.7265625" style="110" customWidth="1"/>
    <col min="3332" max="3335" width="9.7265625" style="110" customWidth="1"/>
    <col min="3336" max="3336" width="10.7265625" style="110" customWidth="1"/>
    <col min="3337" max="3339" width="9.7265625" style="110" customWidth="1"/>
    <col min="3340" max="3340" width="25.7265625" style="110" customWidth="1"/>
    <col min="3341" max="3584" width="9.1796875" style="110"/>
    <col min="3585" max="3585" width="25.7265625" style="110" customWidth="1"/>
    <col min="3586" max="3586" width="13.1796875" style="110" customWidth="1"/>
    <col min="3587" max="3587" width="8.7265625" style="110" customWidth="1"/>
    <col min="3588" max="3591" width="9.7265625" style="110" customWidth="1"/>
    <col min="3592" max="3592" width="10.7265625" style="110" customWidth="1"/>
    <col min="3593" max="3595" width="9.7265625" style="110" customWidth="1"/>
    <col min="3596" max="3596" width="25.7265625" style="110" customWidth="1"/>
    <col min="3597" max="3840" width="9.1796875" style="110"/>
    <col min="3841" max="3841" width="25.7265625" style="110" customWidth="1"/>
    <col min="3842" max="3842" width="13.1796875" style="110" customWidth="1"/>
    <col min="3843" max="3843" width="8.7265625" style="110" customWidth="1"/>
    <col min="3844" max="3847" width="9.7265625" style="110" customWidth="1"/>
    <col min="3848" max="3848" width="10.7265625" style="110" customWidth="1"/>
    <col min="3849" max="3851" width="9.7265625" style="110" customWidth="1"/>
    <col min="3852" max="3852" width="25.7265625" style="110" customWidth="1"/>
    <col min="3853" max="4096" width="9.1796875" style="110"/>
    <col min="4097" max="4097" width="25.7265625" style="110" customWidth="1"/>
    <col min="4098" max="4098" width="13.1796875" style="110" customWidth="1"/>
    <col min="4099" max="4099" width="8.7265625" style="110" customWidth="1"/>
    <col min="4100" max="4103" width="9.7265625" style="110" customWidth="1"/>
    <col min="4104" max="4104" width="10.7265625" style="110" customWidth="1"/>
    <col min="4105" max="4107" width="9.7265625" style="110" customWidth="1"/>
    <col min="4108" max="4108" width="25.7265625" style="110" customWidth="1"/>
    <col min="4109" max="4352" width="9.1796875" style="110"/>
    <col min="4353" max="4353" width="25.7265625" style="110" customWidth="1"/>
    <col min="4354" max="4354" width="13.1796875" style="110" customWidth="1"/>
    <col min="4355" max="4355" width="8.7265625" style="110" customWidth="1"/>
    <col min="4356" max="4359" width="9.7265625" style="110" customWidth="1"/>
    <col min="4360" max="4360" width="10.7265625" style="110" customWidth="1"/>
    <col min="4361" max="4363" width="9.7265625" style="110" customWidth="1"/>
    <col min="4364" max="4364" width="25.7265625" style="110" customWidth="1"/>
    <col min="4365" max="4608" width="9.1796875" style="110"/>
    <col min="4609" max="4609" width="25.7265625" style="110" customWidth="1"/>
    <col min="4610" max="4610" width="13.1796875" style="110" customWidth="1"/>
    <col min="4611" max="4611" width="8.7265625" style="110" customWidth="1"/>
    <col min="4612" max="4615" width="9.7265625" style="110" customWidth="1"/>
    <col min="4616" max="4616" width="10.7265625" style="110" customWidth="1"/>
    <col min="4617" max="4619" width="9.7265625" style="110" customWidth="1"/>
    <col min="4620" max="4620" width="25.7265625" style="110" customWidth="1"/>
    <col min="4621" max="4864" width="9.1796875" style="110"/>
    <col min="4865" max="4865" width="25.7265625" style="110" customWidth="1"/>
    <col min="4866" max="4866" width="13.1796875" style="110" customWidth="1"/>
    <col min="4867" max="4867" width="8.7265625" style="110" customWidth="1"/>
    <col min="4868" max="4871" width="9.7265625" style="110" customWidth="1"/>
    <col min="4872" max="4872" width="10.7265625" style="110" customWidth="1"/>
    <col min="4873" max="4875" width="9.7265625" style="110" customWidth="1"/>
    <col min="4876" max="4876" width="25.7265625" style="110" customWidth="1"/>
    <col min="4877" max="5120" width="9.1796875" style="110"/>
    <col min="5121" max="5121" width="25.7265625" style="110" customWidth="1"/>
    <col min="5122" max="5122" width="13.1796875" style="110" customWidth="1"/>
    <col min="5123" max="5123" width="8.7265625" style="110" customWidth="1"/>
    <col min="5124" max="5127" width="9.7265625" style="110" customWidth="1"/>
    <col min="5128" max="5128" width="10.7265625" style="110" customWidth="1"/>
    <col min="5129" max="5131" width="9.7265625" style="110" customWidth="1"/>
    <col min="5132" max="5132" width="25.7265625" style="110" customWidth="1"/>
    <col min="5133" max="5376" width="9.1796875" style="110"/>
    <col min="5377" max="5377" width="25.7265625" style="110" customWidth="1"/>
    <col min="5378" max="5378" width="13.1796875" style="110" customWidth="1"/>
    <col min="5379" max="5379" width="8.7265625" style="110" customWidth="1"/>
    <col min="5380" max="5383" width="9.7265625" style="110" customWidth="1"/>
    <col min="5384" max="5384" width="10.7265625" style="110" customWidth="1"/>
    <col min="5385" max="5387" width="9.7265625" style="110" customWidth="1"/>
    <col min="5388" max="5388" width="25.7265625" style="110" customWidth="1"/>
    <col min="5389" max="5632" width="9.1796875" style="110"/>
    <col min="5633" max="5633" width="25.7265625" style="110" customWidth="1"/>
    <col min="5634" max="5634" width="13.1796875" style="110" customWidth="1"/>
    <col min="5635" max="5635" width="8.7265625" style="110" customWidth="1"/>
    <col min="5636" max="5639" width="9.7265625" style="110" customWidth="1"/>
    <col min="5640" max="5640" width="10.7265625" style="110" customWidth="1"/>
    <col min="5641" max="5643" width="9.7265625" style="110" customWidth="1"/>
    <col min="5644" max="5644" width="25.7265625" style="110" customWidth="1"/>
    <col min="5645" max="5888" width="9.1796875" style="110"/>
    <col min="5889" max="5889" width="25.7265625" style="110" customWidth="1"/>
    <col min="5890" max="5890" width="13.1796875" style="110" customWidth="1"/>
    <col min="5891" max="5891" width="8.7265625" style="110" customWidth="1"/>
    <col min="5892" max="5895" width="9.7265625" style="110" customWidth="1"/>
    <col min="5896" max="5896" width="10.7265625" style="110" customWidth="1"/>
    <col min="5897" max="5899" width="9.7265625" style="110" customWidth="1"/>
    <col min="5900" max="5900" width="25.7265625" style="110" customWidth="1"/>
    <col min="5901" max="6144" width="9.1796875" style="110"/>
    <col min="6145" max="6145" width="25.7265625" style="110" customWidth="1"/>
    <col min="6146" max="6146" width="13.1796875" style="110" customWidth="1"/>
    <col min="6147" max="6147" width="8.7265625" style="110" customWidth="1"/>
    <col min="6148" max="6151" width="9.7265625" style="110" customWidth="1"/>
    <col min="6152" max="6152" width="10.7265625" style="110" customWidth="1"/>
    <col min="6153" max="6155" width="9.7265625" style="110" customWidth="1"/>
    <col min="6156" max="6156" width="25.7265625" style="110" customWidth="1"/>
    <col min="6157" max="6400" width="9.1796875" style="110"/>
    <col min="6401" max="6401" width="25.7265625" style="110" customWidth="1"/>
    <col min="6402" max="6402" width="13.1796875" style="110" customWidth="1"/>
    <col min="6403" max="6403" width="8.7265625" style="110" customWidth="1"/>
    <col min="6404" max="6407" width="9.7265625" style="110" customWidth="1"/>
    <col min="6408" max="6408" width="10.7265625" style="110" customWidth="1"/>
    <col min="6409" max="6411" width="9.7265625" style="110" customWidth="1"/>
    <col min="6412" max="6412" width="25.7265625" style="110" customWidth="1"/>
    <col min="6413" max="6656" width="9.1796875" style="110"/>
    <col min="6657" max="6657" width="25.7265625" style="110" customWidth="1"/>
    <col min="6658" max="6658" width="13.1796875" style="110" customWidth="1"/>
    <col min="6659" max="6659" width="8.7265625" style="110" customWidth="1"/>
    <col min="6660" max="6663" width="9.7265625" style="110" customWidth="1"/>
    <col min="6664" max="6664" width="10.7265625" style="110" customWidth="1"/>
    <col min="6665" max="6667" width="9.7265625" style="110" customWidth="1"/>
    <col min="6668" max="6668" width="25.7265625" style="110" customWidth="1"/>
    <col min="6669" max="6912" width="9.1796875" style="110"/>
    <col min="6913" max="6913" width="25.7265625" style="110" customWidth="1"/>
    <col min="6914" max="6914" width="13.1796875" style="110" customWidth="1"/>
    <col min="6915" max="6915" width="8.7265625" style="110" customWidth="1"/>
    <col min="6916" max="6919" width="9.7265625" style="110" customWidth="1"/>
    <col min="6920" max="6920" width="10.7265625" style="110" customWidth="1"/>
    <col min="6921" max="6923" width="9.7265625" style="110" customWidth="1"/>
    <col min="6924" max="6924" width="25.7265625" style="110" customWidth="1"/>
    <col min="6925" max="7168" width="9.1796875" style="110"/>
    <col min="7169" max="7169" width="25.7265625" style="110" customWidth="1"/>
    <col min="7170" max="7170" width="13.1796875" style="110" customWidth="1"/>
    <col min="7171" max="7171" width="8.7265625" style="110" customWidth="1"/>
    <col min="7172" max="7175" width="9.7265625" style="110" customWidth="1"/>
    <col min="7176" max="7176" width="10.7265625" style="110" customWidth="1"/>
    <col min="7177" max="7179" width="9.7265625" style="110" customWidth="1"/>
    <col min="7180" max="7180" width="25.7265625" style="110" customWidth="1"/>
    <col min="7181" max="7424" width="9.1796875" style="110"/>
    <col min="7425" max="7425" width="25.7265625" style="110" customWidth="1"/>
    <col min="7426" max="7426" width="13.1796875" style="110" customWidth="1"/>
    <col min="7427" max="7427" width="8.7265625" style="110" customWidth="1"/>
    <col min="7428" max="7431" width="9.7265625" style="110" customWidth="1"/>
    <col min="7432" max="7432" width="10.7265625" style="110" customWidth="1"/>
    <col min="7433" max="7435" width="9.7265625" style="110" customWidth="1"/>
    <col min="7436" max="7436" width="25.7265625" style="110" customWidth="1"/>
    <col min="7437" max="7680" width="9.1796875" style="110"/>
    <col min="7681" max="7681" width="25.7265625" style="110" customWidth="1"/>
    <col min="7682" max="7682" width="13.1796875" style="110" customWidth="1"/>
    <col min="7683" max="7683" width="8.7265625" style="110" customWidth="1"/>
    <col min="7684" max="7687" width="9.7265625" style="110" customWidth="1"/>
    <col min="7688" max="7688" width="10.7265625" style="110" customWidth="1"/>
    <col min="7689" max="7691" width="9.7265625" style="110" customWidth="1"/>
    <col min="7692" max="7692" width="25.7265625" style="110" customWidth="1"/>
    <col min="7693" max="7936" width="9.1796875" style="110"/>
    <col min="7937" max="7937" width="25.7265625" style="110" customWidth="1"/>
    <col min="7938" max="7938" width="13.1796875" style="110" customWidth="1"/>
    <col min="7939" max="7939" width="8.7265625" style="110" customWidth="1"/>
    <col min="7940" max="7943" width="9.7265625" style="110" customWidth="1"/>
    <col min="7944" max="7944" width="10.7265625" style="110" customWidth="1"/>
    <col min="7945" max="7947" width="9.7265625" style="110" customWidth="1"/>
    <col min="7948" max="7948" width="25.7265625" style="110" customWidth="1"/>
    <col min="7949" max="8192" width="9.1796875" style="110"/>
    <col min="8193" max="8193" width="25.7265625" style="110" customWidth="1"/>
    <col min="8194" max="8194" width="13.1796875" style="110" customWidth="1"/>
    <col min="8195" max="8195" width="8.7265625" style="110" customWidth="1"/>
    <col min="8196" max="8199" width="9.7265625" style="110" customWidth="1"/>
    <col min="8200" max="8200" width="10.7265625" style="110" customWidth="1"/>
    <col min="8201" max="8203" width="9.7265625" style="110" customWidth="1"/>
    <col min="8204" max="8204" width="25.7265625" style="110" customWidth="1"/>
    <col min="8205" max="8448" width="9.1796875" style="110"/>
    <col min="8449" max="8449" width="25.7265625" style="110" customWidth="1"/>
    <col min="8450" max="8450" width="13.1796875" style="110" customWidth="1"/>
    <col min="8451" max="8451" width="8.7265625" style="110" customWidth="1"/>
    <col min="8452" max="8455" width="9.7265625" style="110" customWidth="1"/>
    <col min="8456" max="8456" width="10.7265625" style="110" customWidth="1"/>
    <col min="8457" max="8459" width="9.7265625" style="110" customWidth="1"/>
    <col min="8460" max="8460" width="25.7265625" style="110" customWidth="1"/>
    <col min="8461" max="8704" width="9.1796875" style="110"/>
    <col min="8705" max="8705" width="25.7265625" style="110" customWidth="1"/>
    <col min="8706" max="8706" width="13.1796875" style="110" customWidth="1"/>
    <col min="8707" max="8707" width="8.7265625" style="110" customWidth="1"/>
    <col min="8708" max="8711" width="9.7265625" style="110" customWidth="1"/>
    <col min="8712" max="8712" width="10.7265625" style="110" customWidth="1"/>
    <col min="8713" max="8715" width="9.7265625" style="110" customWidth="1"/>
    <col min="8716" max="8716" width="25.7265625" style="110" customWidth="1"/>
    <col min="8717" max="8960" width="9.1796875" style="110"/>
    <col min="8961" max="8961" width="25.7265625" style="110" customWidth="1"/>
    <col min="8962" max="8962" width="13.1796875" style="110" customWidth="1"/>
    <col min="8963" max="8963" width="8.7265625" style="110" customWidth="1"/>
    <col min="8964" max="8967" width="9.7265625" style="110" customWidth="1"/>
    <col min="8968" max="8968" width="10.7265625" style="110" customWidth="1"/>
    <col min="8969" max="8971" width="9.7265625" style="110" customWidth="1"/>
    <col min="8972" max="8972" width="25.7265625" style="110" customWidth="1"/>
    <col min="8973" max="9216" width="9.1796875" style="110"/>
    <col min="9217" max="9217" width="25.7265625" style="110" customWidth="1"/>
    <col min="9218" max="9218" width="13.1796875" style="110" customWidth="1"/>
    <col min="9219" max="9219" width="8.7265625" style="110" customWidth="1"/>
    <col min="9220" max="9223" width="9.7265625" style="110" customWidth="1"/>
    <col min="9224" max="9224" width="10.7265625" style="110" customWidth="1"/>
    <col min="9225" max="9227" width="9.7265625" style="110" customWidth="1"/>
    <col min="9228" max="9228" width="25.7265625" style="110" customWidth="1"/>
    <col min="9229" max="9472" width="9.1796875" style="110"/>
    <col min="9473" max="9473" width="25.7265625" style="110" customWidth="1"/>
    <col min="9474" max="9474" width="13.1796875" style="110" customWidth="1"/>
    <col min="9475" max="9475" width="8.7265625" style="110" customWidth="1"/>
    <col min="9476" max="9479" width="9.7265625" style="110" customWidth="1"/>
    <col min="9480" max="9480" width="10.7265625" style="110" customWidth="1"/>
    <col min="9481" max="9483" width="9.7265625" style="110" customWidth="1"/>
    <col min="9484" max="9484" width="25.7265625" style="110" customWidth="1"/>
    <col min="9485" max="9728" width="9.1796875" style="110"/>
    <col min="9729" max="9729" width="25.7265625" style="110" customWidth="1"/>
    <col min="9730" max="9730" width="13.1796875" style="110" customWidth="1"/>
    <col min="9731" max="9731" width="8.7265625" style="110" customWidth="1"/>
    <col min="9732" max="9735" width="9.7265625" style="110" customWidth="1"/>
    <col min="9736" max="9736" width="10.7265625" style="110" customWidth="1"/>
    <col min="9737" max="9739" width="9.7265625" style="110" customWidth="1"/>
    <col min="9740" max="9740" width="25.7265625" style="110" customWidth="1"/>
    <col min="9741" max="9984" width="9.1796875" style="110"/>
    <col min="9985" max="9985" width="25.7265625" style="110" customWidth="1"/>
    <col min="9986" max="9986" width="13.1796875" style="110" customWidth="1"/>
    <col min="9987" max="9987" width="8.7265625" style="110" customWidth="1"/>
    <col min="9988" max="9991" width="9.7265625" style="110" customWidth="1"/>
    <col min="9992" max="9992" width="10.7265625" style="110" customWidth="1"/>
    <col min="9993" max="9995" width="9.7265625" style="110" customWidth="1"/>
    <col min="9996" max="9996" width="25.7265625" style="110" customWidth="1"/>
    <col min="9997" max="10240" width="9.1796875" style="110"/>
    <col min="10241" max="10241" width="25.7265625" style="110" customWidth="1"/>
    <col min="10242" max="10242" width="13.1796875" style="110" customWidth="1"/>
    <col min="10243" max="10243" width="8.7265625" style="110" customWidth="1"/>
    <col min="10244" max="10247" width="9.7265625" style="110" customWidth="1"/>
    <col min="10248" max="10248" width="10.7265625" style="110" customWidth="1"/>
    <col min="10249" max="10251" width="9.7265625" style="110" customWidth="1"/>
    <col min="10252" max="10252" width="25.7265625" style="110" customWidth="1"/>
    <col min="10253" max="10496" width="9.1796875" style="110"/>
    <col min="10497" max="10497" width="25.7265625" style="110" customWidth="1"/>
    <col min="10498" max="10498" width="13.1796875" style="110" customWidth="1"/>
    <col min="10499" max="10499" width="8.7265625" style="110" customWidth="1"/>
    <col min="10500" max="10503" width="9.7265625" style="110" customWidth="1"/>
    <col min="10504" max="10504" width="10.7265625" style="110" customWidth="1"/>
    <col min="10505" max="10507" width="9.7265625" style="110" customWidth="1"/>
    <col min="10508" max="10508" width="25.7265625" style="110" customWidth="1"/>
    <col min="10509" max="10752" width="9.1796875" style="110"/>
    <col min="10753" max="10753" width="25.7265625" style="110" customWidth="1"/>
    <col min="10754" max="10754" width="13.1796875" style="110" customWidth="1"/>
    <col min="10755" max="10755" width="8.7265625" style="110" customWidth="1"/>
    <col min="10756" max="10759" width="9.7265625" style="110" customWidth="1"/>
    <col min="10760" max="10760" width="10.7265625" style="110" customWidth="1"/>
    <col min="10761" max="10763" width="9.7265625" style="110" customWidth="1"/>
    <col min="10764" max="10764" width="25.7265625" style="110" customWidth="1"/>
    <col min="10765" max="11008" width="9.1796875" style="110"/>
    <col min="11009" max="11009" width="25.7265625" style="110" customWidth="1"/>
    <col min="11010" max="11010" width="13.1796875" style="110" customWidth="1"/>
    <col min="11011" max="11011" width="8.7265625" style="110" customWidth="1"/>
    <col min="11012" max="11015" width="9.7265625" style="110" customWidth="1"/>
    <col min="11016" max="11016" width="10.7265625" style="110" customWidth="1"/>
    <col min="11017" max="11019" width="9.7265625" style="110" customWidth="1"/>
    <col min="11020" max="11020" width="25.7265625" style="110" customWidth="1"/>
    <col min="11021" max="11264" width="9.1796875" style="110"/>
    <col min="11265" max="11265" width="25.7265625" style="110" customWidth="1"/>
    <col min="11266" max="11266" width="13.1796875" style="110" customWidth="1"/>
    <col min="11267" max="11267" width="8.7265625" style="110" customWidth="1"/>
    <col min="11268" max="11271" width="9.7265625" style="110" customWidth="1"/>
    <col min="11272" max="11272" width="10.7265625" style="110" customWidth="1"/>
    <col min="11273" max="11275" width="9.7265625" style="110" customWidth="1"/>
    <col min="11276" max="11276" width="25.7265625" style="110" customWidth="1"/>
    <col min="11277" max="11520" width="9.1796875" style="110"/>
    <col min="11521" max="11521" width="25.7265625" style="110" customWidth="1"/>
    <col min="11522" max="11522" width="13.1796875" style="110" customWidth="1"/>
    <col min="11523" max="11523" width="8.7265625" style="110" customWidth="1"/>
    <col min="11524" max="11527" width="9.7265625" style="110" customWidth="1"/>
    <col min="11528" max="11528" width="10.7265625" style="110" customWidth="1"/>
    <col min="11529" max="11531" width="9.7265625" style="110" customWidth="1"/>
    <col min="11532" max="11532" width="25.7265625" style="110" customWidth="1"/>
    <col min="11533" max="11776" width="9.1796875" style="110"/>
    <col min="11777" max="11777" width="25.7265625" style="110" customWidth="1"/>
    <col min="11778" max="11778" width="13.1796875" style="110" customWidth="1"/>
    <col min="11779" max="11779" width="8.7265625" style="110" customWidth="1"/>
    <col min="11780" max="11783" width="9.7265625" style="110" customWidth="1"/>
    <col min="11784" max="11784" width="10.7265625" style="110" customWidth="1"/>
    <col min="11785" max="11787" width="9.7265625" style="110" customWidth="1"/>
    <col min="11788" max="11788" width="25.7265625" style="110" customWidth="1"/>
    <col min="11789" max="12032" width="9.1796875" style="110"/>
    <col min="12033" max="12033" width="25.7265625" style="110" customWidth="1"/>
    <col min="12034" max="12034" width="13.1796875" style="110" customWidth="1"/>
    <col min="12035" max="12035" width="8.7265625" style="110" customWidth="1"/>
    <col min="12036" max="12039" width="9.7265625" style="110" customWidth="1"/>
    <col min="12040" max="12040" width="10.7265625" style="110" customWidth="1"/>
    <col min="12041" max="12043" width="9.7265625" style="110" customWidth="1"/>
    <col min="12044" max="12044" width="25.7265625" style="110" customWidth="1"/>
    <col min="12045" max="12288" width="9.1796875" style="110"/>
    <col min="12289" max="12289" width="25.7265625" style="110" customWidth="1"/>
    <col min="12290" max="12290" width="13.1796875" style="110" customWidth="1"/>
    <col min="12291" max="12291" width="8.7265625" style="110" customWidth="1"/>
    <col min="12292" max="12295" width="9.7265625" style="110" customWidth="1"/>
    <col min="12296" max="12296" width="10.7265625" style="110" customWidth="1"/>
    <col min="12297" max="12299" width="9.7265625" style="110" customWidth="1"/>
    <col min="12300" max="12300" width="25.7265625" style="110" customWidth="1"/>
    <col min="12301" max="12544" width="9.1796875" style="110"/>
    <col min="12545" max="12545" width="25.7265625" style="110" customWidth="1"/>
    <col min="12546" max="12546" width="13.1796875" style="110" customWidth="1"/>
    <col min="12547" max="12547" width="8.7265625" style="110" customWidth="1"/>
    <col min="12548" max="12551" width="9.7265625" style="110" customWidth="1"/>
    <col min="12552" max="12552" width="10.7265625" style="110" customWidth="1"/>
    <col min="12553" max="12555" width="9.7265625" style="110" customWidth="1"/>
    <col min="12556" max="12556" width="25.7265625" style="110" customWidth="1"/>
    <col min="12557" max="12800" width="9.1796875" style="110"/>
    <col min="12801" max="12801" width="25.7265625" style="110" customWidth="1"/>
    <col min="12802" max="12802" width="13.1796875" style="110" customWidth="1"/>
    <col min="12803" max="12803" width="8.7265625" style="110" customWidth="1"/>
    <col min="12804" max="12807" width="9.7265625" style="110" customWidth="1"/>
    <col min="12808" max="12808" width="10.7265625" style="110" customWidth="1"/>
    <col min="12809" max="12811" width="9.7265625" style="110" customWidth="1"/>
    <col min="12812" max="12812" width="25.7265625" style="110" customWidth="1"/>
    <col min="12813" max="13056" width="9.1796875" style="110"/>
    <col min="13057" max="13057" width="25.7265625" style="110" customWidth="1"/>
    <col min="13058" max="13058" width="13.1796875" style="110" customWidth="1"/>
    <col min="13059" max="13059" width="8.7265625" style="110" customWidth="1"/>
    <col min="13060" max="13063" width="9.7265625" style="110" customWidth="1"/>
    <col min="13064" max="13064" width="10.7265625" style="110" customWidth="1"/>
    <col min="13065" max="13067" width="9.7265625" style="110" customWidth="1"/>
    <col min="13068" max="13068" width="25.7265625" style="110" customWidth="1"/>
    <col min="13069" max="13312" width="9.1796875" style="110"/>
    <col min="13313" max="13313" width="25.7265625" style="110" customWidth="1"/>
    <col min="13314" max="13314" width="13.1796875" style="110" customWidth="1"/>
    <col min="13315" max="13315" width="8.7265625" style="110" customWidth="1"/>
    <col min="13316" max="13319" width="9.7265625" style="110" customWidth="1"/>
    <col min="13320" max="13320" width="10.7265625" style="110" customWidth="1"/>
    <col min="13321" max="13323" width="9.7265625" style="110" customWidth="1"/>
    <col min="13324" max="13324" width="25.7265625" style="110" customWidth="1"/>
    <col min="13325" max="13568" width="9.1796875" style="110"/>
    <col min="13569" max="13569" width="25.7265625" style="110" customWidth="1"/>
    <col min="13570" max="13570" width="13.1796875" style="110" customWidth="1"/>
    <col min="13571" max="13571" width="8.7265625" style="110" customWidth="1"/>
    <col min="13572" max="13575" width="9.7265625" style="110" customWidth="1"/>
    <col min="13576" max="13576" width="10.7265625" style="110" customWidth="1"/>
    <col min="13577" max="13579" width="9.7265625" style="110" customWidth="1"/>
    <col min="13580" max="13580" width="25.7265625" style="110" customWidth="1"/>
    <col min="13581" max="13824" width="9.1796875" style="110"/>
    <col min="13825" max="13825" width="25.7265625" style="110" customWidth="1"/>
    <col min="13826" max="13826" width="13.1796875" style="110" customWidth="1"/>
    <col min="13827" max="13827" width="8.7265625" style="110" customWidth="1"/>
    <col min="13828" max="13831" width="9.7265625" style="110" customWidth="1"/>
    <col min="13832" max="13832" width="10.7265625" style="110" customWidth="1"/>
    <col min="13833" max="13835" width="9.7265625" style="110" customWidth="1"/>
    <col min="13836" max="13836" width="25.7265625" style="110" customWidth="1"/>
    <col min="13837" max="14080" width="9.1796875" style="110"/>
    <col min="14081" max="14081" width="25.7265625" style="110" customWidth="1"/>
    <col min="14082" max="14082" width="13.1796875" style="110" customWidth="1"/>
    <col min="14083" max="14083" width="8.7265625" style="110" customWidth="1"/>
    <col min="14084" max="14087" width="9.7265625" style="110" customWidth="1"/>
    <col min="14088" max="14088" width="10.7265625" style="110" customWidth="1"/>
    <col min="14089" max="14091" width="9.7265625" style="110" customWidth="1"/>
    <col min="14092" max="14092" width="25.7265625" style="110" customWidth="1"/>
    <col min="14093" max="14336" width="9.1796875" style="110"/>
    <col min="14337" max="14337" width="25.7265625" style="110" customWidth="1"/>
    <col min="14338" max="14338" width="13.1796875" style="110" customWidth="1"/>
    <col min="14339" max="14339" width="8.7265625" style="110" customWidth="1"/>
    <col min="14340" max="14343" width="9.7265625" style="110" customWidth="1"/>
    <col min="14344" max="14344" width="10.7265625" style="110" customWidth="1"/>
    <col min="14345" max="14347" width="9.7265625" style="110" customWidth="1"/>
    <col min="14348" max="14348" width="25.7265625" style="110" customWidth="1"/>
    <col min="14349" max="14592" width="9.1796875" style="110"/>
    <col min="14593" max="14593" width="25.7265625" style="110" customWidth="1"/>
    <col min="14594" max="14594" width="13.1796875" style="110" customWidth="1"/>
    <col min="14595" max="14595" width="8.7265625" style="110" customWidth="1"/>
    <col min="14596" max="14599" width="9.7265625" style="110" customWidth="1"/>
    <col min="14600" max="14600" width="10.7265625" style="110" customWidth="1"/>
    <col min="14601" max="14603" width="9.7265625" style="110" customWidth="1"/>
    <col min="14604" max="14604" width="25.7265625" style="110" customWidth="1"/>
    <col min="14605" max="14848" width="9.1796875" style="110"/>
    <col min="14849" max="14849" width="25.7265625" style="110" customWidth="1"/>
    <col min="14850" max="14850" width="13.1796875" style="110" customWidth="1"/>
    <col min="14851" max="14851" width="8.7265625" style="110" customWidth="1"/>
    <col min="14852" max="14855" width="9.7265625" style="110" customWidth="1"/>
    <col min="14856" max="14856" width="10.7265625" style="110" customWidth="1"/>
    <col min="14857" max="14859" width="9.7265625" style="110" customWidth="1"/>
    <col min="14860" max="14860" width="25.7265625" style="110" customWidth="1"/>
    <col min="14861" max="15104" width="9.1796875" style="110"/>
    <col min="15105" max="15105" width="25.7265625" style="110" customWidth="1"/>
    <col min="15106" max="15106" width="13.1796875" style="110" customWidth="1"/>
    <col min="15107" max="15107" width="8.7265625" style="110" customWidth="1"/>
    <col min="15108" max="15111" width="9.7265625" style="110" customWidth="1"/>
    <col min="15112" max="15112" width="10.7265625" style="110" customWidth="1"/>
    <col min="15113" max="15115" width="9.7265625" style="110" customWidth="1"/>
    <col min="15116" max="15116" width="25.7265625" style="110" customWidth="1"/>
    <col min="15117" max="15360" width="9.1796875" style="110"/>
    <col min="15361" max="15361" width="25.7265625" style="110" customWidth="1"/>
    <col min="15362" max="15362" width="13.1796875" style="110" customWidth="1"/>
    <col min="15363" max="15363" width="8.7265625" style="110" customWidth="1"/>
    <col min="15364" max="15367" width="9.7265625" style="110" customWidth="1"/>
    <col min="15368" max="15368" width="10.7265625" style="110" customWidth="1"/>
    <col min="15369" max="15371" width="9.7265625" style="110" customWidth="1"/>
    <col min="15372" max="15372" width="25.7265625" style="110" customWidth="1"/>
    <col min="15373" max="15616" width="9.1796875" style="110"/>
    <col min="15617" max="15617" width="25.7265625" style="110" customWidth="1"/>
    <col min="15618" max="15618" width="13.1796875" style="110" customWidth="1"/>
    <col min="15619" max="15619" width="8.7265625" style="110" customWidth="1"/>
    <col min="15620" max="15623" width="9.7265625" style="110" customWidth="1"/>
    <col min="15624" max="15624" width="10.7265625" style="110" customWidth="1"/>
    <col min="15625" max="15627" width="9.7265625" style="110" customWidth="1"/>
    <col min="15628" max="15628" width="25.7265625" style="110" customWidth="1"/>
    <col min="15629" max="15872" width="9.1796875" style="110"/>
    <col min="15873" max="15873" width="25.7265625" style="110" customWidth="1"/>
    <col min="15874" max="15874" width="13.1796875" style="110" customWidth="1"/>
    <col min="15875" max="15875" width="8.7265625" style="110" customWidth="1"/>
    <col min="15876" max="15879" width="9.7265625" style="110" customWidth="1"/>
    <col min="15880" max="15880" width="10.7265625" style="110" customWidth="1"/>
    <col min="15881" max="15883" width="9.7265625" style="110" customWidth="1"/>
    <col min="15884" max="15884" width="25.7265625" style="110" customWidth="1"/>
    <col min="15885" max="16128" width="9.1796875" style="110"/>
    <col min="16129" max="16129" width="25.7265625" style="110" customWidth="1"/>
    <col min="16130" max="16130" width="13.1796875" style="110" customWidth="1"/>
    <col min="16131" max="16131" width="8.7265625" style="110" customWidth="1"/>
    <col min="16132" max="16135" width="9.7265625" style="110" customWidth="1"/>
    <col min="16136" max="16136" width="10.7265625" style="110" customWidth="1"/>
    <col min="16137" max="16139" width="9.7265625" style="110" customWidth="1"/>
    <col min="16140" max="16140" width="25.7265625" style="110" customWidth="1"/>
    <col min="16141" max="16384" width="9.1796875" style="110"/>
  </cols>
  <sheetData>
    <row r="1" spans="1:12" ht="24.5" x14ac:dyDescent="0.85">
      <c r="A1" s="1269" t="s">
        <v>577</v>
      </c>
      <c r="B1" s="1269"/>
      <c r="C1" s="1269"/>
      <c r="D1" s="1269"/>
      <c r="E1" s="1269"/>
      <c r="F1" s="1269"/>
      <c r="G1" s="1269"/>
      <c r="H1" s="1269"/>
      <c r="I1" s="1269"/>
      <c r="J1" s="1269"/>
      <c r="K1" s="1269"/>
      <c r="L1" s="1269"/>
    </row>
    <row r="2" spans="1:12" ht="16.5" customHeight="1" x14ac:dyDescent="0.35">
      <c r="A2" s="1270" t="s">
        <v>1171</v>
      </c>
      <c r="B2" s="1270"/>
      <c r="C2" s="1270"/>
      <c r="D2" s="1270"/>
      <c r="E2" s="1270"/>
      <c r="F2" s="1270"/>
      <c r="G2" s="1270"/>
      <c r="H2" s="1270"/>
      <c r="I2" s="1270"/>
      <c r="J2" s="1270"/>
      <c r="K2" s="1270"/>
      <c r="L2" s="1270"/>
    </row>
    <row r="3" spans="1:12" ht="15.5" x14ac:dyDescent="0.35">
      <c r="A3" s="1271">
        <v>2017</v>
      </c>
      <c r="B3" s="1271"/>
      <c r="C3" s="1271"/>
      <c r="D3" s="1271"/>
      <c r="E3" s="1271"/>
      <c r="F3" s="1271"/>
      <c r="G3" s="1271"/>
      <c r="H3" s="1271"/>
      <c r="I3" s="1271"/>
      <c r="J3" s="1271"/>
      <c r="K3" s="1271"/>
      <c r="L3" s="1271"/>
    </row>
    <row r="4" spans="1:12" ht="15.5" x14ac:dyDescent="0.35">
      <c r="A4" s="1271" t="s">
        <v>358</v>
      </c>
      <c r="B4" s="1271"/>
      <c r="C4" s="1271"/>
      <c r="D4" s="1271"/>
      <c r="E4" s="1271"/>
      <c r="F4" s="1271"/>
      <c r="G4" s="1271"/>
      <c r="H4" s="1271"/>
      <c r="I4" s="1271"/>
      <c r="J4" s="1271"/>
      <c r="K4" s="1271"/>
      <c r="L4" s="1271"/>
    </row>
    <row r="5" spans="1:12" ht="15" x14ac:dyDescent="0.4">
      <c r="A5" s="322" t="s">
        <v>988</v>
      </c>
      <c r="B5" s="334"/>
      <c r="C5" s="334"/>
      <c r="D5" s="334"/>
      <c r="E5" s="334"/>
      <c r="F5" s="334"/>
      <c r="G5" s="334"/>
      <c r="H5" s="334"/>
      <c r="I5" s="335"/>
      <c r="J5" s="334"/>
      <c r="K5" s="334"/>
      <c r="L5" s="319" t="s">
        <v>230</v>
      </c>
    </row>
    <row r="6" spans="1:12" ht="28.5" customHeight="1" thickBot="1" x14ac:dyDescent="0.3">
      <c r="A6" s="1260" t="s">
        <v>1170</v>
      </c>
      <c r="B6" s="1272" t="s">
        <v>848</v>
      </c>
      <c r="C6" s="1274" t="s">
        <v>1169</v>
      </c>
      <c r="D6" s="1274"/>
      <c r="E6" s="1274"/>
      <c r="F6" s="1274"/>
      <c r="G6" s="1274"/>
      <c r="H6" s="1274"/>
      <c r="I6" s="1274"/>
      <c r="J6" s="1274"/>
      <c r="K6" s="1274"/>
      <c r="L6" s="1263" t="s">
        <v>219</v>
      </c>
    </row>
    <row r="7" spans="1:12" ht="57.75" customHeight="1" thickTop="1" x14ac:dyDescent="0.25">
      <c r="A7" s="1261"/>
      <c r="B7" s="1273"/>
      <c r="C7" s="500" t="s">
        <v>404</v>
      </c>
      <c r="D7" s="498" t="s">
        <v>353</v>
      </c>
      <c r="E7" s="499" t="s">
        <v>849</v>
      </c>
      <c r="F7" s="499" t="s">
        <v>851</v>
      </c>
      <c r="G7" s="499" t="s">
        <v>442</v>
      </c>
      <c r="H7" s="499" t="s">
        <v>443</v>
      </c>
      <c r="I7" s="499" t="s">
        <v>444</v>
      </c>
      <c r="J7" s="499" t="s">
        <v>445</v>
      </c>
      <c r="K7" s="499" t="s">
        <v>850</v>
      </c>
      <c r="L7" s="1264"/>
    </row>
    <row r="8" spans="1:12" ht="25" customHeight="1" thickBot="1" x14ac:dyDescent="0.3">
      <c r="A8" s="795" t="s">
        <v>220</v>
      </c>
      <c r="B8" s="924">
        <f>C8/$C$16%</f>
        <v>2.2719128502830932</v>
      </c>
      <c r="C8" s="189">
        <f t="shared" ref="C8:C15" si="0">SUM(D8:K8)</f>
        <v>634</v>
      </c>
      <c r="D8" s="190">
        <f>'B15-1'!D8+'B15-2'!D8</f>
        <v>0</v>
      </c>
      <c r="E8" s="190">
        <f>'B15-1'!E8+'B15-2'!E8</f>
        <v>83</v>
      </c>
      <c r="F8" s="190">
        <f>'B15-1'!F8+'B15-2'!F8</f>
        <v>24</v>
      </c>
      <c r="G8" s="190">
        <f>'B15-1'!G8+'B15-2'!G8</f>
        <v>206</v>
      </c>
      <c r="H8" s="190">
        <f>'B15-1'!H8+'B15-2'!H8</f>
        <v>125</v>
      </c>
      <c r="I8" s="190">
        <f>'B15-1'!I8+'B15-2'!I8</f>
        <v>98</v>
      </c>
      <c r="J8" s="190">
        <f>'B15-1'!J8+'B15-2'!J8</f>
        <v>0</v>
      </c>
      <c r="K8" s="190">
        <f>'B15-1'!K8+'B15-2'!K8</f>
        <v>98</v>
      </c>
      <c r="L8" s="804" t="s">
        <v>221</v>
      </c>
    </row>
    <row r="9" spans="1:12" ht="25" customHeight="1" thickTop="1" thickBot="1" x14ac:dyDescent="0.3">
      <c r="A9" s="755" t="s">
        <v>847</v>
      </c>
      <c r="B9" s="925">
        <f t="shared" ref="B9:B15" si="1">C9/$C$16%</f>
        <v>0</v>
      </c>
      <c r="C9" s="193">
        <f t="shared" si="0"/>
        <v>0</v>
      </c>
      <c r="D9" s="734">
        <f>'B15-1'!D9+'B15-2'!D9</f>
        <v>0</v>
      </c>
      <c r="E9" s="734">
        <f>'B15-1'!E9+'B15-2'!E9</f>
        <v>0</v>
      </c>
      <c r="F9" s="734">
        <f>'B15-1'!F9+'B15-2'!F9</f>
        <v>0</v>
      </c>
      <c r="G9" s="734">
        <f>'B15-1'!G9+'B15-2'!G9</f>
        <v>0</v>
      </c>
      <c r="H9" s="734">
        <f>'B15-1'!H9+'B15-2'!H9</f>
        <v>0</v>
      </c>
      <c r="I9" s="734">
        <f>'B15-1'!I9+'B15-2'!I9</f>
        <v>0</v>
      </c>
      <c r="J9" s="734">
        <f>'B15-1'!J9+'B15-2'!J9</f>
        <v>0</v>
      </c>
      <c r="K9" s="734">
        <f>'B15-1'!K9+'B15-2'!K9</f>
        <v>0</v>
      </c>
      <c r="L9" s="805" t="s">
        <v>233</v>
      </c>
    </row>
    <row r="10" spans="1:12" ht="25" customHeight="1" thickTop="1" thickBot="1" x14ac:dyDescent="0.3">
      <c r="A10" s="796" t="s">
        <v>79</v>
      </c>
      <c r="B10" s="926">
        <f t="shared" si="1"/>
        <v>4.0170572636708952</v>
      </c>
      <c r="C10" s="191">
        <f t="shared" si="0"/>
        <v>1121</v>
      </c>
      <c r="D10" s="190">
        <f>'B15-1'!D10+'B15-2'!D10</f>
        <v>0</v>
      </c>
      <c r="E10" s="190">
        <f>'B15-1'!E10+'B15-2'!E10</f>
        <v>152</v>
      </c>
      <c r="F10" s="190">
        <f>'B15-1'!F10+'B15-2'!F10</f>
        <v>51</v>
      </c>
      <c r="G10" s="190">
        <f>'B15-1'!G10+'B15-2'!G10</f>
        <v>413</v>
      </c>
      <c r="H10" s="190">
        <f>'B15-1'!H10+'B15-2'!H10</f>
        <v>219</v>
      </c>
      <c r="I10" s="190">
        <f>'B15-1'!I10+'B15-2'!I10</f>
        <v>265</v>
      </c>
      <c r="J10" s="190">
        <f>'B15-1'!J10+'B15-2'!J10</f>
        <v>0</v>
      </c>
      <c r="K10" s="190">
        <f>'B15-1'!K10+'B15-2'!K10</f>
        <v>21</v>
      </c>
      <c r="L10" s="806" t="s">
        <v>222</v>
      </c>
    </row>
    <row r="11" spans="1:12" ht="25" customHeight="1" thickTop="1" thickBot="1" x14ac:dyDescent="0.3">
      <c r="A11" s="755" t="s">
        <v>80</v>
      </c>
      <c r="B11" s="925">
        <f t="shared" si="1"/>
        <v>5.4719415179531286</v>
      </c>
      <c r="C11" s="193">
        <f t="shared" si="0"/>
        <v>1527</v>
      </c>
      <c r="D11" s="734">
        <f>'B15-1'!D11+'B15-2'!D11</f>
        <v>0</v>
      </c>
      <c r="E11" s="734">
        <f>'B15-1'!E11+'B15-2'!E11</f>
        <v>271</v>
      </c>
      <c r="F11" s="734">
        <f>'B15-1'!F11+'B15-2'!F11</f>
        <v>65</v>
      </c>
      <c r="G11" s="734">
        <f>'B15-1'!G11+'B15-2'!G11</f>
        <v>604</v>
      </c>
      <c r="H11" s="734">
        <f>'B15-1'!H11+'B15-2'!H11</f>
        <v>442</v>
      </c>
      <c r="I11" s="734">
        <f>'B15-1'!I11+'B15-2'!I11</f>
        <v>135</v>
      </c>
      <c r="J11" s="734">
        <f>'B15-1'!J11+'B15-2'!J11</f>
        <v>0</v>
      </c>
      <c r="K11" s="734">
        <f>'B15-1'!K11+'B15-2'!K11</f>
        <v>10</v>
      </c>
      <c r="L11" s="805" t="s">
        <v>235</v>
      </c>
    </row>
    <row r="12" spans="1:12" ht="25" customHeight="1" thickTop="1" thickBot="1" x14ac:dyDescent="0.3">
      <c r="A12" s="796" t="s">
        <v>81</v>
      </c>
      <c r="B12" s="926">
        <f t="shared" si="1"/>
        <v>33.050240091736541</v>
      </c>
      <c r="C12" s="191">
        <f t="shared" si="0"/>
        <v>9223</v>
      </c>
      <c r="D12" s="190">
        <f>'B15-1'!D12+'B15-2'!D12</f>
        <v>0</v>
      </c>
      <c r="E12" s="190">
        <f>'B15-1'!E12+'B15-2'!E12</f>
        <v>2469</v>
      </c>
      <c r="F12" s="190">
        <f>'B15-1'!F12+'B15-2'!F12</f>
        <v>705</v>
      </c>
      <c r="G12" s="190">
        <f>'B15-1'!G12+'B15-2'!G12</f>
        <v>5111</v>
      </c>
      <c r="H12" s="190">
        <f>'B15-1'!H12+'B15-2'!H12</f>
        <v>578</v>
      </c>
      <c r="I12" s="190">
        <f>'B15-1'!I12+'B15-2'!I12</f>
        <v>322</v>
      </c>
      <c r="J12" s="190">
        <f>'B15-1'!J12+'B15-2'!J12</f>
        <v>0</v>
      </c>
      <c r="K12" s="190">
        <f>'B15-1'!K12+'B15-2'!K12</f>
        <v>38</v>
      </c>
      <c r="L12" s="806" t="s">
        <v>223</v>
      </c>
    </row>
    <row r="13" spans="1:12" ht="25" customHeight="1" thickTop="1" thickBot="1" x14ac:dyDescent="0.3">
      <c r="A13" s="755" t="s">
        <v>224</v>
      </c>
      <c r="B13" s="925">
        <f t="shared" si="1"/>
        <v>6.2710528201820397</v>
      </c>
      <c r="C13" s="193">
        <f t="shared" si="0"/>
        <v>1750</v>
      </c>
      <c r="D13" s="734">
        <f>'B15-1'!D13+'B15-2'!D13</f>
        <v>0</v>
      </c>
      <c r="E13" s="734">
        <f>'B15-1'!E13+'B15-2'!E13</f>
        <v>740</v>
      </c>
      <c r="F13" s="734">
        <f>'B15-1'!F13+'B15-2'!F13</f>
        <v>584</v>
      </c>
      <c r="G13" s="734">
        <f>'B15-1'!G13+'B15-2'!G13</f>
        <v>377</v>
      </c>
      <c r="H13" s="734">
        <f>'B15-1'!H13+'B15-2'!H13</f>
        <v>30</v>
      </c>
      <c r="I13" s="734">
        <f>'B15-1'!I13+'B15-2'!I13</f>
        <v>15</v>
      </c>
      <c r="J13" s="734">
        <f>'B15-1'!J13+'B15-2'!J13</f>
        <v>0</v>
      </c>
      <c r="K13" s="734">
        <f>'B15-1'!K13+'B15-2'!K13</f>
        <v>4</v>
      </c>
      <c r="L13" s="805" t="s">
        <v>225</v>
      </c>
    </row>
    <row r="14" spans="1:12" ht="25" customHeight="1" thickTop="1" thickBot="1" x14ac:dyDescent="0.3">
      <c r="A14" s="796" t="s">
        <v>952</v>
      </c>
      <c r="B14" s="926">
        <f t="shared" si="1"/>
        <v>48.692037554647747</v>
      </c>
      <c r="C14" s="191">
        <f t="shared" si="0"/>
        <v>13588</v>
      </c>
      <c r="D14" s="190">
        <f>'B15-1'!D14+'B15-2'!D14</f>
        <v>0</v>
      </c>
      <c r="E14" s="190">
        <f>'B15-1'!E14+'B15-2'!E14</f>
        <v>10806</v>
      </c>
      <c r="F14" s="190">
        <f>'B15-1'!F14+'B15-2'!F14</f>
        <v>744</v>
      </c>
      <c r="G14" s="190">
        <f>'B15-1'!G14+'B15-2'!G14</f>
        <v>1648</v>
      </c>
      <c r="H14" s="190">
        <f>'B15-1'!H14+'B15-2'!H14</f>
        <v>253</v>
      </c>
      <c r="I14" s="190">
        <f>'B15-1'!I14+'B15-2'!I14</f>
        <v>122</v>
      </c>
      <c r="J14" s="190">
        <f>'B15-1'!J14+'B15-2'!J14</f>
        <v>0</v>
      </c>
      <c r="K14" s="190">
        <f>'B15-1'!K14+'B15-2'!K14</f>
        <v>15</v>
      </c>
      <c r="L14" s="806" t="s">
        <v>226</v>
      </c>
    </row>
    <row r="15" spans="1:12" ht="25" customHeight="1" thickTop="1" x14ac:dyDescent="0.25">
      <c r="A15" s="756" t="s">
        <v>74</v>
      </c>
      <c r="B15" s="927">
        <f t="shared" si="1"/>
        <v>0.22575790152655342</v>
      </c>
      <c r="C15" s="200">
        <f t="shared" si="0"/>
        <v>63</v>
      </c>
      <c r="D15" s="744">
        <f>'B15-1'!D15+'B15-2'!D15</f>
        <v>0</v>
      </c>
      <c r="E15" s="744">
        <f>'B15-1'!E15+'B15-2'!E15</f>
        <v>12</v>
      </c>
      <c r="F15" s="744">
        <f>'B15-1'!F15+'B15-2'!F15</f>
        <v>4</v>
      </c>
      <c r="G15" s="744">
        <f>'B15-1'!G15+'B15-2'!G15</f>
        <v>6</v>
      </c>
      <c r="H15" s="744">
        <f>'B15-1'!H15+'B15-2'!H15</f>
        <v>1</v>
      </c>
      <c r="I15" s="744">
        <f>'B15-1'!I15+'B15-2'!I15</f>
        <v>0</v>
      </c>
      <c r="J15" s="744">
        <f>'B15-1'!J15+'B15-2'!J15</f>
        <v>0</v>
      </c>
      <c r="K15" s="744">
        <f>'B15-1'!K15+'B15-2'!K15</f>
        <v>40</v>
      </c>
      <c r="L15" s="807" t="s">
        <v>75</v>
      </c>
    </row>
    <row r="16" spans="1:12" ht="30" customHeight="1" x14ac:dyDescent="0.25">
      <c r="A16" s="797" t="s">
        <v>47</v>
      </c>
      <c r="B16" s="629">
        <f t="shared" ref="B16:J16" si="2">SUM(B8:B15)</f>
        <v>100</v>
      </c>
      <c r="C16" s="757">
        <f t="shared" si="2"/>
        <v>27906</v>
      </c>
      <c r="D16" s="743">
        <f t="shared" si="2"/>
        <v>0</v>
      </c>
      <c r="E16" s="743">
        <f t="shared" si="2"/>
        <v>14533</v>
      </c>
      <c r="F16" s="743">
        <f t="shared" si="2"/>
        <v>2177</v>
      </c>
      <c r="G16" s="743">
        <f t="shared" si="2"/>
        <v>8365</v>
      </c>
      <c r="H16" s="743">
        <f t="shared" si="2"/>
        <v>1648</v>
      </c>
      <c r="I16" s="743">
        <f t="shared" si="2"/>
        <v>957</v>
      </c>
      <c r="J16" s="743">
        <f t="shared" si="2"/>
        <v>0</v>
      </c>
      <c r="K16" s="743">
        <f>SUM(K8:K15)</f>
        <v>226</v>
      </c>
      <c r="L16" s="794" t="s">
        <v>48</v>
      </c>
    </row>
    <row r="17" spans="1:12" ht="30" customHeight="1" x14ac:dyDescent="0.25">
      <c r="A17" s="809" t="s">
        <v>227</v>
      </c>
      <c r="B17" s="567"/>
      <c r="C17" s="628">
        <f>SUM(D17:K17)</f>
        <v>100</v>
      </c>
      <c r="D17" s="923">
        <f>D16/$C$16%</f>
        <v>0</v>
      </c>
      <c r="E17" s="923">
        <f>E16/$C$16%</f>
        <v>52.078406077546049</v>
      </c>
      <c r="F17" s="923">
        <f t="shared" ref="F17:H17" si="3">F16/$C$16%</f>
        <v>7.801189708306457</v>
      </c>
      <c r="G17" s="923">
        <f t="shared" si="3"/>
        <v>29.97563248047015</v>
      </c>
      <c r="H17" s="923">
        <f t="shared" si="3"/>
        <v>5.9055400272342862</v>
      </c>
      <c r="I17" s="923">
        <f>I16/$C$16%</f>
        <v>3.4293700279509785</v>
      </c>
      <c r="J17" s="923">
        <f>J16/$C$16%</f>
        <v>0</v>
      </c>
      <c r="K17" s="923">
        <f>K16/$C$16%</f>
        <v>0.80986167849208057</v>
      </c>
      <c r="L17" s="808" t="s">
        <v>228</v>
      </c>
    </row>
  </sheetData>
  <mergeCells count="8">
    <mergeCell ref="A1:L1"/>
    <mergeCell ref="A2:L2"/>
    <mergeCell ref="A3:L3"/>
    <mergeCell ref="A4:L4"/>
    <mergeCell ref="A6:A7"/>
    <mergeCell ref="B6:B7"/>
    <mergeCell ref="C6:K6"/>
    <mergeCell ref="L6:L7"/>
  </mergeCells>
  <printOptions horizontalCentered="1" verticalCentered="1"/>
  <pageMargins left="0" right="0" top="0" bottom="0" header="0" footer="0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2"/>
  <sheetViews>
    <sheetView view="pageBreakPreview" zoomScaleNormal="100" zoomScaleSheetLayoutView="100" workbookViewId="0">
      <selection activeCell="J14" sqref="J14"/>
    </sheetView>
  </sheetViews>
  <sheetFormatPr defaultRowHeight="12.5" x14ac:dyDescent="0.25"/>
  <cols>
    <col min="1" max="1" width="52.7265625" style="33" customWidth="1"/>
    <col min="2" max="256" width="9.1796875" style="33"/>
    <col min="257" max="257" width="52.7265625" style="33" customWidth="1"/>
    <col min="258" max="512" width="9.1796875" style="33"/>
    <col min="513" max="513" width="52.7265625" style="33" customWidth="1"/>
    <col min="514" max="768" width="9.1796875" style="33"/>
    <col min="769" max="769" width="52.7265625" style="33" customWidth="1"/>
    <col min="770" max="1024" width="9.1796875" style="33"/>
    <col min="1025" max="1025" width="52.7265625" style="33" customWidth="1"/>
    <col min="1026" max="1280" width="9.1796875" style="33"/>
    <col min="1281" max="1281" width="52.7265625" style="33" customWidth="1"/>
    <col min="1282" max="1536" width="9.1796875" style="33"/>
    <col min="1537" max="1537" width="52.7265625" style="33" customWidth="1"/>
    <col min="1538" max="1792" width="9.1796875" style="33"/>
    <col min="1793" max="1793" width="52.7265625" style="33" customWidth="1"/>
    <col min="1794" max="2048" width="9.1796875" style="33"/>
    <col min="2049" max="2049" width="52.7265625" style="33" customWidth="1"/>
    <col min="2050" max="2304" width="9.1796875" style="33"/>
    <col min="2305" max="2305" width="52.7265625" style="33" customWidth="1"/>
    <col min="2306" max="2560" width="9.1796875" style="33"/>
    <col min="2561" max="2561" width="52.7265625" style="33" customWidth="1"/>
    <col min="2562" max="2816" width="9.1796875" style="33"/>
    <col min="2817" max="2817" width="52.7265625" style="33" customWidth="1"/>
    <col min="2818" max="3072" width="9.1796875" style="33"/>
    <col min="3073" max="3073" width="52.7265625" style="33" customWidth="1"/>
    <col min="3074" max="3328" width="9.1796875" style="33"/>
    <col min="3329" max="3329" width="52.7265625" style="33" customWidth="1"/>
    <col min="3330" max="3584" width="9.1796875" style="33"/>
    <col min="3585" max="3585" width="52.7265625" style="33" customWidth="1"/>
    <col min="3586" max="3840" width="9.1796875" style="33"/>
    <col min="3841" max="3841" width="52.7265625" style="33" customWidth="1"/>
    <col min="3842" max="4096" width="9.1796875" style="33"/>
    <col min="4097" max="4097" width="52.7265625" style="33" customWidth="1"/>
    <col min="4098" max="4352" width="9.1796875" style="33"/>
    <col min="4353" max="4353" width="52.7265625" style="33" customWidth="1"/>
    <col min="4354" max="4608" width="9.1796875" style="33"/>
    <col min="4609" max="4609" width="52.7265625" style="33" customWidth="1"/>
    <col min="4610" max="4864" width="9.1796875" style="33"/>
    <col min="4865" max="4865" width="52.7265625" style="33" customWidth="1"/>
    <col min="4866" max="5120" width="9.1796875" style="33"/>
    <col min="5121" max="5121" width="52.7265625" style="33" customWidth="1"/>
    <col min="5122" max="5376" width="9.1796875" style="33"/>
    <col min="5377" max="5377" width="52.7265625" style="33" customWidth="1"/>
    <col min="5378" max="5632" width="9.1796875" style="33"/>
    <col min="5633" max="5633" width="52.7265625" style="33" customWidth="1"/>
    <col min="5634" max="5888" width="9.1796875" style="33"/>
    <col min="5889" max="5889" width="52.7265625" style="33" customWidth="1"/>
    <col min="5890" max="6144" width="9.1796875" style="33"/>
    <col min="6145" max="6145" width="52.7265625" style="33" customWidth="1"/>
    <col min="6146" max="6400" width="9.1796875" style="33"/>
    <col min="6401" max="6401" width="52.7265625" style="33" customWidth="1"/>
    <col min="6402" max="6656" width="9.1796875" style="33"/>
    <col min="6657" max="6657" width="52.7265625" style="33" customWidth="1"/>
    <col min="6658" max="6912" width="9.1796875" style="33"/>
    <col min="6913" max="6913" width="52.7265625" style="33" customWidth="1"/>
    <col min="6914" max="7168" width="9.1796875" style="33"/>
    <col min="7169" max="7169" width="52.7265625" style="33" customWidth="1"/>
    <col min="7170" max="7424" width="9.1796875" style="33"/>
    <col min="7425" max="7425" width="52.7265625" style="33" customWidth="1"/>
    <col min="7426" max="7680" width="9.1796875" style="33"/>
    <col min="7681" max="7681" width="52.7265625" style="33" customWidth="1"/>
    <col min="7682" max="7936" width="9.1796875" style="33"/>
    <col min="7937" max="7937" width="52.7265625" style="33" customWidth="1"/>
    <col min="7938" max="8192" width="9.1796875" style="33"/>
    <col min="8193" max="8193" width="52.7265625" style="33" customWidth="1"/>
    <col min="8194" max="8448" width="9.1796875" style="33"/>
    <col min="8449" max="8449" width="52.7265625" style="33" customWidth="1"/>
    <col min="8450" max="8704" width="9.1796875" style="33"/>
    <col min="8705" max="8705" width="52.7265625" style="33" customWidth="1"/>
    <col min="8706" max="8960" width="9.1796875" style="33"/>
    <col min="8961" max="8961" width="52.7265625" style="33" customWidth="1"/>
    <col min="8962" max="9216" width="9.1796875" style="33"/>
    <col min="9217" max="9217" width="52.7265625" style="33" customWidth="1"/>
    <col min="9218" max="9472" width="9.1796875" style="33"/>
    <col min="9473" max="9473" width="52.7265625" style="33" customWidth="1"/>
    <col min="9474" max="9728" width="9.1796875" style="33"/>
    <col min="9729" max="9729" width="52.7265625" style="33" customWidth="1"/>
    <col min="9730" max="9984" width="9.1796875" style="33"/>
    <col min="9985" max="9985" width="52.7265625" style="33" customWidth="1"/>
    <col min="9986" max="10240" width="9.1796875" style="33"/>
    <col min="10241" max="10241" width="52.7265625" style="33" customWidth="1"/>
    <col min="10242" max="10496" width="9.1796875" style="33"/>
    <col min="10497" max="10497" width="52.7265625" style="33" customWidth="1"/>
    <col min="10498" max="10752" width="9.1796875" style="33"/>
    <col min="10753" max="10753" width="52.7265625" style="33" customWidth="1"/>
    <col min="10754" max="11008" width="9.1796875" style="33"/>
    <col min="11009" max="11009" width="52.7265625" style="33" customWidth="1"/>
    <col min="11010" max="11264" width="9.1796875" style="33"/>
    <col min="11265" max="11265" width="52.7265625" style="33" customWidth="1"/>
    <col min="11266" max="11520" width="9.1796875" style="33"/>
    <col min="11521" max="11521" width="52.7265625" style="33" customWidth="1"/>
    <col min="11522" max="11776" width="9.1796875" style="33"/>
    <col min="11777" max="11777" width="52.7265625" style="33" customWidth="1"/>
    <col min="11778" max="12032" width="9.1796875" style="33"/>
    <col min="12033" max="12033" width="52.7265625" style="33" customWidth="1"/>
    <col min="12034" max="12288" width="9.1796875" style="33"/>
    <col min="12289" max="12289" width="52.7265625" style="33" customWidth="1"/>
    <col min="12290" max="12544" width="9.1796875" style="33"/>
    <col min="12545" max="12545" width="52.7265625" style="33" customWidth="1"/>
    <col min="12546" max="12800" width="9.1796875" style="33"/>
    <col min="12801" max="12801" width="52.7265625" style="33" customWidth="1"/>
    <col min="12802" max="13056" width="9.1796875" style="33"/>
    <col min="13057" max="13057" width="52.7265625" style="33" customWidth="1"/>
    <col min="13058" max="13312" width="9.1796875" style="33"/>
    <col min="13313" max="13313" width="52.7265625" style="33" customWidth="1"/>
    <col min="13314" max="13568" width="9.1796875" style="33"/>
    <col min="13569" max="13569" width="52.7265625" style="33" customWidth="1"/>
    <col min="13570" max="13824" width="9.1796875" style="33"/>
    <col min="13825" max="13825" width="52.7265625" style="33" customWidth="1"/>
    <col min="13826" max="14080" width="9.1796875" style="33"/>
    <col min="14081" max="14081" width="52.7265625" style="33" customWidth="1"/>
    <col min="14082" max="14336" width="9.1796875" style="33"/>
    <col min="14337" max="14337" width="52.7265625" style="33" customWidth="1"/>
    <col min="14338" max="14592" width="9.1796875" style="33"/>
    <col min="14593" max="14593" width="52.7265625" style="33" customWidth="1"/>
    <col min="14594" max="14848" width="9.1796875" style="33"/>
    <col min="14849" max="14849" width="52.7265625" style="33" customWidth="1"/>
    <col min="14850" max="15104" width="9.1796875" style="33"/>
    <col min="15105" max="15105" width="52.7265625" style="33" customWidth="1"/>
    <col min="15106" max="15360" width="9.1796875" style="33"/>
    <col min="15361" max="15361" width="52.7265625" style="33" customWidth="1"/>
    <col min="15362" max="15616" width="9.1796875" style="33"/>
    <col min="15617" max="15617" width="52.7265625" style="33" customWidth="1"/>
    <col min="15618" max="15872" width="9.1796875" style="33"/>
    <col min="15873" max="15873" width="52.7265625" style="33" customWidth="1"/>
    <col min="15874" max="16128" width="9.1796875" style="33"/>
    <col min="16129" max="16129" width="52.7265625" style="33" customWidth="1"/>
    <col min="16130" max="16384" width="9.1796875" style="33"/>
  </cols>
  <sheetData>
    <row r="1" spans="1:1" ht="99" customHeight="1" thickTop="1" thickBot="1" x14ac:dyDescent="0.3">
      <c r="A1" s="101" t="s">
        <v>566</v>
      </c>
    </row>
    <row r="2" spans="1:1" ht="13" thickTop="1" x14ac:dyDescent="0.25"/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9"/>
  <dimension ref="A1:K16"/>
  <sheetViews>
    <sheetView view="pageBreakPreview" zoomScaleNormal="100" workbookViewId="0">
      <selection activeCell="J14" sqref="J14"/>
    </sheetView>
  </sheetViews>
  <sheetFormatPr defaultColWidth="9.1796875" defaultRowHeight="14" x14ac:dyDescent="0.3"/>
  <cols>
    <col min="1" max="1" width="20.81640625" style="51" customWidth="1"/>
    <col min="2" max="9" width="10.453125" style="51" customWidth="1"/>
    <col min="10" max="10" width="10.7265625" style="51" customWidth="1"/>
    <col min="11" max="11" width="20.1796875" style="51" customWidth="1"/>
    <col min="12" max="255" width="9.1796875" style="33"/>
    <col min="256" max="256" width="25.7265625" style="33" customWidth="1"/>
    <col min="257" max="266" width="8.7265625" style="33" customWidth="1"/>
    <col min="267" max="267" width="25.7265625" style="33" customWidth="1"/>
    <col min="268" max="511" width="9.1796875" style="33"/>
    <col min="512" max="512" width="25.7265625" style="33" customWidth="1"/>
    <col min="513" max="522" width="8.7265625" style="33" customWidth="1"/>
    <col min="523" max="523" width="25.7265625" style="33" customWidth="1"/>
    <col min="524" max="767" width="9.1796875" style="33"/>
    <col min="768" max="768" width="25.7265625" style="33" customWidth="1"/>
    <col min="769" max="778" width="8.7265625" style="33" customWidth="1"/>
    <col min="779" max="779" width="25.7265625" style="33" customWidth="1"/>
    <col min="780" max="1023" width="9.1796875" style="33"/>
    <col min="1024" max="1024" width="25.7265625" style="33" customWidth="1"/>
    <col min="1025" max="1034" width="8.7265625" style="33" customWidth="1"/>
    <col min="1035" max="1035" width="25.7265625" style="33" customWidth="1"/>
    <col min="1036" max="1279" width="9.1796875" style="33"/>
    <col min="1280" max="1280" width="25.7265625" style="33" customWidth="1"/>
    <col min="1281" max="1290" width="8.7265625" style="33" customWidth="1"/>
    <col min="1291" max="1291" width="25.7265625" style="33" customWidth="1"/>
    <col min="1292" max="1535" width="9.1796875" style="33"/>
    <col min="1536" max="1536" width="25.7265625" style="33" customWidth="1"/>
    <col min="1537" max="1546" width="8.7265625" style="33" customWidth="1"/>
    <col min="1547" max="1547" width="25.7265625" style="33" customWidth="1"/>
    <col min="1548" max="1791" width="9.1796875" style="33"/>
    <col min="1792" max="1792" width="25.7265625" style="33" customWidth="1"/>
    <col min="1793" max="1802" width="8.7265625" style="33" customWidth="1"/>
    <col min="1803" max="1803" width="25.7265625" style="33" customWidth="1"/>
    <col min="1804" max="2047" width="9.1796875" style="33"/>
    <col min="2048" max="2048" width="25.7265625" style="33" customWidth="1"/>
    <col min="2049" max="2058" width="8.7265625" style="33" customWidth="1"/>
    <col min="2059" max="2059" width="25.7265625" style="33" customWidth="1"/>
    <col min="2060" max="2303" width="9.1796875" style="33"/>
    <col min="2304" max="2304" width="25.7265625" style="33" customWidth="1"/>
    <col min="2305" max="2314" width="8.7265625" style="33" customWidth="1"/>
    <col min="2315" max="2315" width="25.7265625" style="33" customWidth="1"/>
    <col min="2316" max="2559" width="9.1796875" style="33"/>
    <col min="2560" max="2560" width="25.7265625" style="33" customWidth="1"/>
    <col min="2561" max="2570" width="8.7265625" style="33" customWidth="1"/>
    <col min="2571" max="2571" width="25.7265625" style="33" customWidth="1"/>
    <col min="2572" max="2815" width="9.1796875" style="33"/>
    <col min="2816" max="2816" width="25.7265625" style="33" customWidth="1"/>
    <col min="2817" max="2826" width="8.7265625" style="33" customWidth="1"/>
    <col min="2827" max="2827" width="25.7265625" style="33" customWidth="1"/>
    <col min="2828" max="3071" width="9.1796875" style="33"/>
    <col min="3072" max="3072" width="25.7265625" style="33" customWidth="1"/>
    <col min="3073" max="3082" width="8.7265625" style="33" customWidth="1"/>
    <col min="3083" max="3083" width="25.7265625" style="33" customWidth="1"/>
    <col min="3084" max="3327" width="9.1796875" style="33"/>
    <col min="3328" max="3328" width="25.7265625" style="33" customWidth="1"/>
    <col min="3329" max="3338" width="8.7265625" style="33" customWidth="1"/>
    <col min="3339" max="3339" width="25.7265625" style="33" customWidth="1"/>
    <col min="3340" max="3583" width="9.1796875" style="33"/>
    <col min="3584" max="3584" width="25.7265625" style="33" customWidth="1"/>
    <col min="3585" max="3594" width="8.7265625" style="33" customWidth="1"/>
    <col min="3595" max="3595" width="25.7265625" style="33" customWidth="1"/>
    <col min="3596" max="3839" width="9.1796875" style="33"/>
    <col min="3840" max="3840" width="25.7265625" style="33" customWidth="1"/>
    <col min="3841" max="3850" width="8.7265625" style="33" customWidth="1"/>
    <col min="3851" max="3851" width="25.7265625" style="33" customWidth="1"/>
    <col min="3852" max="4095" width="9.1796875" style="33"/>
    <col min="4096" max="4096" width="25.7265625" style="33" customWidth="1"/>
    <col min="4097" max="4106" width="8.7265625" style="33" customWidth="1"/>
    <col min="4107" max="4107" width="25.7265625" style="33" customWidth="1"/>
    <col min="4108" max="4351" width="9.1796875" style="33"/>
    <col min="4352" max="4352" width="25.7265625" style="33" customWidth="1"/>
    <col min="4353" max="4362" width="8.7265625" style="33" customWidth="1"/>
    <col min="4363" max="4363" width="25.7265625" style="33" customWidth="1"/>
    <col min="4364" max="4607" width="9.1796875" style="33"/>
    <col min="4608" max="4608" width="25.7265625" style="33" customWidth="1"/>
    <col min="4609" max="4618" width="8.7265625" style="33" customWidth="1"/>
    <col min="4619" max="4619" width="25.7265625" style="33" customWidth="1"/>
    <col min="4620" max="4863" width="9.1796875" style="33"/>
    <col min="4864" max="4864" width="25.7265625" style="33" customWidth="1"/>
    <col min="4865" max="4874" width="8.7265625" style="33" customWidth="1"/>
    <col min="4875" max="4875" width="25.7265625" style="33" customWidth="1"/>
    <col min="4876" max="5119" width="9.1796875" style="33"/>
    <col min="5120" max="5120" width="25.7265625" style="33" customWidth="1"/>
    <col min="5121" max="5130" width="8.7265625" style="33" customWidth="1"/>
    <col min="5131" max="5131" width="25.7265625" style="33" customWidth="1"/>
    <col min="5132" max="5375" width="9.1796875" style="33"/>
    <col min="5376" max="5376" width="25.7265625" style="33" customWidth="1"/>
    <col min="5377" max="5386" width="8.7265625" style="33" customWidth="1"/>
    <col min="5387" max="5387" width="25.7265625" style="33" customWidth="1"/>
    <col min="5388" max="5631" width="9.1796875" style="33"/>
    <col min="5632" max="5632" width="25.7265625" style="33" customWidth="1"/>
    <col min="5633" max="5642" width="8.7265625" style="33" customWidth="1"/>
    <col min="5643" max="5643" width="25.7265625" style="33" customWidth="1"/>
    <col min="5644" max="5887" width="9.1796875" style="33"/>
    <col min="5888" max="5888" width="25.7265625" style="33" customWidth="1"/>
    <col min="5889" max="5898" width="8.7265625" style="33" customWidth="1"/>
    <col min="5899" max="5899" width="25.7265625" style="33" customWidth="1"/>
    <col min="5900" max="6143" width="9.1796875" style="33"/>
    <col min="6144" max="6144" width="25.7265625" style="33" customWidth="1"/>
    <col min="6145" max="6154" width="8.7265625" style="33" customWidth="1"/>
    <col min="6155" max="6155" width="25.7265625" style="33" customWidth="1"/>
    <col min="6156" max="6399" width="9.1796875" style="33"/>
    <col min="6400" max="6400" width="25.7265625" style="33" customWidth="1"/>
    <col min="6401" max="6410" width="8.7265625" style="33" customWidth="1"/>
    <col min="6411" max="6411" width="25.7265625" style="33" customWidth="1"/>
    <col min="6412" max="6655" width="9.1796875" style="33"/>
    <col min="6656" max="6656" width="25.7265625" style="33" customWidth="1"/>
    <col min="6657" max="6666" width="8.7265625" style="33" customWidth="1"/>
    <col min="6667" max="6667" width="25.7265625" style="33" customWidth="1"/>
    <col min="6668" max="6911" width="9.1796875" style="33"/>
    <col min="6912" max="6912" width="25.7265625" style="33" customWidth="1"/>
    <col min="6913" max="6922" width="8.7265625" style="33" customWidth="1"/>
    <col min="6923" max="6923" width="25.7265625" style="33" customWidth="1"/>
    <col min="6924" max="7167" width="9.1796875" style="33"/>
    <col min="7168" max="7168" width="25.7265625" style="33" customWidth="1"/>
    <col min="7169" max="7178" width="8.7265625" style="33" customWidth="1"/>
    <col min="7179" max="7179" width="25.7265625" style="33" customWidth="1"/>
    <col min="7180" max="7423" width="9.1796875" style="33"/>
    <col min="7424" max="7424" width="25.7265625" style="33" customWidth="1"/>
    <col min="7425" max="7434" width="8.7265625" style="33" customWidth="1"/>
    <col min="7435" max="7435" width="25.7265625" style="33" customWidth="1"/>
    <col min="7436" max="7679" width="9.1796875" style="33"/>
    <col min="7680" max="7680" width="25.7265625" style="33" customWidth="1"/>
    <col min="7681" max="7690" width="8.7265625" style="33" customWidth="1"/>
    <col min="7691" max="7691" width="25.7265625" style="33" customWidth="1"/>
    <col min="7692" max="7935" width="9.1796875" style="33"/>
    <col min="7936" max="7936" width="25.7265625" style="33" customWidth="1"/>
    <col min="7937" max="7946" width="8.7265625" style="33" customWidth="1"/>
    <col min="7947" max="7947" width="25.7265625" style="33" customWidth="1"/>
    <col min="7948" max="8191" width="9.1796875" style="33"/>
    <col min="8192" max="8192" width="25.7265625" style="33" customWidth="1"/>
    <col min="8193" max="8202" width="8.7265625" style="33" customWidth="1"/>
    <col min="8203" max="8203" width="25.7265625" style="33" customWidth="1"/>
    <col min="8204" max="8447" width="9.1796875" style="33"/>
    <col min="8448" max="8448" width="25.7265625" style="33" customWidth="1"/>
    <col min="8449" max="8458" width="8.7265625" style="33" customWidth="1"/>
    <col min="8459" max="8459" width="25.7265625" style="33" customWidth="1"/>
    <col min="8460" max="8703" width="9.1796875" style="33"/>
    <col min="8704" max="8704" width="25.7265625" style="33" customWidth="1"/>
    <col min="8705" max="8714" width="8.7265625" style="33" customWidth="1"/>
    <col min="8715" max="8715" width="25.7265625" style="33" customWidth="1"/>
    <col min="8716" max="8959" width="9.1796875" style="33"/>
    <col min="8960" max="8960" width="25.7265625" style="33" customWidth="1"/>
    <col min="8961" max="8970" width="8.7265625" style="33" customWidth="1"/>
    <col min="8971" max="8971" width="25.7265625" style="33" customWidth="1"/>
    <col min="8972" max="9215" width="9.1796875" style="33"/>
    <col min="9216" max="9216" width="25.7265625" style="33" customWidth="1"/>
    <col min="9217" max="9226" width="8.7265625" style="33" customWidth="1"/>
    <col min="9227" max="9227" width="25.7265625" style="33" customWidth="1"/>
    <col min="9228" max="9471" width="9.1796875" style="33"/>
    <col min="9472" max="9472" width="25.7265625" style="33" customWidth="1"/>
    <col min="9473" max="9482" width="8.7265625" style="33" customWidth="1"/>
    <col min="9483" max="9483" width="25.7265625" style="33" customWidth="1"/>
    <col min="9484" max="9727" width="9.1796875" style="33"/>
    <col min="9728" max="9728" width="25.7265625" style="33" customWidth="1"/>
    <col min="9729" max="9738" width="8.7265625" style="33" customWidth="1"/>
    <col min="9739" max="9739" width="25.7265625" style="33" customWidth="1"/>
    <col min="9740" max="9983" width="9.1796875" style="33"/>
    <col min="9984" max="9984" width="25.7265625" style="33" customWidth="1"/>
    <col min="9985" max="9994" width="8.7265625" style="33" customWidth="1"/>
    <col min="9995" max="9995" width="25.7265625" style="33" customWidth="1"/>
    <col min="9996" max="10239" width="9.1796875" style="33"/>
    <col min="10240" max="10240" width="25.7265625" style="33" customWidth="1"/>
    <col min="10241" max="10250" width="8.7265625" style="33" customWidth="1"/>
    <col min="10251" max="10251" width="25.7265625" style="33" customWidth="1"/>
    <col min="10252" max="10495" width="9.1796875" style="33"/>
    <col min="10496" max="10496" width="25.7265625" style="33" customWidth="1"/>
    <col min="10497" max="10506" width="8.7265625" style="33" customWidth="1"/>
    <col min="10507" max="10507" width="25.7265625" style="33" customWidth="1"/>
    <col min="10508" max="10751" width="9.1796875" style="33"/>
    <col min="10752" max="10752" width="25.7265625" style="33" customWidth="1"/>
    <col min="10753" max="10762" width="8.7265625" style="33" customWidth="1"/>
    <col min="10763" max="10763" width="25.7265625" style="33" customWidth="1"/>
    <col min="10764" max="11007" width="9.1796875" style="33"/>
    <col min="11008" max="11008" width="25.7265625" style="33" customWidth="1"/>
    <col min="11009" max="11018" width="8.7265625" style="33" customWidth="1"/>
    <col min="11019" max="11019" width="25.7265625" style="33" customWidth="1"/>
    <col min="11020" max="11263" width="9.1796875" style="33"/>
    <col min="11264" max="11264" width="25.7265625" style="33" customWidth="1"/>
    <col min="11265" max="11274" width="8.7265625" style="33" customWidth="1"/>
    <col min="11275" max="11275" width="25.7265625" style="33" customWidth="1"/>
    <col min="11276" max="11519" width="9.1796875" style="33"/>
    <col min="11520" max="11520" width="25.7265625" style="33" customWidth="1"/>
    <col min="11521" max="11530" width="8.7265625" style="33" customWidth="1"/>
    <col min="11531" max="11531" width="25.7265625" style="33" customWidth="1"/>
    <col min="11532" max="11775" width="9.1796875" style="33"/>
    <col min="11776" max="11776" width="25.7265625" style="33" customWidth="1"/>
    <col min="11777" max="11786" width="8.7265625" style="33" customWidth="1"/>
    <col min="11787" max="11787" width="25.7265625" style="33" customWidth="1"/>
    <col min="11788" max="12031" width="9.1796875" style="33"/>
    <col min="12032" max="12032" width="25.7265625" style="33" customWidth="1"/>
    <col min="12033" max="12042" width="8.7265625" style="33" customWidth="1"/>
    <col min="12043" max="12043" width="25.7265625" style="33" customWidth="1"/>
    <col min="12044" max="12287" width="9.1796875" style="33"/>
    <col min="12288" max="12288" width="25.7265625" style="33" customWidth="1"/>
    <col min="12289" max="12298" width="8.7265625" style="33" customWidth="1"/>
    <col min="12299" max="12299" width="25.7265625" style="33" customWidth="1"/>
    <col min="12300" max="12543" width="9.1796875" style="33"/>
    <col min="12544" max="12544" width="25.7265625" style="33" customWidth="1"/>
    <col min="12545" max="12554" width="8.7265625" style="33" customWidth="1"/>
    <col min="12555" max="12555" width="25.7265625" style="33" customWidth="1"/>
    <col min="12556" max="12799" width="9.1796875" style="33"/>
    <col min="12800" max="12800" width="25.7265625" style="33" customWidth="1"/>
    <col min="12801" max="12810" width="8.7265625" style="33" customWidth="1"/>
    <col min="12811" max="12811" width="25.7265625" style="33" customWidth="1"/>
    <col min="12812" max="13055" width="9.1796875" style="33"/>
    <col min="13056" max="13056" width="25.7265625" style="33" customWidth="1"/>
    <col min="13057" max="13066" width="8.7265625" style="33" customWidth="1"/>
    <col min="13067" max="13067" width="25.7265625" style="33" customWidth="1"/>
    <col min="13068" max="13311" width="9.1796875" style="33"/>
    <col min="13312" max="13312" width="25.7265625" style="33" customWidth="1"/>
    <col min="13313" max="13322" width="8.7265625" style="33" customWidth="1"/>
    <col min="13323" max="13323" width="25.7265625" style="33" customWidth="1"/>
    <col min="13324" max="13567" width="9.1796875" style="33"/>
    <col min="13568" max="13568" width="25.7265625" style="33" customWidth="1"/>
    <col min="13569" max="13578" width="8.7265625" style="33" customWidth="1"/>
    <col min="13579" max="13579" width="25.7265625" style="33" customWidth="1"/>
    <col min="13580" max="13823" width="9.1796875" style="33"/>
    <col min="13824" max="13824" width="25.7265625" style="33" customWidth="1"/>
    <col min="13825" max="13834" width="8.7265625" style="33" customWidth="1"/>
    <col min="13835" max="13835" width="25.7265625" style="33" customWidth="1"/>
    <col min="13836" max="14079" width="9.1796875" style="33"/>
    <col min="14080" max="14080" width="25.7265625" style="33" customWidth="1"/>
    <col min="14081" max="14090" width="8.7265625" style="33" customWidth="1"/>
    <col min="14091" max="14091" width="25.7265625" style="33" customWidth="1"/>
    <col min="14092" max="14335" width="9.1796875" style="33"/>
    <col min="14336" max="14336" width="25.7265625" style="33" customWidth="1"/>
    <col min="14337" max="14346" width="8.7265625" style="33" customWidth="1"/>
    <col min="14347" max="14347" width="25.7265625" style="33" customWidth="1"/>
    <col min="14348" max="14591" width="9.1796875" style="33"/>
    <col min="14592" max="14592" width="25.7265625" style="33" customWidth="1"/>
    <col min="14593" max="14602" width="8.7265625" style="33" customWidth="1"/>
    <col min="14603" max="14603" width="25.7265625" style="33" customWidth="1"/>
    <col min="14604" max="14847" width="9.1796875" style="33"/>
    <col min="14848" max="14848" width="25.7265625" style="33" customWidth="1"/>
    <col min="14849" max="14858" width="8.7265625" style="33" customWidth="1"/>
    <col min="14859" max="14859" width="25.7265625" style="33" customWidth="1"/>
    <col min="14860" max="15103" width="9.1796875" style="33"/>
    <col min="15104" max="15104" width="25.7265625" style="33" customWidth="1"/>
    <col min="15105" max="15114" width="8.7265625" style="33" customWidth="1"/>
    <col min="15115" max="15115" width="25.7265625" style="33" customWidth="1"/>
    <col min="15116" max="15359" width="9.1796875" style="33"/>
    <col min="15360" max="15360" width="25.7265625" style="33" customWidth="1"/>
    <col min="15361" max="15370" width="8.7265625" style="33" customWidth="1"/>
    <col min="15371" max="15371" width="25.7265625" style="33" customWidth="1"/>
    <col min="15372" max="15615" width="9.1796875" style="33"/>
    <col min="15616" max="15616" width="25.7265625" style="33" customWidth="1"/>
    <col min="15617" max="15626" width="8.7265625" style="33" customWidth="1"/>
    <col min="15627" max="15627" width="25.7265625" style="33" customWidth="1"/>
    <col min="15628" max="15871" width="9.1796875" style="33"/>
    <col min="15872" max="15872" width="25.7265625" style="33" customWidth="1"/>
    <col min="15873" max="15882" width="8.7265625" style="33" customWidth="1"/>
    <col min="15883" max="15883" width="25.7265625" style="33" customWidth="1"/>
    <col min="15884" max="16127" width="9.1796875" style="33"/>
    <col min="16128" max="16128" width="25.7265625" style="33" customWidth="1"/>
    <col min="16129" max="16138" width="8.7265625" style="33" customWidth="1"/>
    <col min="16139" max="16139" width="25.7265625" style="33" customWidth="1"/>
    <col min="16140" max="16384" width="9.1796875" style="33"/>
  </cols>
  <sheetData>
    <row r="1" spans="1:11" ht="24.5" x14ac:dyDescent="0.85">
      <c r="A1" s="1200" t="s">
        <v>578</v>
      </c>
      <c r="B1" s="1200"/>
      <c r="C1" s="1200"/>
      <c r="D1" s="1200"/>
      <c r="E1" s="1200"/>
      <c r="F1" s="1200"/>
      <c r="G1" s="1200"/>
      <c r="H1" s="1200"/>
      <c r="I1" s="1200"/>
      <c r="J1" s="1200"/>
      <c r="K1" s="1200"/>
    </row>
    <row r="2" spans="1:11" ht="16.5" customHeight="1" x14ac:dyDescent="0.35">
      <c r="A2" s="1201" t="s">
        <v>1172</v>
      </c>
      <c r="B2" s="1201"/>
      <c r="C2" s="1201"/>
      <c r="D2" s="1201"/>
      <c r="E2" s="1201"/>
      <c r="F2" s="1201"/>
      <c r="G2" s="1201"/>
      <c r="H2" s="1201"/>
      <c r="I2" s="1201"/>
      <c r="J2" s="1201"/>
      <c r="K2" s="1201"/>
    </row>
    <row r="3" spans="1:11" ht="15.5" x14ac:dyDescent="0.35">
      <c r="A3" s="1186">
        <v>2017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</row>
    <row r="4" spans="1:11" ht="15.5" x14ac:dyDescent="0.35">
      <c r="A4" s="1186" t="s">
        <v>362</v>
      </c>
      <c r="B4" s="1186"/>
      <c r="C4" s="1186"/>
      <c r="D4" s="1186"/>
      <c r="E4" s="1186"/>
      <c r="F4" s="1186"/>
      <c r="G4" s="1186"/>
      <c r="H4" s="1186"/>
      <c r="I4" s="1186"/>
      <c r="J4" s="1186"/>
      <c r="K4" s="1186"/>
    </row>
    <row r="5" spans="1:11" ht="15" x14ac:dyDescent="0.4">
      <c r="A5" s="318" t="s">
        <v>989</v>
      </c>
      <c r="B5" s="320"/>
      <c r="C5" s="320"/>
      <c r="D5" s="320"/>
      <c r="E5" s="320"/>
      <c r="F5" s="320"/>
      <c r="G5" s="333"/>
      <c r="H5" s="333"/>
      <c r="I5" s="320"/>
      <c r="J5" s="320"/>
      <c r="K5" s="331" t="s">
        <v>231</v>
      </c>
    </row>
    <row r="6" spans="1:11" ht="28.5" customHeight="1" thickBot="1" x14ac:dyDescent="0.3">
      <c r="A6" s="1260" t="s">
        <v>232</v>
      </c>
      <c r="B6" s="1262" t="s">
        <v>951</v>
      </c>
      <c r="C6" s="1262"/>
      <c r="D6" s="1262"/>
      <c r="E6" s="1262"/>
      <c r="F6" s="1262"/>
      <c r="G6" s="1262"/>
      <c r="H6" s="1262"/>
      <c r="I6" s="1262"/>
      <c r="J6" s="1262"/>
      <c r="K6" s="1263" t="s">
        <v>78</v>
      </c>
    </row>
    <row r="7" spans="1:11" ht="37.5" customHeight="1" thickTop="1" x14ac:dyDescent="0.25">
      <c r="A7" s="1261"/>
      <c r="B7" s="98" t="s">
        <v>404</v>
      </c>
      <c r="C7" s="148" t="s">
        <v>201</v>
      </c>
      <c r="D7" s="68" t="s">
        <v>165</v>
      </c>
      <c r="E7" s="68" t="s">
        <v>72</v>
      </c>
      <c r="F7" s="68" t="s">
        <v>70</v>
      </c>
      <c r="G7" s="68" t="s">
        <v>68</v>
      </c>
      <c r="H7" s="68" t="s">
        <v>66</v>
      </c>
      <c r="I7" s="68" t="s">
        <v>64</v>
      </c>
      <c r="J7" s="149" t="s">
        <v>668</v>
      </c>
      <c r="K7" s="1264"/>
    </row>
    <row r="8" spans="1:11" ht="25" customHeight="1" thickBot="1" x14ac:dyDescent="0.3">
      <c r="A8" s="795" t="s">
        <v>220</v>
      </c>
      <c r="B8" s="189">
        <f t="shared" ref="B8:B15" si="0">SUM(C8:J8)</f>
        <v>91</v>
      </c>
      <c r="C8" s="190">
        <v>0</v>
      </c>
      <c r="D8" s="190">
        <v>4</v>
      </c>
      <c r="E8" s="190">
        <v>15</v>
      </c>
      <c r="F8" s="190">
        <v>26</v>
      </c>
      <c r="G8" s="190">
        <v>26</v>
      </c>
      <c r="H8" s="190">
        <v>13</v>
      </c>
      <c r="I8" s="190">
        <v>7</v>
      </c>
      <c r="J8" s="190">
        <v>0</v>
      </c>
      <c r="K8" s="748" t="s">
        <v>221</v>
      </c>
    </row>
    <row r="9" spans="1:11" ht="25" customHeight="1" thickTop="1" thickBot="1" x14ac:dyDescent="0.3">
      <c r="A9" s="755" t="s">
        <v>847</v>
      </c>
      <c r="B9" s="193">
        <f t="shared" si="0"/>
        <v>0</v>
      </c>
      <c r="C9" s="194">
        <v>0</v>
      </c>
      <c r="D9" s="194">
        <v>0</v>
      </c>
      <c r="E9" s="194">
        <v>0</v>
      </c>
      <c r="F9" s="194">
        <v>0</v>
      </c>
      <c r="G9" s="194">
        <v>0</v>
      </c>
      <c r="H9" s="194">
        <v>0</v>
      </c>
      <c r="I9" s="194">
        <v>0</v>
      </c>
      <c r="J9" s="194">
        <v>0</v>
      </c>
      <c r="K9" s="750" t="s">
        <v>233</v>
      </c>
    </row>
    <row r="10" spans="1:11" ht="25" customHeight="1" thickTop="1" thickBot="1" x14ac:dyDescent="0.3">
      <c r="A10" s="796" t="s">
        <v>79</v>
      </c>
      <c r="B10" s="189">
        <f t="shared" si="0"/>
        <v>244</v>
      </c>
      <c r="C10" s="190">
        <v>0</v>
      </c>
      <c r="D10" s="190">
        <v>3</v>
      </c>
      <c r="E10" s="190">
        <v>23</v>
      </c>
      <c r="F10" s="190">
        <v>50</v>
      </c>
      <c r="G10" s="190">
        <v>78</v>
      </c>
      <c r="H10" s="190">
        <v>60</v>
      </c>
      <c r="I10" s="190">
        <v>25</v>
      </c>
      <c r="J10" s="190">
        <v>5</v>
      </c>
      <c r="K10" s="748" t="s">
        <v>234</v>
      </c>
    </row>
    <row r="11" spans="1:11" ht="25" customHeight="1" thickTop="1" thickBot="1" x14ac:dyDescent="0.3">
      <c r="A11" s="755" t="s">
        <v>80</v>
      </c>
      <c r="B11" s="193">
        <f t="shared" si="0"/>
        <v>380</v>
      </c>
      <c r="C11" s="194">
        <v>0</v>
      </c>
      <c r="D11" s="194">
        <v>3</v>
      </c>
      <c r="E11" s="194">
        <v>41</v>
      </c>
      <c r="F11" s="194">
        <v>64</v>
      </c>
      <c r="G11" s="194">
        <v>85</v>
      </c>
      <c r="H11" s="194">
        <v>81</v>
      </c>
      <c r="I11" s="194">
        <v>87</v>
      </c>
      <c r="J11" s="194">
        <v>19</v>
      </c>
      <c r="K11" s="750" t="s">
        <v>235</v>
      </c>
    </row>
    <row r="12" spans="1:11" ht="25" customHeight="1" thickTop="1" thickBot="1" x14ac:dyDescent="0.3">
      <c r="A12" s="796" t="s">
        <v>81</v>
      </c>
      <c r="B12" s="189">
        <f t="shared" si="0"/>
        <v>2920</v>
      </c>
      <c r="C12" s="190">
        <v>0</v>
      </c>
      <c r="D12" s="190">
        <v>9</v>
      </c>
      <c r="E12" s="190">
        <v>122</v>
      </c>
      <c r="F12" s="190">
        <v>407</v>
      </c>
      <c r="G12" s="190">
        <v>760</v>
      </c>
      <c r="H12" s="190">
        <v>933</v>
      </c>
      <c r="I12" s="190">
        <v>644</v>
      </c>
      <c r="J12" s="190">
        <v>45</v>
      </c>
      <c r="K12" s="748" t="s">
        <v>223</v>
      </c>
    </row>
    <row r="13" spans="1:11" ht="25" customHeight="1" thickTop="1" thickBot="1" x14ac:dyDescent="0.3">
      <c r="A13" s="755" t="s">
        <v>224</v>
      </c>
      <c r="B13" s="193">
        <f t="shared" si="0"/>
        <v>178</v>
      </c>
      <c r="C13" s="194">
        <v>1</v>
      </c>
      <c r="D13" s="194">
        <v>0</v>
      </c>
      <c r="E13" s="194">
        <v>11</v>
      </c>
      <c r="F13" s="194">
        <v>50</v>
      </c>
      <c r="G13" s="194">
        <v>50</v>
      </c>
      <c r="H13" s="194">
        <v>52</v>
      </c>
      <c r="I13" s="194">
        <v>14</v>
      </c>
      <c r="J13" s="194">
        <v>0</v>
      </c>
      <c r="K13" s="750" t="s">
        <v>225</v>
      </c>
    </row>
    <row r="14" spans="1:11" ht="25" customHeight="1" thickTop="1" thickBot="1" x14ac:dyDescent="0.3">
      <c r="A14" s="796" t="s">
        <v>952</v>
      </c>
      <c r="B14" s="189">
        <f t="shared" si="0"/>
        <v>2745</v>
      </c>
      <c r="C14" s="190">
        <v>0</v>
      </c>
      <c r="D14" s="190">
        <v>12</v>
      </c>
      <c r="E14" s="190">
        <v>229</v>
      </c>
      <c r="F14" s="190">
        <v>632</v>
      </c>
      <c r="G14" s="190">
        <v>768</v>
      </c>
      <c r="H14" s="190">
        <v>821</v>
      </c>
      <c r="I14" s="190">
        <v>283</v>
      </c>
      <c r="J14" s="190">
        <v>0</v>
      </c>
      <c r="K14" s="748" t="s">
        <v>226</v>
      </c>
    </row>
    <row r="15" spans="1:11" ht="25" customHeight="1" thickTop="1" x14ac:dyDescent="0.25">
      <c r="A15" s="756" t="s">
        <v>74</v>
      </c>
      <c r="B15" s="196">
        <f t="shared" si="0"/>
        <v>3</v>
      </c>
      <c r="C15" s="216">
        <v>0</v>
      </c>
      <c r="D15" s="216">
        <v>0</v>
      </c>
      <c r="E15" s="216">
        <v>0</v>
      </c>
      <c r="F15" s="216">
        <v>1</v>
      </c>
      <c r="G15" s="216">
        <v>0</v>
      </c>
      <c r="H15" s="216">
        <v>1</v>
      </c>
      <c r="I15" s="216">
        <v>1</v>
      </c>
      <c r="J15" s="216">
        <v>0</v>
      </c>
      <c r="K15" s="793" t="s">
        <v>75</v>
      </c>
    </row>
    <row r="16" spans="1:11" ht="30" customHeight="1" x14ac:dyDescent="0.25">
      <c r="A16" s="554" t="s">
        <v>47</v>
      </c>
      <c r="B16" s="218">
        <f t="shared" ref="B16:I16" si="1">SUM(B8:B15)</f>
        <v>6561</v>
      </c>
      <c r="C16" s="218">
        <f t="shared" si="1"/>
        <v>1</v>
      </c>
      <c r="D16" s="218">
        <f t="shared" si="1"/>
        <v>31</v>
      </c>
      <c r="E16" s="218">
        <f t="shared" si="1"/>
        <v>441</v>
      </c>
      <c r="F16" s="218">
        <f t="shared" si="1"/>
        <v>1230</v>
      </c>
      <c r="G16" s="218">
        <f t="shared" si="1"/>
        <v>1767</v>
      </c>
      <c r="H16" s="218">
        <f t="shared" si="1"/>
        <v>1961</v>
      </c>
      <c r="I16" s="218">
        <f t="shared" si="1"/>
        <v>1061</v>
      </c>
      <c r="J16" s="218">
        <f>SUM(J8:J15)</f>
        <v>69</v>
      </c>
      <c r="K16" s="810" t="s">
        <v>48</v>
      </c>
    </row>
  </sheetData>
  <mergeCells count="7">
    <mergeCell ref="A1:K1"/>
    <mergeCell ref="A2:K2"/>
    <mergeCell ref="A3:K3"/>
    <mergeCell ref="A4:K4"/>
    <mergeCell ref="A6:A7"/>
    <mergeCell ref="B6:J6"/>
    <mergeCell ref="K6:K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/>
  <dimension ref="A1:K16"/>
  <sheetViews>
    <sheetView view="pageBreakPreview" zoomScaleNormal="100" workbookViewId="0">
      <selection activeCell="J14" sqref="J14"/>
    </sheetView>
  </sheetViews>
  <sheetFormatPr defaultColWidth="9.1796875" defaultRowHeight="14" x14ac:dyDescent="0.3"/>
  <cols>
    <col min="1" max="1" width="20.81640625" style="51" customWidth="1"/>
    <col min="2" max="9" width="10.453125" style="51" customWidth="1"/>
    <col min="10" max="10" width="11.26953125" style="51" customWidth="1"/>
    <col min="11" max="11" width="20.1796875" style="51" customWidth="1"/>
    <col min="12" max="255" width="9.1796875" style="33"/>
    <col min="256" max="256" width="25.7265625" style="33" customWidth="1"/>
    <col min="257" max="266" width="8.7265625" style="33" customWidth="1"/>
    <col min="267" max="267" width="25.7265625" style="33" customWidth="1"/>
    <col min="268" max="511" width="9.1796875" style="33"/>
    <col min="512" max="512" width="25.7265625" style="33" customWidth="1"/>
    <col min="513" max="522" width="8.7265625" style="33" customWidth="1"/>
    <col min="523" max="523" width="25.7265625" style="33" customWidth="1"/>
    <col min="524" max="767" width="9.1796875" style="33"/>
    <col min="768" max="768" width="25.7265625" style="33" customWidth="1"/>
    <col min="769" max="778" width="8.7265625" style="33" customWidth="1"/>
    <col min="779" max="779" width="25.7265625" style="33" customWidth="1"/>
    <col min="780" max="1023" width="9.1796875" style="33"/>
    <col min="1024" max="1024" width="25.7265625" style="33" customWidth="1"/>
    <col min="1025" max="1034" width="8.7265625" style="33" customWidth="1"/>
    <col min="1035" max="1035" width="25.7265625" style="33" customWidth="1"/>
    <col min="1036" max="1279" width="9.1796875" style="33"/>
    <col min="1280" max="1280" width="25.7265625" style="33" customWidth="1"/>
    <col min="1281" max="1290" width="8.7265625" style="33" customWidth="1"/>
    <col min="1291" max="1291" width="25.7265625" style="33" customWidth="1"/>
    <col min="1292" max="1535" width="9.1796875" style="33"/>
    <col min="1536" max="1536" width="25.7265625" style="33" customWidth="1"/>
    <col min="1537" max="1546" width="8.7265625" style="33" customWidth="1"/>
    <col min="1547" max="1547" width="25.7265625" style="33" customWidth="1"/>
    <col min="1548" max="1791" width="9.1796875" style="33"/>
    <col min="1792" max="1792" width="25.7265625" style="33" customWidth="1"/>
    <col min="1793" max="1802" width="8.7265625" style="33" customWidth="1"/>
    <col min="1803" max="1803" width="25.7265625" style="33" customWidth="1"/>
    <col min="1804" max="2047" width="9.1796875" style="33"/>
    <col min="2048" max="2048" width="25.7265625" style="33" customWidth="1"/>
    <col min="2049" max="2058" width="8.7265625" style="33" customWidth="1"/>
    <col min="2059" max="2059" width="25.7265625" style="33" customWidth="1"/>
    <col min="2060" max="2303" width="9.1796875" style="33"/>
    <col min="2304" max="2304" width="25.7265625" style="33" customWidth="1"/>
    <col min="2305" max="2314" width="8.7265625" style="33" customWidth="1"/>
    <col min="2315" max="2315" width="25.7265625" style="33" customWidth="1"/>
    <col min="2316" max="2559" width="9.1796875" style="33"/>
    <col min="2560" max="2560" width="25.7265625" style="33" customWidth="1"/>
    <col min="2561" max="2570" width="8.7265625" style="33" customWidth="1"/>
    <col min="2571" max="2571" width="25.7265625" style="33" customWidth="1"/>
    <col min="2572" max="2815" width="9.1796875" style="33"/>
    <col min="2816" max="2816" width="25.7265625" style="33" customWidth="1"/>
    <col min="2817" max="2826" width="8.7265625" style="33" customWidth="1"/>
    <col min="2827" max="2827" width="25.7265625" style="33" customWidth="1"/>
    <col min="2828" max="3071" width="9.1796875" style="33"/>
    <col min="3072" max="3072" width="25.7265625" style="33" customWidth="1"/>
    <col min="3073" max="3082" width="8.7265625" style="33" customWidth="1"/>
    <col min="3083" max="3083" width="25.7265625" style="33" customWidth="1"/>
    <col min="3084" max="3327" width="9.1796875" style="33"/>
    <col min="3328" max="3328" width="25.7265625" style="33" customWidth="1"/>
    <col min="3329" max="3338" width="8.7265625" style="33" customWidth="1"/>
    <col min="3339" max="3339" width="25.7265625" style="33" customWidth="1"/>
    <col min="3340" max="3583" width="9.1796875" style="33"/>
    <col min="3584" max="3584" width="25.7265625" style="33" customWidth="1"/>
    <col min="3585" max="3594" width="8.7265625" style="33" customWidth="1"/>
    <col min="3595" max="3595" width="25.7265625" style="33" customWidth="1"/>
    <col min="3596" max="3839" width="9.1796875" style="33"/>
    <col min="3840" max="3840" width="25.7265625" style="33" customWidth="1"/>
    <col min="3841" max="3850" width="8.7265625" style="33" customWidth="1"/>
    <col min="3851" max="3851" width="25.7265625" style="33" customWidth="1"/>
    <col min="3852" max="4095" width="9.1796875" style="33"/>
    <col min="4096" max="4096" width="25.7265625" style="33" customWidth="1"/>
    <col min="4097" max="4106" width="8.7265625" style="33" customWidth="1"/>
    <col min="4107" max="4107" width="25.7265625" style="33" customWidth="1"/>
    <col min="4108" max="4351" width="9.1796875" style="33"/>
    <col min="4352" max="4352" width="25.7265625" style="33" customWidth="1"/>
    <col min="4353" max="4362" width="8.7265625" style="33" customWidth="1"/>
    <col min="4363" max="4363" width="25.7265625" style="33" customWidth="1"/>
    <col min="4364" max="4607" width="9.1796875" style="33"/>
    <col min="4608" max="4608" width="25.7265625" style="33" customWidth="1"/>
    <col min="4609" max="4618" width="8.7265625" style="33" customWidth="1"/>
    <col min="4619" max="4619" width="25.7265625" style="33" customWidth="1"/>
    <col min="4620" max="4863" width="9.1796875" style="33"/>
    <col min="4864" max="4864" width="25.7265625" style="33" customWidth="1"/>
    <col min="4865" max="4874" width="8.7265625" style="33" customWidth="1"/>
    <col min="4875" max="4875" width="25.7265625" style="33" customWidth="1"/>
    <col min="4876" max="5119" width="9.1796875" style="33"/>
    <col min="5120" max="5120" width="25.7265625" style="33" customWidth="1"/>
    <col min="5121" max="5130" width="8.7265625" style="33" customWidth="1"/>
    <col min="5131" max="5131" width="25.7265625" style="33" customWidth="1"/>
    <col min="5132" max="5375" width="9.1796875" style="33"/>
    <col min="5376" max="5376" width="25.7265625" style="33" customWidth="1"/>
    <col min="5377" max="5386" width="8.7265625" style="33" customWidth="1"/>
    <col min="5387" max="5387" width="25.7265625" style="33" customWidth="1"/>
    <col min="5388" max="5631" width="9.1796875" style="33"/>
    <col min="5632" max="5632" width="25.7265625" style="33" customWidth="1"/>
    <col min="5633" max="5642" width="8.7265625" style="33" customWidth="1"/>
    <col min="5643" max="5643" width="25.7265625" style="33" customWidth="1"/>
    <col min="5644" max="5887" width="9.1796875" style="33"/>
    <col min="5888" max="5888" width="25.7265625" style="33" customWidth="1"/>
    <col min="5889" max="5898" width="8.7265625" style="33" customWidth="1"/>
    <col min="5899" max="5899" width="25.7265625" style="33" customWidth="1"/>
    <col min="5900" max="6143" width="9.1796875" style="33"/>
    <col min="6144" max="6144" width="25.7265625" style="33" customWidth="1"/>
    <col min="6145" max="6154" width="8.7265625" style="33" customWidth="1"/>
    <col min="6155" max="6155" width="25.7265625" style="33" customWidth="1"/>
    <col min="6156" max="6399" width="9.1796875" style="33"/>
    <col min="6400" max="6400" width="25.7265625" style="33" customWidth="1"/>
    <col min="6401" max="6410" width="8.7265625" style="33" customWidth="1"/>
    <col min="6411" max="6411" width="25.7265625" style="33" customWidth="1"/>
    <col min="6412" max="6655" width="9.1796875" style="33"/>
    <col min="6656" max="6656" width="25.7265625" style="33" customWidth="1"/>
    <col min="6657" max="6666" width="8.7265625" style="33" customWidth="1"/>
    <col min="6667" max="6667" width="25.7265625" style="33" customWidth="1"/>
    <col min="6668" max="6911" width="9.1796875" style="33"/>
    <col min="6912" max="6912" width="25.7265625" style="33" customWidth="1"/>
    <col min="6913" max="6922" width="8.7265625" style="33" customWidth="1"/>
    <col min="6923" max="6923" width="25.7265625" style="33" customWidth="1"/>
    <col min="6924" max="7167" width="9.1796875" style="33"/>
    <col min="7168" max="7168" width="25.7265625" style="33" customWidth="1"/>
    <col min="7169" max="7178" width="8.7265625" style="33" customWidth="1"/>
    <col min="7179" max="7179" width="25.7265625" style="33" customWidth="1"/>
    <col min="7180" max="7423" width="9.1796875" style="33"/>
    <col min="7424" max="7424" width="25.7265625" style="33" customWidth="1"/>
    <col min="7425" max="7434" width="8.7265625" style="33" customWidth="1"/>
    <col min="7435" max="7435" width="25.7265625" style="33" customWidth="1"/>
    <col min="7436" max="7679" width="9.1796875" style="33"/>
    <col min="7680" max="7680" width="25.7265625" style="33" customWidth="1"/>
    <col min="7681" max="7690" width="8.7265625" style="33" customWidth="1"/>
    <col min="7691" max="7691" width="25.7265625" style="33" customWidth="1"/>
    <col min="7692" max="7935" width="9.1796875" style="33"/>
    <col min="7936" max="7936" width="25.7265625" style="33" customWidth="1"/>
    <col min="7937" max="7946" width="8.7265625" style="33" customWidth="1"/>
    <col min="7947" max="7947" width="25.7265625" style="33" customWidth="1"/>
    <col min="7948" max="8191" width="9.1796875" style="33"/>
    <col min="8192" max="8192" width="25.7265625" style="33" customWidth="1"/>
    <col min="8193" max="8202" width="8.7265625" style="33" customWidth="1"/>
    <col min="8203" max="8203" width="25.7265625" style="33" customWidth="1"/>
    <col min="8204" max="8447" width="9.1796875" style="33"/>
    <col min="8448" max="8448" width="25.7265625" style="33" customWidth="1"/>
    <col min="8449" max="8458" width="8.7265625" style="33" customWidth="1"/>
    <col min="8459" max="8459" width="25.7265625" style="33" customWidth="1"/>
    <col min="8460" max="8703" width="9.1796875" style="33"/>
    <col min="8704" max="8704" width="25.7265625" style="33" customWidth="1"/>
    <col min="8705" max="8714" width="8.7265625" style="33" customWidth="1"/>
    <col min="8715" max="8715" width="25.7265625" style="33" customWidth="1"/>
    <col min="8716" max="8959" width="9.1796875" style="33"/>
    <col min="8960" max="8960" width="25.7265625" style="33" customWidth="1"/>
    <col min="8961" max="8970" width="8.7265625" style="33" customWidth="1"/>
    <col min="8971" max="8971" width="25.7265625" style="33" customWidth="1"/>
    <col min="8972" max="9215" width="9.1796875" style="33"/>
    <col min="9216" max="9216" width="25.7265625" style="33" customWidth="1"/>
    <col min="9217" max="9226" width="8.7265625" style="33" customWidth="1"/>
    <col min="9227" max="9227" width="25.7265625" style="33" customWidth="1"/>
    <col min="9228" max="9471" width="9.1796875" style="33"/>
    <col min="9472" max="9472" width="25.7265625" style="33" customWidth="1"/>
    <col min="9473" max="9482" width="8.7265625" style="33" customWidth="1"/>
    <col min="9483" max="9483" width="25.7265625" style="33" customWidth="1"/>
    <col min="9484" max="9727" width="9.1796875" style="33"/>
    <col min="9728" max="9728" width="25.7265625" style="33" customWidth="1"/>
    <col min="9729" max="9738" width="8.7265625" style="33" customWidth="1"/>
    <col min="9739" max="9739" width="25.7265625" style="33" customWidth="1"/>
    <col min="9740" max="9983" width="9.1796875" style="33"/>
    <col min="9984" max="9984" width="25.7265625" style="33" customWidth="1"/>
    <col min="9985" max="9994" width="8.7265625" style="33" customWidth="1"/>
    <col min="9995" max="9995" width="25.7265625" style="33" customWidth="1"/>
    <col min="9996" max="10239" width="9.1796875" style="33"/>
    <col min="10240" max="10240" width="25.7265625" style="33" customWidth="1"/>
    <col min="10241" max="10250" width="8.7265625" style="33" customWidth="1"/>
    <col min="10251" max="10251" width="25.7265625" style="33" customWidth="1"/>
    <col min="10252" max="10495" width="9.1796875" style="33"/>
    <col min="10496" max="10496" width="25.7265625" style="33" customWidth="1"/>
    <col min="10497" max="10506" width="8.7265625" style="33" customWidth="1"/>
    <col min="10507" max="10507" width="25.7265625" style="33" customWidth="1"/>
    <col min="10508" max="10751" width="9.1796875" style="33"/>
    <col min="10752" max="10752" width="25.7265625" style="33" customWidth="1"/>
    <col min="10753" max="10762" width="8.7265625" style="33" customWidth="1"/>
    <col min="10763" max="10763" width="25.7265625" style="33" customWidth="1"/>
    <col min="10764" max="11007" width="9.1796875" style="33"/>
    <col min="11008" max="11008" width="25.7265625" style="33" customWidth="1"/>
    <col min="11009" max="11018" width="8.7265625" style="33" customWidth="1"/>
    <col min="11019" max="11019" width="25.7265625" style="33" customWidth="1"/>
    <col min="11020" max="11263" width="9.1796875" style="33"/>
    <col min="11264" max="11264" width="25.7265625" style="33" customWidth="1"/>
    <col min="11265" max="11274" width="8.7265625" style="33" customWidth="1"/>
    <col min="11275" max="11275" width="25.7265625" style="33" customWidth="1"/>
    <col min="11276" max="11519" width="9.1796875" style="33"/>
    <col min="11520" max="11520" width="25.7265625" style="33" customWidth="1"/>
    <col min="11521" max="11530" width="8.7265625" style="33" customWidth="1"/>
    <col min="11531" max="11531" width="25.7265625" style="33" customWidth="1"/>
    <col min="11532" max="11775" width="9.1796875" style="33"/>
    <col min="11776" max="11776" width="25.7265625" style="33" customWidth="1"/>
    <col min="11777" max="11786" width="8.7265625" style="33" customWidth="1"/>
    <col min="11787" max="11787" width="25.7265625" style="33" customWidth="1"/>
    <col min="11788" max="12031" width="9.1796875" style="33"/>
    <col min="12032" max="12032" width="25.7265625" style="33" customWidth="1"/>
    <col min="12033" max="12042" width="8.7265625" style="33" customWidth="1"/>
    <col min="12043" max="12043" width="25.7265625" style="33" customWidth="1"/>
    <col min="12044" max="12287" width="9.1796875" style="33"/>
    <col min="12288" max="12288" width="25.7265625" style="33" customWidth="1"/>
    <col min="12289" max="12298" width="8.7265625" style="33" customWidth="1"/>
    <col min="12299" max="12299" width="25.7265625" style="33" customWidth="1"/>
    <col min="12300" max="12543" width="9.1796875" style="33"/>
    <col min="12544" max="12544" width="25.7265625" style="33" customWidth="1"/>
    <col min="12545" max="12554" width="8.7265625" style="33" customWidth="1"/>
    <col min="12555" max="12555" width="25.7265625" style="33" customWidth="1"/>
    <col min="12556" max="12799" width="9.1796875" style="33"/>
    <col min="12800" max="12800" width="25.7265625" style="33" customWidth="1"/>
    <col min="12801" max="12810" width="8.7265625" style="33" customWidth="1"/>
    <col min="12811" max="12811" width="25.7265625" style="33" customWidth="1"/>
    <col min="12812" max="13055" width="9.1796875" style="33"/>
    <col min="13056" max="13056" width="25.7265625" style="33" customWidth="1"/>
    <col min="13057" max="13066" width="8.7265625" style="33" customWidth="1"/>
    <col min="13067" max="13067" width="25.7265625" style="33" customWidth="1"/>
    <col min="13068" max="13311" width="9.1796875" style="33"/>
    <col min="13312" max="13312" width="25.7265625" style="33" customWidth="1"/>
    <col min="13313" max="13322" width="8.7265625" style="33" customWidth="1"/>
    <col min="13323" max="13323" width="25.7265625" style="33" customWidth="1"/>
    <col min="13324" max="13567" width="9.1796875" style="33"/>
    <col min="13568" max="13568" width="25.7265625" style="33" customWidth="1"/>
    <col min="13569" max="13578" width="8.7265625" style="33" customWidth="1"/>
    <col min="13579" max="13579" width="25.7265625" style="33" customWidth="1"/>
    <col min="13580" max="13823" width="9.1796875" style="33"/>
    <col min="13824" max="13824" width="25.7265625" style="33" customWidth="1"/>
    <col min="13825" max="13834" width="8.7265625" style="33" customWidth="1"/>
    <col min="13835" max="13835" width="25.7265625" style="33" customWidth="1"/>
    <col min="13836" max="14079" width="9.1796875" style="33"/>
    <col min="14080" max="14080" width="25.7265625" style="33" customWidth="1"/>
    <col min="14081" max="14090" width="8.7265625" style="33" customWidth="1"/>
    <col min="14091" max="14091" width="25.7265625" style="33" customWidth="1"/>
    <col min="14092" max="14335" width="9.1796875" style="33"/>
    <col min="14336" max="14336" width="25.7265625" style="33" customWidth="1"/>
    <col min="14337" max="14346" width="8.7265625" style="33" customWidth="1"/>
    <col min="14347" max="14347" width="25.7265625" style="33" customWidth="1"/>
    <col min="14348" max="14591" width="9.1796875" style="33"/>
    <col min="14592" max="14592" width="25.7265625" style="33" customWidth="1"/>
    <col min="14593" max="14602" width="8.7265625" style="33" customWidth="1"/>
    <col min="14603" max="14603" width="25.7265625" style="33" customWidth="1"/>
    <col min="14604" max="14847" width="9.1796875" style="33"/>
    <col min="14848" max="14848" width="25.7265625" style="33" customWidth="1"/>
    <col min="14849" max="14858" width="8.7265625" style="33" customWidth="1"/>
    <col min="14859" max="14859" width="25.7265625" style="33" customWidth="1"/>
    <col min="14860" max="15103" width="9.1796875" style="33"/>
    <col min="15104" max="15104" width="25.7265625" style="33" customWidth="1"/>
    <col min="15105" max="15114" width="8.7265625" style="33" customWidth="1"/>
    <col min="15115" max="15115" width="25.7265625" style="33" customWidth="1"/>
    <col min="15116" max="15359" width="9.1796875" style="33"/>
    <col min="15360" max="15360" width="25.7265625" style="33" customWidth="1"/>
    <col min="15361" max="15370" width="8.7265625" style="33" customWidth="1"/>
    <col min="15371" max="15371" width="25.7265625" style="33" customWidth="1"/>
    <col min="15372" max="15615" width="9.1796875" style="33"/>
    <col min="15616" max="15616" width="25.7265625" style="33" customWidth="1"/>
    <col min="15617" max="15626" width="8.7265625" style="33" customWidth="1"/>
    <col min="15627" max="15627" width="25.7265625" style="33" customWidth="1"/>
    <col min="15628" max="15871" width="9.1796875" style="33"/>
    <col min="15872" max="15872" width="25.7265625" style="33" customWidth="1"/>
    <col min="15873" max="15882" width="8.7265625" style="33" customWidth="1"/>
    <col min="15883" max="15883" width="25.7265625" style="33" customWidth="1"/>
    <col min="15884" max="16127" width="9.1796875" style="33"/>
    <col min="16128" max="16128" width="25.7265625" style="33" customWidth="1"/>
    <col min="16129" max="16138" width="8.7265625" style="33" customWidth="1"/>
    <col min="16139" max="16139" width="25.7265625" style="33" customWidth="1"/>
    <col min="16140" max="16384" width="9.1796875" style="33"/>
  </cols>
  <sheetData>
    <row r="1" spans="1:11" ht="24.5" x14ac:dyDescent="0.85">
      <c r="A1" s="1200" t="s">
        <v>578</v>
      </c>
      <c r="B1" s="1200"/>
      <c r="C1" s="1200"/>
      <c r="D1" s="1200"/>
      <c r="E1" s="1200"/>
      <c r="F1" s="1200"/>
      <c r="G1" s="1200"/>
      <c r="H1" s="1200"/>
      <c r="I1" s="1200"/>
      <c r="J1" s="1200"/>
      <c r="K1" s="1200"/>
    </row>
    <row r="2" spans="1:11" ht="16.5" customHeight="1" x14ac:dyDescent="0.35">
      <c r="A2" s="1201" t="s">
        <v>1172</v>
      </c>
      <c r="B2" s="1201"/>
      <c r="C2" s="1201"/>
      <c r="D2" s="1201"/>
      <c r="E2" s="1201"/>
      <c r="F2" s="1201"/>
      <c r="G2" s="1201"/>
      <c r="H2" s="1201"/>
      <c r="I2" s="1201"/>
      <c r="J2" s="1201"/>
      <c r="K2" s="1201"/>
    </row>
    <row r="3" spans="1:11" ht="15.5" x14ac:dyDescent="0.35">
      <c r="A3" s="1186">
        <v>2017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</row>
    <row r="4" spans="1:11" ht="15.5" x14ac:dyDescent="0.35">
      <c r="A4" s="1186" t="s">
        <v>363</v>
      </c>
      <c r="B4" s="1186"/>
      <c r="C4" s="1186"/>
      <c r="D4" s="1186"/>
      <c r="E4" s="1186"/>
      <c r="F4" s="1186"/>
      <c r="G4" s="1186"/>
      <c r="H4" s="1186"/>
      <c r="I4" s="1186"/>
      <c r="J4" s="1186"/>
      <c r="K4" s="1186"/>
    </row>
    <row r="5" spans="1:11" ht="15" x14ac:dyDescent="0.4">
      <c r="A5" s="318" t="s">
        <v>990</v>
      </c>
      <c r="B5" s="320"/>
      <c r="C5" s="320"/>
      <c r="D5" s="320"/>
      <c r="E5" s="320"/>
      <c r="F5" s="320"/>
      <c r="G5" s="333"/>
      <c r="H5" s="333"/>
      <c r="I5" s="320"/>
      <c r="J5" s="320"/>
      <c r="K5" s="331" t="s">
        <v>236</v>
      </c>
    </row>
    <row r="6" spans="1:11" ht="28.5" customHeight="1" thickBot="1" x14ac:dyDescent="0.3">
      <c r="A6" s="1260" t="s">
        <v>232</v>
      </c>
      <c r="B6" s="1262" t="s">
        <v>951</v>
      </c>
      <c r="C6" s="1262"/>
      <c r="D6" s="1262"/>
      <c r="E6" s="1262"/>
      <c r="F6" s="1262"/>
      <c r="G6" s="1262"/>
      <c r="H6" s="1262"/>
      <c r="I6" s="1262"/>
      <c r="J6" s="1262"/>
      <c r="K6" s="1263" t="s">
        <v>78</v>
      </c>
    </row>
    <row r="7" spans="1:11" ht="39.75" customHeight="1" thickTop="1" x14ac:dyDescent="0.25">
      <c r="A7" s="1261"/>
      <c r="B7" s="98" t="s">
        <v>404</v>
      </c>
      <c r="C7" s="148" t="s">
        <v>201</v>
      </c>
      <c r="D7" s="68" t="s">
        <v>165</v>
      </c>
      <c r="E7" s="68" t="s">
        <v>72</v>
      </c>
      <c r="F7" s="68" t="s">
        <v>70</v>
      </c>
      <c r="G7" s="68" t="s">
        <v>68</v>
      </c>
      <c r="H7" s="68" t="s">
        <v>66</v>
      </c>
      <c r="I7" s="68" t="s">
        <v>64</v>
      </c>
      <c r="J7" s="149" t="s">
        <v>668</v>
      </c>
      <c r="K7" s="1264"/>
    </row>
    <row r="8" spans="1:11" ht="25" customHeight="1" thickBot="1" x14ac:dyDescent="0.3">
      <c r="A8" s="795" t="s">
        <v>220</v>
      </c>
      <c r="B8" s="189">
        <f t="shared" ref="B8:B15" si="0">SUM(C8:J8)</f>
        <v>543</v>
      </c>
      <c r="C8" s="190">
        <v>1</v>
      </c>
      <c r="D8" s="190">
        <v>4</v>
      </c>
      <c r="E8" s="190">
        <v>32</v>
      </c>
      <c r="F8" s="190">
        <v>89</v>
      </c>
      <c r="G8" s="190">
        <v>137</v>
      </c>
      <c r="H8" s="190">
        <v>169</v>
      </c>
      <c r="I8" s="190">
        <v>92</v>
      </c>
      <c r="J8" s="190">
        <v>19</v>
      </c>
      <c r="K8" s="748" t="s">
        <v>221</v>
      </c>
    </row>
    <row r="9" spans="1:11" ht="25" customHeight="1" thickTop="1" thickBot="1" x14ac:dyDescent="0.3">
      <c r="A9" s="755" t="s">
        <v>847</v>
      </c>
      <c r="B9" s="193">
        <f t="shared" si="0"/>
        <v>0</v>
      </c>
      <c r="C9" s="194">
        <v>0</v>
      </c>
      <c r="D9" s="194">
        <v>0</v>
      </c>
      <c r="E9" s="194">
        <v>0</v>
      </c>
      <c r="F9" s="194">
        <v>0</v>
      </c>
      <c r="G9" s="194">
        <v>0</v>
      </c>
      <c r="H9" s="194">
        <v>0</v>
      </c>
      <c r="I9" s="194">
        <v>0</v>
      </c>
      <c r="J9" s="194">
        <v>0</v>
      </c>
      <c r="K9" s="750" t="s">
        <v>233</v>
      </c>
    </row>
    <row r="10" spans="1:11" ht="25" customHeight="1" thickTop="1" thickBot="1" x14ac:dyDescent="0.3">
      <c r="A10" s="796" t="s">
        <v>79</v>
      </c>
      <c r="B10" s="189">
        <f t="shared" si="0"/>
        <v>877</v>
      </c>
      <c r="C10" s="190">
        <v>1</v>
      </c>
      <c r="D10" s="190">
        <v>5</v>
      </c>
      <c r="E10" s="190">
        <v>48</v>
      </c>
      <c r="F10" s="190">
        <v>124</v>
      </c>
      <c r="G10" s="190">
        <v>245</v>
      </c>
      <c r="H10" s="190">
        <v>261</v>
      </c>
      <c r="I10" s="190">
        <v>157</v>
      </c>
      <c r="J10" s="190">
        <v>36</v>
      </c>
      <c r="K10" s="748" t="s">
        <v>234</v>
      </c>
    </row>
    <row r="11" spans="1:11" ht="25" customHeight="1" thickTop="1" thickBot="1" x14ac:dyDescent="0.3">
      <c r="A11" s="755" t="s">
        <v>80</v>
      </c>
      <c r="B11" s="193">
        <f t="shared" si="0"/>
        <v>1147</v>
      </c>
      <c r="C11" s="194">
        <v>0</v>
      </c>
      <c r="D11" s="194">
        <v>6</v>
      </c>
      <c r="E11" s="194">
        <v>40</v>
      </c>
      <c r="F11" s="194">
        <v>141</v>
      </c>
      <c r="G11" s="194">
        <v>272</v>
      </c>
      <c r="H11" s="194">
        <v>306</v>
      </c>
      <c r="I11" s="194">
        <v>304</v>
      </c>
      <c r="J11" s="194">
        <v>78</v>
      </c>
      <c r="K11" s="750" t="s">
        <v>235</v>
      </c>
    </row>
    <row r="12" spans="1:11" ht="25" customHeight="1" thickTop="1" thickBot="1" x14ac:dyDescent="0.3">
      <c r="A12" s="796" t="s">
        <v>81</v>
      </c>
      <c r="B12" s="189">
        <f t="shared" si="0"/>
        <v>6303</v>
      </c>
      <c r="C12" s="190">
        <v>3</v>
      </c>
      <c r="D12" s="190">
        <v>16</v>
      </c>
      <c r="E12" s="190">
        <v>211</v>
      </c>
      <c r="F12" s="190">
        <v>852</v>
      </c>
      <c r="G12" s="190">
        <v>1769</v>
      </c>
      <c r="H12" s="190">
        <v>2092</v>
      </c>
      <c r="I12" s="190">
        <v>1214</v>
      </c>
      <c r="J12" s="190">
        <v>146</v>
      </c>
      <c r="K12" s="748" t="s">
        <v>223</v>
      </c>
    </row>
    <row r="13" spans="1:11" ht="25" customHeight="1" thickTop="1" thickBot="1" x14ac:dyDescent="0.3">
      <c r="A13" s="755" t="s">
        <v>224</v>
      </c>
      <c r="B13" s="193">
        <f t="shared" si="0"/>
        <v>1572</v>
      </c>
      <c r="C13" s="194">
        <v>1</v>
      </c>
      <c r="D13" s="194">
        <v>5</v>
      </c>
      <c r="E13" s="194">
        <v>70</v>
      </c>
      <c r="F13" s="194">
        <v>329</v>
      </c>
      <c r="G13" s="194">
        <v>600</v>
      </c>
      <c r="H13" s="194">
        <v>445</v>
      </c>
      <c r="I13" s="194">
        <v>117</v>
      </c>
      <c r="J13" s="194">
        <v>5</v>
      </c>
      <c r="K13" s="750" t="s">
        <v>225</v>
      </c>
    </row>
    <row r="14" spans="1:11" ht="25" customHeight="1" thickTop="1" thickBot="1" x14ac:dyDescent="0.3">
      <c r="A14" s="796" t="s">
        <v>952</v>
      </c>
      <c r="B14" s="189">
        <f t="shared" si="0"/>
        <v>10843</v>
      </c>
      <c r="C14" s="190">
        <v>7</v>
      </c>
      <c r="D14" s="190">
        <v>25</v>
      </c>
      <c r="E14" s="190">
        <v>454</v>
      </c>
      <c r="F14" s="190">
        <v>1962</v>
      </c>
      <c r="G14" s="190">
        <v>4182</v>
      </c>
      <c r="H14" s="190">
        <v>3436</v>
      </c>
      <c r="I14" s="190">
        <v>777</v>
      </c>
      <c r="J14" s="190">
        <v>0</v>
      </c>
      <c r="K14" s="748" t="s">
        <v>226</v>
      </c>
    </row>
    <row r="15" spans="1:11" ht="25" customHeight="1" thickTop="1" x14ac:dyDescent="0.25">
      <c r="A15" s="756" t="s">
        <v>74</v>
      </c>
      <c r="B15" s="196">
        <f t="shared" si="0"/>
        <v>60</v>
      </c>
      <c r="C15" s="216">
        <v>0</v>
      </c>
      <c r="D15" s="216">
        <v>1</v>
      </c>
      <c r="E15" s="216">
        <v>2</v>
      </c>
      <c r="F15" s="216">
        <v>15</v>
      </c>
      <c r="G15" s="216">
        <v>21</v>
      </c>
      <c r="H15" s="216">
        <v>17</v>
      </c>
      <c r="I15" s="216">
        <v>4</v>
      </c>
      <c r="J15" s="216">
        <v>0</v>
      </c>
      <c r="K15" s="793" t="s">
        <v>75</v>
      </c>
    </row>
    <row r="16" spans="1:11" ht="30" customHeight="1" x14ac:dyDescent="0.25">
      <c r="A16" s="554" t="s">
        <v>47</v>
      </c>
      <c r="B16" s="218">
        <f t="shared" ref="B16:I16" si="1">SUM(B8:B15)</f>
        <v>21345</v>
      </c>
      <c r="C16" s="218">
        <f t="shared" si="1"/>
        <v>13</v>
      </c>
      <c r="D16" s="218">
        <f t="shared" si="1"/>
        <v>62</v>
      </c>
      <c r="E16" s="218">
        <f t="shared" si="1"/>
        <v>857</v>
      </c>
      <c r="F16" s="218">
        <f t="shared" si="1"/>
        <v>3512</v>
      </c>
      <c r="G16" s="218">
        <f t="shared" si="1"/>
        <v>7226</v>
      </c>
      <c r="H16" s="218">
        <f t="shared" si="1"/>
        <v>6726</v>
      </c>
      <c r="I16" s="218">
        <f t="shared" si="1"/>
        <v>2665</v>
      </c>
      <c r="J16" s="218">
        <f>SUM(J8:J15)</f>
        <v>284</v>
      </c>
      <c r="K16" s="810" t="s">
        <v>48</v>
      </c>
    </row>
  </sheetData>
  <mergeCells count="7">
    <mergeCell ref="A1:K1"/>
    <mergeCell ref="A2:K2"/>
    <mergeCell ref="A3:K3"/>
    <mergeCell ref="A4:K4"/>
    <mergeCell ref="A6:A7"/>
    <mergeCell ref="B6:J6"/>
    <mergeCell ref="K6:K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/>
  <dimension ref="A1:K16"/>
  <sheetViews>
    <sheetView view="pageBreakPreview" zoomScaleNormal="100" workbookViewId="0">
      <selection activeCell="J14" sqref="J14"/>
    </sheetView>
  </sheetViews>
  <sheetFormatPr defaultColWidth="9.1796875" defaultRowHeight="14" x14ac:dyDescent="0.3"/>
  <cols>
    <col min="1" max="1" width="20.81640625" style="51" customWidth="1"/>
    <col min="2" max="9" width="10.453125" style="51" customWidth="1"/>
    <col min="10" max="10" width="11.1796875" style="51" customWidth="1"/>
    <col min="11" max="11" width="20.1796875" style="51" customWidth="1"/>
    <col min="12" max="255" width="9.1796875" style="33"/>
    <col min="256" max="256" width="25.7265625" style="33" customWidth="1"/>
    <col min="257" max="266" width="8.7265625" style="33" customWidth="1"/>
    <col min="267" max="267" width="25.7265625" style="33" customWidth="1"/>
    <col min="268" max="511" width="9.1796875" style="33"/>
    <col min="512" max="512" width="25.7265625" style="33" customWidth="1"/>
    <col min="513" max="522" width="8.7265625" style="33" customWidth="1"/>
    <col min="523" max="523" width="25.7265625" style="33" customWidth="1"/>
    <col min="524" max="767" width="9.1796875" style="33"/>
    <col min="768" max="768" width="25.7265625" style="33" customWidth="1"/>
    <col min="769" max="778" width="8.7265625" style="33" customWidth="1"/>
    <col min="779" max="779" width="25.7265625" style="33" customWidth="1"/>
    <col min="780" max="1023" width="9.1796875" style="33"/>
    <col min="1024" max="1024" width="25.7265625" style="33" customWidth="1"/>
    <col min="1025" max="1034" width="8.7265625" style="33" customWidth="1"/>
    <col min="1035" max="1035" width="25.7265625" style="33" customWidth="1"/>
    <col min="1036" max="1279" width="9.1796875" style="33"/>
    <col min="1280" max="1280" width="25.7265625" style="33" customWidth="1"/>
    <col min="1281" max="1290" width="8.7265625" style="33" customWidth="1"/>
    <col min="1291" max="1291" width="25.7265625" style="33" customWidth="1"/>
    <col min="1292" max="1535" width="9.1796875" style="33"/>
    <col min="1536" max="1536" width="25.7265625" style="33" customWidth="1"/>
    <col min="1537" max="1546" width="8.7265625" style="33" customWidth="1"/>
    <col min="1547" max="1547" width="25.7265625" style="33" customWidth="1"/>
    <col min="1548" max="1791" width="9.1796875" style="33"/>
    <col min="1792" max="1792" width="25.7265625" style="33" customWidth="1"/>
    <col min="1793" max="1802" width="8.7265625" style="33" customWidth="1"/>
    <col min="1803" max="1803" width="25.7265625" style="33" customWidth="1"/>
    <col min="1804" max="2047" width="9.1796875" style="33"/>
    <col min="2048" max="2048" width="25.7265625" style="33" customWidth="1"/>
    <col min="2049" max="2058" width="8.7265625" style="33" customWidth="1"/>
    <col min="2059" max="2059" width="25.7265625" style="33" customWidth="1"/>
    <col min="2060" max="2303" width="9.1796875" style="33"/>
    <col min="2304" max="2304" width="25.7265625" style="33" customWidth="1"/>
    <col min="2305" max="2314" width="8.7265625" style="33" customWidth="1"/>
    <col min="2315" max="2315" width="25.7265625" style="33" customWidth="1"/>
    <col min="2316" max="2559" width="9.1796875" style="33"/>
    <col min="2560" max="2560" width="25.7265625" style="33" customWidth="1"/>
    <col min="2561" max="2570" width="8.7265625" style="33" customWidth="1"/>
    <col min="2571" max="2571" width="25.7265625" style="33" customWidth="1"/>
    <col min="2572" max="2815" width="9.1796875" style="33"/>
    <col min="2816" max="2816" width="25.7265625" style="33" customWidth="1"/>
    <col min="2817" max="2826" width="8.7265625" style="33" customWidth="1"/>
    <col min="2827" max="2827" width="25.7265625" style="33" customWidth="1"/>
    <col min="2828" max="3071" width="9.1796875" style="33"/>
    <col min="3072" max="3072" width="25.7265625" style="33" customWidth="1"/>
    <col min="3073" max="3082" width="8.7265625" style="33" customWidth="1"/>
    <col min="3083" max="3083" width="25.7265625" style="33" customWidth="1"/>
    <col min="3084" max="3327" width="9.1796875" style="33"/>
    <col min="3328" max="3328" width="25.7265625" style="33" customWidth="1"/>
    <col min="3329" max="3338" width="8.7265625" style="33" customWidth="1"/>
    <col min="3339" max="3339" width="25.7265625" style="33" customWidth="1"/>
    <col min="3340" max="3583" width="9.1796875" style="33"/>
    <col min="3584" max="3584" width="25.7265625" style="33" customWidth="1"/>
    <col min="3585" max="3594" width="8.7265625" style="33" customWidth="1"/>
    <col min="3595" max="3595" width="25.7265625" style="33" customWidth="1"/>
    <col min="3596" max="3839" width="9.1796875" style="33"/>
    <col min="3840" max="3840" width="25.7265625" style="33" customWidth="1"/>
    <col min="3841" max="3850" width="8.7265625" style="33" customWidth="1"/>
    <col min="3851" max="3851" width="25.7265625" style="33" customWidth="1"/>
    <col min="3852" max="4095" width="9.1796875" style="33"/>
    <col min="4096" max="4096" width="25.7265625" style="33" customWidth="1"/>
    <col min="4097" max="4106" width="8.7265625" style="33" customWidth="1"/>
    <col min="4107" max="4107" width="25.7265625" style="33" customWidth="1"/>
    <col min="4108" max="4351" width="9.1796875" style="33"/>
    <col min="4352" max="4352" width="25.7265625" style="33" customWidth="1"/>
    <col min="4353" max="4362" width="8.7265625" style="33" customWidth="1"/>
    <col min="4363" max="4363" width="25.7265625" style="33" customWidth="1"/>
    <col min="4364" max="4607" width="9.1796875" style="33"/>
    <col min="4608" max="4608" width="25.7265625" style="33" customWidth="1"/>
    <col min="4609" max="4618" width="8.7265625" style="33" customWidth="1"/>
    <col min="4619" max="4619" width="25.7265625" style="33" customWidth="1"/>
    <col min="4620" max="4863" width="9.1796875" style="33"/>
    <col min="4864" max="4864" width="25.7265625" style="33" customWidth="1"/>
    <col min="4865" max="4874" width="8.7265625" style="33" customWidth="1"/>
    <col min="4875" max="4875" width="25.7265625" style="33" customWidth="1"/>
    <col min="4876" max="5119" width="9.1796875" style="33"/>
    <col min="5120" max="5120" width="25.7265625" style="33" customWidth="1"/>
    <col min="5121" max="5130" width="8.7265625" style="33" customWidth="1"/>
    <col min="5131" max="5131" width="25.7265625" style="33" customWidth="1"/>
    <col min="5132" max="5375" width="9.1796875" style="33"/>
    <col min="5376" max="5376" width="25.7265625" style="33" customWidth="1"/>
    <col min="5377" max="5386" width="8.7265625" style="33" customWidth="1"/>
    <col min="5387" max="5387" width="25.7265625" style="33" customWidth="1"/>
    <col min="5388" max="5631" width="9.1796875" style="33"/>
    <col min="5632" max="5632" width="25.7265625" style="33" customWidth="1"/>
    <col min="5633" max="5642" width="8.7265625" style="33" customWidth="1"/>
    <col min="5643" max="5643" width="25.7265625" style="33" customWidth="1"/>
    <col min="5644" max="5887" width="9.1796875" style="33"/>
    <col min="5888" max="5888" width="25.7265625" style="33" customWidth="1"/>
    <col min="5889" max="5898" width="8.7265625" style="33" customWidth="1"/>
    <col min="5899" max="5899" width="25.7265625" style="33" customWidth="1"/>
    <col min="5900" max="6143" width="9.1796875" style="33"/>
    <col min="6144" max="6144" width="25.7265625" style="33" customWidth="1"/>
    <col min="6145" max="6154" width="8.7265625" style="33" customWidth="1"/>
    <col min="6155" max="6155" width="25.7265625" style="33" customWidth="1"/>
    <col min="6156" max="6399" width="9.1796875" style="33"/>
    <col min="6400" max="6400" width="25.7265625" style="33" customWidth="1"/>
    <col min="6401" max="6410" width="8.7265625" style="33" customWidth="1"/>
    <col min="6411" max="6411" width="25.7265625" style="33" customWidth="1"/>
    <col min="6412" max="6655" width="9.1796875" style="33"/>
    <col min="6656" max="6656" width="25.7265625" style="33" customWidth="1"/>
    <col min="6657" max="6666" width="8.7265625" style="33" customWidth="1"/>
    <col min="6667" max="6667" width="25.7265625" style="33" customWidth="1"/>
    <col min="6668" max="6911" width="9.1796875" style="33"/>
    <col min="6912" max="6912" width="25.7265625" style="33" customWidth="1"/>
    <col min="6913" max="6922" width="8.7265625" style="33" customWidth="1"/>
    <col min="6923" max="6923" width="25.7265625" style="33" customWidth="1"/>
    <col min="6924" max="7167" width="9.1796875" style="33"/>
    <col min="7168" max="7168" width="25.7265625" style="33" customWidth="1"/>
    <col min="7169" max="7178" width="8.7265625" style="33" customWidth="1"/>
    <col min="7179" max="7179" width="25.7265625" style="33" customWidth="1"/>
    <col min="7180" max="7423" width="9.1796875" style="33"/>
    <col min="7424" max="7424" width="25.7265625" style="33" customWidth="1"/>
    <col min="7425" max="7434" width="8.7265625" style="33" customWidth="1"/>
    <col min="7435" max="7435" width="25.7265625" style="33" customWidth="1"/>
    <col min="7436" max="7679" width="9.1796875" style="33"/>
    <col min="7680" max="7680" width="25.7265625" style="33" customWidth="1"/>
    <col min="7681" max="7690" width="8.7265625" style="33" customWidth="1"/>
    <col min="7691" max="7691" width="25.7265625" style="33" customWidth="1"/>
    <col min="7692" max="7935" width="9.1796875" style="33"/>
    <col min="7936" max="7936" width="25.7265625" style="33" customWidth="1"/>
    <col min="7937" max="7946" width="8.7265625" style="33" customWidth="1"/>
    <col min="7947" max="7947" width="25.7265625" style="33" customWidth="1"/>
    <col min="7948" max="8191" width="9.1796875" style="33"/>
    <col min="8192" max="8192" width="25.7265625" style="33" customWidth="1"/>
    <col min="8193" max="8202" width="8.7265625" style="33" customWidth="1"/>
    <col min="8203" max="8203" width="25.7265625" style="33" customWidth="1"/>
    <col min="8204" max="8447" width="9.1796875" style="33"/>
    <col min="8448" max="8448" width="25.7265625" style="33" customWidth="1"/>
    <col min="8449" max="8458" width="8.7265625" style="33" customWidth="1"/>
    <col min="8459" max="8459" width="25.7265625" style="33" customWidth="1"/>
    <col min="8460" max="8703" width="9.1796875" style="33"/>
    <col min="8704" max="8704" width="25.7265625" style="33" customWidth="1"/>
    <col min="8705" max="8714" width="8.7265625" style="33" customWidth="1"/>
    <col min="8715" max="8715" width="25.7265625" style="33" customWidth="1"/>
    <col min="8716" max="8959" width="9.1796875" style="33"/>
    <col min="8960" max="8960" width="25.7265625" style="33" customWidth="1"/>
    <col min="8961" max="8970" width="8.7265625" style="33" customWidth="1"/>
    <col min="8971" max="8971" width="25.7265625" style="33" customWidth="1"/>
    <col min="8972" max="9215" width="9.1796875" style="33"/>
    <col min="9216" max="9216" width="25.7265625" style="33" customWidth="1"/>
    <col min="9217" max="9226" width="8.7265625" style="33" customWidth="1"/>
    <col min="9227" max="9227" width="25.7265625" style="33" customWidth="1"/>
    <col min="9228" max="9471" width="9.1796875" style="33"/>
    <col min="9472" max="9472" width="25.7265625" style="33" customWidth="1"/>
    <col min="9473" max="9482" width="8.7265625" style="33" customWidth="1"/>
    <col min="9483" max="9483" width="25.7265625" style="33" customWidth="1"/>
    <col min="9484" max="9727" width="9.1796875" style="33"/>
    <col min="9728" max="9728" width="25.7265625" style="33" customWidth="1"/>
    <col min="9729" max="9738" width="8.7265625" style="33" customWidth="1"/>
    <col min="9739" max="9739" width="25.7265625" style="33" customWidth="1"/>
    <col min="9740" max="9983" width="9.1796875" style="33"/>
    <col min="9984" max="9984" width="25.7265625" style="33" customWidth="1"/>
    <col min="9985" max="9994" width="8.7265625" style="33" customWidth="1"/>
    <col min="9995" max="9995" width="25.7265625" style="33" customWidth="1"/>
    <col min="9996" max="10239" width="9.1796875" style="33"/>
    <col min="10240" max="10240" width="25.7265625" style="33" customWidth="1"/>
    <col min="10241" max="10250" width="8.7265625" style="33" customWidth="1"/>
    <col min="10251" max="10251" width="25.7265625" style="33" customWidth="1"/>
    <col min="10252" max="10495" width="9.1796875" style="33"/>
    <col min="10496" max="10496" width="25.7265625" style="33" customWidth="1"/>
    <col min="10497" max="10506" width="8.7265625" style="33" customWidth="1"/>
    <col min="10507" max="10507" width="25.7265625" style="33" customWidth="1"/>
    <col min="10508" max="10751" width="9.1796875" style="33"/>
    <col min="10752" max="10752" width="25.7265625" style="33" customWidth="1"/>
    <col min="10753" max="10762" width="8.7265625" style="33" customWidth="1"/>
    <col min="10763" max="10763" width="25.7265625" style="33" customWidth="1"/>
    <col min="10764" max="11007" width="9.1796875" style="33"/>
    <col min="11008" max="11008" width="25.7265625" style="33" customWidth="1"/>
    <col min="11009" max="11018" width="8.7265625" style="33" customWidth="1"/>
    <col min="11019" max="11019" width="25.7265625" style="33" customWidth="1"/>
    <col min="11020" max="11263" width="9.1796875" style="33"/>
    <col min="11264" max="11264" width="25.7265625" style="33" customWidth="1"/>
    <col min="11265" max="11274" width="8.7265625" style="33" customWidth="1"/>
    <col min="11275" max="11275" width="25.7265625" style="33" customWidth="1"/>
    <col min="11276" max="11519" width="9.1796875" style="33"/>
    <col min="11520" max="11520" width="25.7265625" style="33" customWidth="1"/>
    <col min="11521" max="11530" width="8.7265625" style="33" customWidth="1"/>
    <col min="11531" max="11531" width="25.7265625" style="33" customWidth="1"/>
    <col min="11532" max="11775" width="9.1796875" style="33"/>
    <col min="11776" max="11776" width="25.7265625" style="33" customWidth="1"/>
    <col min="11777" max="11786" width="8.7265625" style="33" customWidth="1"/>
    <col min="11787" max="11787" width="25.7265625" style="33" customWidth="1"/>
    <col min="11788" max="12031" width="9.1796875" style="33"/>
    <col min="12032" max="12032" width="25.7265625" style="33" customWidth="1"/>
    <col min="12033" max="12042" width="8.7265625" style="33" customWidth="1"/>
    <col min="12043" max="12043" width="25.7265625" style="33" customWidth="1"/>
    <col min="12044" max="12287" width="9.1796875" style="33"/>
    <col min="12288" max="12288" width="25.7265625" style="33" customWidth="1"/>
    <col min="12289" max="12298" width="8.7265625" style="33" customWidth="1"/>
    <col min="12299" max="12299" width="25.7265625" style="33" customWidth="1"/>
    <col min="12300" max="12543" width="9.1796875" style="33"/>
    <col min="12544" max="12544" width="25.7265625" style="33" customWidth="1"/>
    <col min="12545" max="12554" width="8.7265625" style="33" customWidth="1"/>
    <col min="12555" max="12555" width="25.7265625" style="33" customWidth="1"/>
    <col min="12556" max="12799" width="9.1796875" style="33"/>
    <col min="12800" max="12800" width="25.7265625" style="33" customWidth="1"/>
    <col min="12801" max="12810" width="8.7265625" style="33" customWidth="1"/>
    <col min="12811" max="12811" width="25.7265625" style="33" customWidth="1"/>
    <col min="12812" max="13055" width="9.1796875" style="33"/>
    <col min="13056" max="13056" width="25.7265625" style="33" customWidth="1"/>
    <col min="13057" max="13066" width="8.7265625" style="33" customWidth="1"/>
    <col min="13067" max="13067" width="25.7265625" style="33" customWidth="1"/>
    <col min="13068" max="13311" width="9.1796875" style="33"/>
    <col min="13312" max="13312" width="25.7265625" style="33" customWidth="1"/>
    <col min="13313" max="13322" width="8.7265625" style="33" customWidth="1"/>
    <col min="13323" max="13323" width="25.7265625" style="33" customWidth="1"/>
    <col min="13324" max="13567" width="9.1796875" style="33"/>
    <col min="13568" max="13568" width="25.7265625" style="33" customWidth="1"/>
    <col min="13569" max="13578" width="8.7265625" style="33" customWidth="1"/>
    <col min="13579" max="13579" width="25.7265625" style="33" customWidth="1"/>
    <col min="13580" max="13823" width="9.1796875" style="33"/>
    <col min="13824" max="13824" width="25.7265625" style="33" customWidth="1"/>
    <col min="13825" max="13834" width="8.7265625" style="33" customWidth="1"/>
    <col min="13835" max="13835" width="25.7265625" style="33" customWidth="1"/>
    <col min="13836" max="14079" width="9.1796875" style="33"/>
    <col min="14080" max="14080" width="25.7265625" style="33" customWidth="1"/>
    <col min="14081" max="14090" width="8.7265625" style="33" customWidth="1"/>
    <col min="14091" max="14091" width="25.7265625" style="33" customWidth="1"/>
    <col min="14092" max="14335" width="9.1796875" style="33"/>
    <col min="14336" max="14336" width="25.7265625" style="33" customWidth="1"/>
    <col min="14337" max="14346" width="8.7265625" style="33" customWidth="1"/>
    <col min="14347" max="14347" width="25.7265625" style="33" customWidth="1"/>
    <col min="14348" max="14591" width="9.1796875" style="33"/>
    <col min="14592" max="14592" width="25.7265625" style="33" customWidth="1"/>
    <col min="14593" max="14602" width="8.7265625" style="33" customWidth="1"/>
    <col min="14603" max="14603" width="25.7265625" style="33" customWidth="1"/>
    <col min="14604" max="14847" width="9.1796875" style="33"/>
    <col min="14848" max="14848" width="25.7265625" style="33" customWidth="1"/>
    <col min="14849" max="14858" width="8.7265625" style="33" customWidth="1"/>
    <col min="14859" max="14859" width="25.7265625" style="33" customWidth="1"/>
    <col min="14860" max="15103" width="9.1796875" style="33"/>
    <col min="15104" max="15104" width="25.7265625" style="33" customWidth="1"/>
    <col min="15105" max="15114" width="8.7265625" style="33" customWidth="1"/>
    <col min="15115" max="15115" width="25.7265625" style="33" customWidth="1"/>
    <col min="15116" max="15359" width="9.1796875" style="33"/>
    <col min="15360" max="15360" width="25.7265625" style="33" customWidth="1"/>
    <col min="15361" max="15370" width="8.7265625" style="33" customWidth="1"/>
    <col min="15371" max="15371" width="25.7265625" style="33" customWidth="1"/>
    <col min="15372" max="15615" width="9.1796875" style="33"/>
    <col min="15616" max="15616" width="25.7265625" style="33" customWidth="1"/>
    <col min="15617" max="15626" width="8.7265625" style="33" customWidth="1"/>
    <col min="15627" max="15627" width="25.7265625" style="33" customWidth="1"/>
    <col min="15628" max="15871" width="9.1796875" style="33"/>
    <col min="15872" max="15872" width="25.7265625" style="33" customWidth="1"/>
    <col min="15873" max="15882" width="8.7265625" style="33" customWidth="1"/>
    <col min="15883" max="15883" width="25.7265625" style="33" customWidth="1"/>
    <col min="15884" max="16127" width="9.1796875" style="33"/>
    <col min="16128" max="16128" width="25.7265625" style="33" customWidth="1"/>
    <col min="16129" max="16138" width="8.7265625" style="33" customWidth="1"/>
    <col min="16139" max="16139" width="25.7265625" style="33" customWidth="1"/>
    <col min="16140" max="16384" width="9.1796875" style="33"/>
  </cols>
  <sheetData>
    <row r="1" spans="1:11" ht="24.5" x14ac:dyDescent="0.85">
      <c r="A1" s="1200" t="s">
        <v>578</v>
      </c>
      <c r="B1" s="1200"/>
      <c r="C1" s="1200"/>
      <c r="D1" s="1200"/>
      <c r="E1" s="1200"/>
      <c r="F1" s="1200"/>
      <c r="G1" s="1200"/>
      <c r="H1" s="1200"/>
      <c r="I1" s="1200"/>
      <c r="J1" s="1200"/>
      <c r="K1" s="1200"/>
    </row>
    <row r="2" spans="1:11" ht="16.5" customHeight="1" x14ac:dyDescent="0.35">
      <c r="A2" s="1201" t="s">
        <v>1172</v>
      </c>
      <c r="B2" s="1201"/>
      <c r="C2" s="1201"/>
      <c r="D2" s="1201"/>
      <c r="E2" s="1201"/>
      <c r="F2" s="1201"/>
      <c r="G2" s="1201"/>
      <c r="H2" s="1201"/>
      <c r="I2" s="1201"/>
      <c r="J2" s="1201"/>
      <c r="K2" s="1201"/>
    </row>
    <row r="3" spans="1:11" ht="15.5" x14ac:dyDescent="0.35">
      <c r="A3" s="1186">
        <v>2017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</row>
    <row r="4" spans="1:11" ht="15.5" x14ac:dyDescent="0.35">
      <c r="A4" s="1186" t="s">
        <v>358</v>
      </c>
      <c r="B4" s="1186"/>
      <c r="C4" s="1186"/>
      <c r="D4" s="1186"/>
      <c r="E4" s="1186"/>
      <c r="F4" s="1186"/>
      <c r="G4" s="1186"/>
      <c r="H4" s="1186"/>
      <c r="I4" s="1186"/>
      <c r="J4" s="1186"/>
      <c r="K4" s="1186"/>
    </row>
    <row r="5" spans="1:11" ht="15" x14ac:dyDescent="0.4">
      <c r="A5" s="318" t="s">
        <v>991</v>
      </c>
      <c r="B5" s="320"/>
      <c r="C5" s="320"/>
      <c r="D5" s="320"/>
      <c r="E5" s="320"/>
      <c r="F5" s="320"/>
      <c r="G5" s="333"/>
      <c r="H5" s="333"/>
      <c r="I5" s="320"/>
      <c r="J5" s="320"/>
      <c r="K5" s="331" t="s">
        <v>237</v>
      </c>
    </row>
    <row r="6" spans="1:11" ht="28.5" customHeight="1" thickBot="1" x14ac:dyDescent="0.3">
      <c r="A6" s="1260" t="s">
        <v>232</v>
      </c>
      <c r="B6" s="1262" t="s">
        <v>951</v>
      </c>
      <c r="C6" s="1262"/>
      <c r="D6" s="1262"/>
      <c r="E6" s="1262"/>
      <c r="F6" s="1262"/>
      <c r="G6" s="1262"/>
      <c r="H6" s="1262"/>
      <c r="I6" s="1262"/>
      <c r="J6" s="1262"/>
      <c r="K6" s="1263" t="s">
        <v>78</v>
      </c>
    </row>
    <row r="7" spans="1:11" ht="39.75" customHeight="1" thickTop="1" x14ac:dyDescent="0.25">
      <c r="A7" s="1261"/>
      <c r="B7" s="98" t="s">
        <v>404</v>
      </c>
      <c r="C7" s="148" t="s">
        <v>201</v>
      </c>
      <c r="D7" s="68" t="s">
        <v>165</v>
      </c>
      <c r="E7" s="68" t="s">
        <v>72</v>
      </c>
      <c r="F7" s="68" t="s">
        <v>70</v>
      </c>
      <c r="G7" s="68" t="s">
        <v>68</v>
      </c>
      <c r="H7" s="68" t="s">
        <v>66</v>
      </c>
      <c r="I7" s="68" t="s">
        <v>64</v>
      </c>
      <c r="J7" s="149" t="s">
        <v>668</v>
      </c>
      <c r="K7" s="1264"/>
    </row>
    <row r="8" spans="1:11" ht="25" customHeight="1" thickBot="1" x14ac:dyDescent="0.3">
      <c r="A8" s="795" t="s">
        <v>220</v>
      </c>
      <c r="B8" s="189">
        <f t="shared" ref="B8:B15" si="0">SUM(C8:J8)</f>
        <v>634</v>
      </c>
      <c r="C8" s="190">
        <f>'B16-1'!C8+'B16-2'!C8</f>
        <v>1</v>
      </c>
      <c r="D8" s="190">
        <f>'B16-1'!D8+'B16-2'!D8</f>
        <v>8</v>
      </c>
      <c r="E8" s="190">
        <f>'B16-1'!E8+'B16-2'!E8</f>
        <v>47</v>
      </c>
      <c r="F8" s="190">
        <f>'B16-1'!F8+'B16-2'!F8</f>
        <v>115</v>
      </c>
      <c r="G8" s="190">
        <f>'B16-1'!G8+'B16-2'!G8</f>
        <v>163</v>
      </c>
      <c r="H8" s="190">
        <f>'B16-1'!H8+'B16-2'!H8</f>
        <v>182</v>
      </c>
      <c r="I8" s="190">
        <f>'B16-1'!I8+'B16-2'!I8</f>
        <v>99</v>
      </c>
      <c r="J8" s="190">
        <f>'B16-1'!J8+'B16-2'!J8</f>
        <v>19</v>
      </c>
      <c r="K8" s="748" t="s">
        <v>221</v>
      </c>
    </row>
    <row r="9" spans="1:11" ht="25" customHeight="1" thickTop="1" thickBot="1" x14ac:dyDescent="0.3">
      <c r="A9" s="755" t="s">
        <v>847</v>
      </c>
      <c r="B9" s="193">
        <f t="shared" si="0"/>
        <v>0</v>
      </c>
      <c r="C9" s="734">
        <f>'B16-1'!C9+'B16-2'!C9</f>
        <v>0</v>
      </c>
      <c r="D9" s="734">
        <f>'B16-1'!D9+'B16-2'!D9</f>
        <v>0</v>
      </c>
      <c r="E9" s="734">
        <f>'B16-1'!E9+'B16-2'!E9</f>
        <v>0</v>
      </c>
      <c r="F9" s="734">
        <f>'B16-1'!F9+'B16-2'!F9</f>
        <v>0</v>
      </c>
      <c r="G9" s="734">
        <f>'B16-1'!G9+'B16-2'!G9</f>
        <v>0</v>
      </c>
      <c r="H9" s="734">
        <f>'B16-1'!H9+'B16-2'!H9</f>
        <v>0</v>
      </c>
      <c r="I9" s="734">
        <f>'B16-1'!I9+'B16-2'!I9</f>
        <v>0</v>
      </c>
      <c r="J9" s="734">
        <f>'B16-1'!J9+'B16-2'!J9</f>
        <v>0</v>
      </c>
      <c r="K9" s="750" t="s">
        <v>233</v>
      </c>
    </row>
    <row r="10" spans="1:11" ht="25" customHeight="1" thickTop="1" thickBot="1" x14ac:dyDescent="0.3">
      <c r="A10" s="796" t="s">
        <v>79</v>
      </c>
      <c r="B10" s="189">
        <f t="shared" si="0"/>
        <v>1121</v>
      </c>
      <c r="C10" s="190">
        <f>'B16-1'!C10+'B16-2'!C10</f>
        <v>1</v>
      </c>
      <c r="D10" s="190">
        <f>'B16-1'!D10+'B16-2'!D10</f>
        <v>8</v>
      </c>
      <c r="E10" s="190">
        <f>'B16-1'!E10+'B16-2'!E10</f>
        <v>71</v>
      </c>
      <c r="F10" s="190">
        <f>'B16-1'!F10+'B16-2'!F10</f>
        <v>174</v>
      </c>
      <c r="G10" s="190">
        <f>'B16-1'!G10+'B16-2'!G10</f>
        <v>323</v>
      </c>
      <c r="H10" s="190">
        <f>'B16-1'!H10+'B16-2'!H10</f>
        <v>321</v>
      </c>
      <c r="I10" s="190">
        <f>'B16-1'!I10+'B16-2'!I10</f>
        <v>182</v>
      </c>
      <c r="J10" s="190">
        <f>'B16-1'!J10+'B16-2'!J10</f>
        <v>41</v>
      </c>
      <c r="K10" s="748" t="s">
        <v>234</v>
      </c>
    </row>
    <row r="11" spans="1:11" ht="25" customHeight="1" thickTop="1" thickBot="1" x14ac:dyDescent="0.3">
      <c r="A11" s="755" t="s">
        <v>80</v>
      </c>
      <c r="B11" s="193">
        <f t="shared" si="0"/>
        <v>1527</v>
      </c>
      <c r="C11" s="734">
        <f>'B16-1'!C11+'B16-2'!C11</f>
        <v>0</v>
      </c>
      <c r="D11" s="734">
        <f>'B16-1'!D11+'B16-2'!D11</f>
        <v>9</v>
      </c>
      <c r="E11" s="734">
        <f>'B16-1'!E11+'B16-2'!E11</f>
        <v>81</v>
      </c>
      <c r="F11" s="734">
        <f>'B16-1'!F11+'B16-2'!F11</f>
        <v>205</v>
      </c>
      <c r="G11" s="734">
        <f>'B16-1'!G11+'B16-2'!G11</f>
        <v>357</v>
      </c>
      <c r="H11" s="734">
        <f>'B16-1'!H11+'B16-2'!H11</f>
        <v>387</v>
      </c>
      <c r="I11" s="734">
        <f>'B16-1'!I11+'B16-2'!I11</f>
        <v>391</v>
      </c>
      <c r="J11" s="734">
        <f>'B16-1'!J11+'B16-2'!J11</f>
        <v>97</v>
      </c>
      <c r="K11" s="750" t="s">
        <v>235</v>
      </c>
    </row>
    <row r="12" spans="1:11" ht="25" customHeight="1" thickTop="1" thickBot="1" x14ac:dyDescent="0.3">
      <c r="A12" s="796" t="s">
        <v>81</v>
      </c>
      <c r="B12" s="189">
        <f t="shared" si="0"/>
        <v>9223</v>
      </c>
      <c r="C12" s="190">
        <f>'B16-1'!C12+'B16-2'!C12</f>
        <v>3</v>
      </c>
      <c r="D12" s="190">
        <f>'B16-1'!D12+'B16-2'!D12</f>
        <v>25</v>
      </c>
      <c r="E12" s="190">
        <f>'B16-1'!E12+'B16-2'!E12</f>
        <v>333</v>
      </c>
      <c r="F12" s="190">
        <f>'B16-1'!F12+'B16-2'!F12</f>
        <v>1259</v>
      </c>
      <c r="G12" s="190">
        <f>'B16-1'!G12+'B16-2'!G12</f>
        <v>2529</v>
      </c>
      <c r="H12" s="190">
        <f>'B16-1'!H12+'B16-2'!H12</f>
        <v>3025</v>
      </c>
      <c r="I12" s="190">
        <f>'B16-1'!I12+'B16-2'!I12</f>
        <v>1858</v>
      </c>
      <c r="J12" s="190">
        <f>'B16-1'!J12+'B16-2'!J12</f>
        <v>191</v>
      </c>
      <c r="K12" s="748" t="s">
        <v>223</v>
      </c>
    </row>
    <row r="13" spans="1:11" ht="25" customHeight="1" thickTop="1" thickBot="1" x14ac:dyDescent="0.3">
      <c r="A13" s="755" t="s">
        <v>224</v>
      </c>
      <c r="B13" s="193">
        <f t="shared" si="0"/>
        <v>1750</v>
      </c>
      <c r="C13" s="734">
        <f>'B16-1'!C13+'B16-2'!C13</f>
        <v>2</v>
      </c>
      <c r="D13" s="734">
        <f>'B16-1'!D13+'B16-2'!D13</f>
        <v>5</v>
      </c>
      <c r="E13" s="734">
        <f>'B16-1'!E13+'B16-2'!E13</f>
        <v>81</v>
      </c>
      <c r="F13" s="734">
        <f>'B16-1'!F13+'B16-2'!F13</f>
        <v>379</v>
      </c>
      <c r="G13" s="734">
        <f>'B16-1'!G13+'B16-2'!G13</f>
        <v>650</v>
      </c>
      <c r="H13" s="734">
        <f>'B16-1'!H13+'B16-2'!H13</f>
        <v>497</v>
      </c>
      <c r="I13" s="734">
        <f>'B16-1'!I13+'B16-2'!I13</f>
        <v>131</v>
      </c>
      <c r="J13" s="734">
        <f>'B16-1'!J13+'B16-2'!J13</f>
        <v>5</v>
      </c>
      <c r="K13" s="750" t="s">
        <v>225</v>
      </c>
    </row>
    <row r="14" spans="1:11" ht="25" customHeight="1" thickTop="1" thickBot="1" x14ac:dyDescent="0.3">
      <c r="A14" s="796" t="s">
        <v>952</v>
      </c>
      <c r="B14" s="189">
        <f t="shared" si="0"/>
        <v>13588</v>
      </c>
      <c r="C14" s="190">
        <f>'B16-1'!C14+'B16-2'!C14</f>
        <v>7</v>
      </c>
      <c r="D14" s="190">
        <f>'B16-1'!D14+'B16-2'!D14</f>
        <v>37</v>
      </c>
      <c r="E14" s="190">
        <f>'B16-1'!E14+'B16-2'!E14</f>
        <v>683</v>
      </c>
      <c r="F14" s="190">
        <f>'B16-1'!F14+'B16-2'!F14</f>
        <v>2594</v>
      </c>
      <c r="G14" s="190">
        <f>'B16-1'!G14+'B16-2'!G14</f>
        <v>4950</v>
      </c>
      <c r="H14" s="190">
        <f>'B16-1'!H14+'B16-2'!H14</f>
        <v>4257</v>
      </c>
      <c r="I14" s="190">
        <f>'B16-1'!I14+'B16-2'!I14</f>
        <v>1060</v>
      </c>
      <c r="J14" s="190">
        <f>'B16-1'!J14+'B16-2'!J14</f>
        <v>0</v>
      </c>
      <c r="K14" s="748" t="s">
        <v>226</v>
      </c>
    </row>
    <row r="15" spans="1:11" ht="25" customHeight="1" thickTop="1" x14ac:dyDescent="0.25">
      <c r="A15" s="756" t="s">
        <v>74</v>
      </c>
      <c r="B15" s="196">
        <f t="shared" si="0"/>
        <v>63</v>
      </c>
      <c r="C15" s="744">
        <f>'B16-1'!C15+'B16-2'!C15</f>
        <v>0</v>
      </c>
      <c r="D15" s="744">
        <f>'B16-1'!D15+'B16-2'!D15</f>
        <v>1</v>
      </c>
      <c r="E15" s="744">
        <f>'B16-1'!E15+'B16-2'!E15</f>
        <v>2</v>
      </c>
      <c r="F15" s="744">
        <f>'B16-1'!F15+'B16-2'!F15</f>
        <v>16</v>
      </c>
      <c r="G15" s="744">
        <f>'B16-1'!G15+'B16-2'!G15</f>
        <v>21</v>
      </c>
      <c r="H15" s="744">
        <f>'B16-1'!H15+'B16-2'!H15</f>
        <v>18</v>
      </c>
      <c r="I15" s="744">
        <f>'B16-1'!I15+'B16-2'!I15</f>
        <v>5</v>
      </c>
      <c r="J15" s="744">
        <f>'B16-1'!J15+'B16-2'!J15</f>
        <v>0</v>
      </c>
      <c r="K15" s="793" t="s">
        <v>75</v>
      </c>
    </row>
    <row r="16" spans="1:11" ht="30" customHeight="1" x14ac:dyDescent="0.25">
      <c r="A16" s="554" t="s">
        <v>47</v>
      </c>
      <c r="B16" s="218">
        <f t="shared" ref="B16:I16" si="1">SUM(B8:B15)</f>
        <v>27906</v>
      </c>
      <c r="C16" s="289">
        <f t="shared" si="1"/>
        <v>14</v>
      </c>
      <c r="D16" s="289">
        <f t="shared" si="1"/>
        <v>93</v>
      </c>
      <c r="E16" s="289">
        <f t="shared" si="1"/>
        <v>1298</v>
      </c>
      <c r="F16" s="289">
        <f t="shared" si="1"/>
        <v>4742</v>
      </c>
      <c r="G16" s="289">
        <f t="shared" si="1"/>
        <v>8993</v>
      </c>
      <c r="H16" s="289">
        <f t="shared" si="1"/>
        <v>8687</v>
      </c>
      <c r="I16" s="289">
        <f t="shared" si="1"/>
        <v>3726</v>
      </c>
      <c r="J16" s="289">
        <f>SUM(J8:J15)</f>
        <v>353</v>
      </c>
      <c r="K16" s="810" t="s">
        <v>48</v>
      </c>
    </row>
  </sheetData>
  <mergeCells count="7">
    <mergeCell ref="A1:K1"/>
    <mergeCell ref="A2:K2"/>
    <mergeCell ref="A3:K3"/>
    <mergeCell ref="A4:K4"/>
    <mergeCell ref="A6:A7"/>
    <mergeCell ref="B6:J6"/>
    <mergeCell ref="K6:K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2"/>
  <dimension ref="A1:O22"/>
  <sheetViews>
    <sheetView view="pageBreakPreview" zoomScaleNormal="100" zoomScaleSheetLayoutView="100" workbookViewId="0">
      <selection activeCell="J14" sqref="J14"/>
    </sheetView>
  </sheetViews>
  <sheetFormatPr defaultRowHeight="14" x14ac:dyDescent="0.3"/>
  <cols>
    <col min="1" max="1" width="35.81640625" style="20" bestFit="1" customWidth="1"/>
    <col min="2" max="2" width="9.81640625" style="20" bestFit="1" customWidth="1"/>
    <col min="3" max="10" width="9" style="20" bestFit="1" customWidth="1"/>
    <col min="11" max="11" width="29.81640625" style="20" customWidth="1"/>
    <col min="12" max="256" width="9.1796875" style="110"/>
    <col min="257" max="257" width="30.7265625" style="110" customWidth="1"/>
    <col min="258" max="258" width="9.81640625" style="110" bestFit="1" customWidth="1"/>
    <col min="259" max="266" width="7.7265625" style="110" customWidth="1"/>
    <col min="267" max="267" width="30.7265625" style="110" customWidth="1"/>
    <col min="268" max="512" width="9.1796875" style="110"/>
    <col min="513" max="513" width="30.7265625" style="110" customWidth="1"/>
    <col min="514" max="514" width="9.81640625" style="110" bestFit="1" customWidth="1"/>
    <col min="515" max="522" width="7.7265625" style="110" customWidth="1"/>
    <col min="523" max="523" width="30.7265625" style="110" customWidth="1"/>
    <col min="524" max="768" width="9.1796875" style="110"/>
    <col min="769" max="769" width="30.7265625" style="110" customWidth="1"/>
    <col min="770" max="770" width="9.81640625" style="110" bestFit="1" customWidth="1"/>
    <col min="771" max="778" width="7.7265625" style="110" customWidth="1"/>
    <col min="779" max="779" width="30.7265625" style="110" customWidth="1"/>
    <col min="780" max="1024" width="9.1796875" style="110"/>
    <col min="1025" max="1025" width="30.7265625" style="110" customWidth="1"/>
    <col min="1026" max="1026" width="9.81640625" style="110" bestFit="1" customWidth="1"/>
    <col min="1027" max="1034" width="7.7265625" style="110" customWidth="1"/>
    <col min="1035" max="1035" width="30.7265625" style="110" customWidth="1"/>
    <col min="1036" max="1280" width="9.1796875" style="110"/>
    <col min="1281" max="1281" width="30.7265625" style="110" customWidth="1"/>
    <col min="1282" max="1282" width="9.81640625" style="110" bestFit="1" customWidth="1"/>
    <col min="1283" max="1290" width="7.7265625" style="110" customWidth="1"/>
    <col min="1291" max="1291" width="30.7265625" style="110" customWidth="1"/>
    <col min="1292" max="1536" width="9.1796875" style="110"/>
    <col min="1537" max="1537" width="30.7265625" style="110" customWidth="1"/>
    <col min="1538" max="1538" width="9.81640625" style="110" bestFit="1" customWidth="1"/>
    <col min="1539" max="1546" width="7.7265625" style="110" customWidth="1"/>
    <col min="1547" max="1547" width="30.7265625" style="110" customWidth="1"/>
    <col min="1548" max="1792" width="9.1796875" style="110"/>
    <col min="1793" max="1793" width="30.7265625" style="110" customWidth="1"/>
    <col min="1794" max="1794" width="9.81640625" style="110" bestFit="1" customWidth="1"/>
    <col min="1795" max="1802" width="7.7265625" style="110" customWidth="1"/>
    <col min="1803" max="1803" width="30.7265625" style="110" customWidth="1"/>
    <col min="1804" max="2048" width="9.1796875" style="110"/>
    <col min="2049" max="2049" width="30.7265625" style="110" customWidth="1"/>
    <col min="2050" max="2050" width="9.81640625" style="110" bestFit="1" customWidth="1"/>
    <col min="2051" max="2058" width="7.7265625" style="110" customWidth="1"/>
    <col min="2059" max="2059" width="30.7265625" style="110" customWidth="1"/>
    <col min="2060" max="2304" width="9.1796875" style="110"/>
    <col min="2305" max="2305" width="30.7265625" style="110" customWidth="1"/>
    <col min="2306" max="2306" width="9.81640625" style="110" bestFit="1" customWidth="1"/>
    <col min="2307" max="2314" width="7.7265625" style="110" customWidth="1"/>
    <col min="2315" max="2315" width="30.7265625" style="110" customWidth="1"/>
    <col min="2316" max="2560" width="9.1796875" style="110"/>
    <col min="2561" max="2561" width="30.7265625" style="110" customWidth="1"/>
    <col min="2562" max="2562" width="9.81640625" style="110" bestFit="1" customWidth="1"/>
    <col min="2563" max="2570" width="7.7265625" style="110" customWidth="1"/>
    <col min="2571" max="2571" width="30.7265625" style="110" customWidth="1"/>
    <col min="2572" max="2816" width="9.1796875" style="110"/>
    <col min="2817" max="2817" width="30.7265625" style="110" customWidth="1"/>
    <col min="2818" max="2818" width="9.81640625" style="110" bestFit="1" customWidth="1"/>
    <col min="2819" max="2826" width="7.7265625" style="110" customWidth="1"/>
    <col min="2827" max="2827" width="30.7265625" style="110" customWidth="1"/>
    <col min="2828" max="3072" width="9.1796875" style="110"/>
    <col min="3073" max="3073" width="30.7265625" style="110" customWidth="1"/>
    <col min="3074" max="3074" width="9.81640625" style="110" bestFit="1" customWidth="1"/>
    <col min="3075" max="3082" width="7.7265625" style="110" customWidth="1"/>
    <col min="3083" max="3083" width="30.7265625" style="110" customWidth="1"/>
    <col min="3084" max="3328" width="9.1796875" style="110"/>
    <col min="3329" max="3329" width="30.7265625" style="110" customWidth="1"/>
    <col min="3330" max="3330" width="9.81640625" style="110" bestFit="1" customWidth="1"/>
    <col min="3331" max="3338" width="7.7265625" style="110" customWidth="1"/>
    <col min="3339" max="3339" width="30.7265625" style="110" customWidth="1"/>
    <col min="3340" max="3584" width="9.1796875" style="110"/>
    <col min="3585" max="3585" width="30.7265625" style="110" customWidth="1"/>
    <col min="3586" max="3586" width="9.81640625" style="110" bestFit="1" customWidth="1"/>
    <col min="3587" max="3594" width="7.7265625" style="110" customWidth="1"/>
    <col min="3595" max="3595" width="30.7265625" style="110" customWidth="1"/>
    <col min="3596" max="3840" width="9.1796875" style="110"/>
    <col min="3841" max="3841" width="30.7265625" style="110" customWidth="1"/>
    <col min="3842" max="3842" width="9.81640625" style="110" bestFit="1" customWidth="1"/>
    <col min="3843" max="3850" width="7.7265625" style="110" customWidth="1"/>
    <col min="3851" max="3851" width="30.7265625" style="110" customWidth="1"/>
    <col min="3852" max="4096" width="9.1796875" style="110"/>
    <col min="4097" max="4097" width="30.7265625" style="110" customWidth="1"/>
    <col min="4098" max="4098" width="9.81640625" style="110" bestFit="1" customWidth="1"/>
    <col min="4099" max="4106" width="7.7265625" style="110" customWidth="1"/>
    <col min="4107" max="4107" width="30.7265625" style="110" customWidth="1"/>
    <col min="4108" max="4352" width="9.1796875" style="110"/>
    <col min="4353" max="4353" width="30.7265625" style="110" customWidth="1"/>
    <col min="4354" max="4354" width="9.81640625" style="110" bestFit="1" customWidth="1"/>
    <col min="4355" max="4362" width="7.7265625" style="110" customWidth="1"/>
    <col min="4363" max="4363" width="30.7265625" style="110" customWidth="1"/>
    <col min="4364" max="4608" width="9.1796875" style="110"/>
    <col min="4609" max="4609" width="30.7265625" style="110" customWidth="1"/>
    <col min="4610" max="4610" width="9.81640625" style="110" bestFit="1" customWidth="1"/>
    <col min="4611" max="4618" width="7.7265625" style="110" customWidth="1"/>
    <col min="4619" max="4619" width="30.7265625" style="110" customWidth="1"/>
    <col min="4620" max="4864" width="9.1796875" style="110"/>
    <col min="4865" max="4865" width="30.7265625" style="110" customWidth="1"/>
    <col min="4866" max="4866" width="9.81640625" style="110" bestFit="1" customWidth="1"/>
    <col min="4867" max="4874" width="7.7265625" style="110" customWidth="1"/>
    <col min="4875" max="4875" width="30.7265625" style="110" customWidth="1"/>
    <col min="4876" max="5120" width="9.1796875" style="110"/>
    <col min="5121" max="5121" width="30.7265625" style="110" customWidth="1"/>
    <col min="5122" max="5122" width="9.81640625" style="110" bestFit="1" customWidth="1"/>
    <col min="5123" max="5130" width="7.7265625" style="110" customWidth="1"/>
    <col min="5131" max="5131" width="30.7265625" style="110" customWidth="1"/>
    <col min="5132" max="5376" width="9.1796875" style="110"/>
    <col min="5377" max="5377" width="30.7265625" style="110" customWidth="1"/>
    <col min="5378" max="5378" width="9.81640625" style="110" bestFit="1" customWidth="1"/>
    <col min="5379" max="5386" width="7.7265625" style="110" customWidth="1"/>
    <col min="5387" max="5387" width="30.7265625" style="110" customWidth="1"/>
    <col min="5388" max="5632" width="9.1796875" style="110"/>
    <col min="5633" max="5633" width="30.7265625" style="110" customWidth="1"/>
    <col min="5634" max="5634" width="9.81640625" style="110" bestFit="1" customWidth="1"/>
    <col min="5635" max="5642" width="7.7265625" style="110" customWidth="1"/>
    <col min="5643" max="5643" width="30.7265625" style="110" customWidth="1"/>
    <col min="5644" max="5888" width="9.1796875" style="110"/>
    <col min="5889" max="5889" width="30.7265625" style="110" customWidth="1"/>
    <col min="5890" max="5890" width="9.81640625" style="110" bestFit="1" customWidth="1"/>
    <col min="5891" max="5898" width="7.7265625" style="110" customWidth="1"/>
    <col min="5899" max="5899" width="30.7265625" style="110" customWidth="1"/>
    <col min="5900" max="6144" width="9.1796875" style="110"/>
    <col min="6145" max="6145" width="30.7265625" style="110" customWidth="1"/>
    <col min="6146" max="6146" width="9.81640625" style="110" bestFit="1" customWidth="1"/>
    <col min="6147" max="6154" width="7.7265625" style="110" customWidth="1"/>
    <col min="6155" max="6155" width="30.7265625" style="110" customWidth="1"/>
    <col min="6156" max="6400" width="9.1796875" style="110"/>
    <col min="6401" max="6401" width="30.7265625" style="110" customWidth="1"/>
    <col min="6402" max="6402" width="9.81640625" style="110" bestFit="1" customWidth="1"/>
    <col min="6403" max="6410" width="7.7265625" style="110" customWidth="1"/>
    <col min="6411" max="6411" width="30.7265625" style="110" customWidth="1"/>
    <col min="6412" max="6656" width="9.1796875" style="110"/>
    <col min="6657" max="6657" width="30.7265625" style="110" customWidth="1"/>
    <col min="6658" max="6658" width="9.81640625" style="110" bestFit="1" customWidth="1"/>
    <col min="6659" max="6666" width="7.7265625" style="110" customWidth="1"/>
    <col min="6667" max="6667" width="30.7265625" style="110" customWidth="1"/>
    <col min="6668" max="6912" width="9.1796875" style="110"/>
    <col min="6913" max="6913" width="30.7265625" style="110" customWidth="1"/>
    <col min="6914" max="6914" width="9.81640625" style="110" bestFit="1" customWidth="1"/>
    <col min="6915" max="6922" width="7.7265625" style="110" customWidth="1"/>
    <col min="6923" max="6923" width="30.7265625" style="110" customWidth="1"/>
    <col min="6924" max="7168" width="9.1796875" style="110"/>
    <col min="7169" max="7169" width="30.7265625" style="110" customWidth="1"/>
    <col min="7170" max="7170" width="9.81640625" style="110" bestFit="1" customWidth="1"/>
    <col min="7171" max="7178" width="7.7265625" style="110" customWidth="1"/>
    <col min="7179" max="7179" width="30.7265625" style="110" customWidth="1"/>
    <col min="7180" max="7424" width="9.1796875" style="110"/>
    <col min="7425" max="7425" width="30.7265625" style="110" customWidth="1"/>
    <col min="7426" max="7426" width="9.81640625" style="110" bestFit="1" customWidth="1"/>
    <col min="7427" max="7434" width="7.7265625" style="110" customWidth="1"/>
    <col min="7435" max="7435" width="30.7265625" style="110" customWidth="1"/>
    <col min="7436" max="7680" width="9.1796875" style="110"/>
    <col min="7681" max="7681" width="30.7265625" style="110" customWidth="1"/>
    <col min="7682" max="7682" width="9.81640625" style="110" bestFit="1" customWidth="1"/>
    <col min="7683" max="7690" width="7.7265625" style="110" customWidth="1"/>
    <col min="7691" max="7691" width="30.7265625" style="110" customWidth="1"/>
    <col min="7692" max="7936" width="9.1796875" style="110"/>
    <col min="7937" max="7937" width="30.7265625" style="110" customWidth="1"/>
    <col min="7938" max="7938" width="9.81640625" style="110" bestFit="1" customWidth="1"/>
    <col min="7939" max="7946" width="7.7265625" style="110" customWidth="1"/>
    <col min="7947" max="7947" width="30.7265625" style="110" customWidth="1"/>
    <col min="7948" max="8192" width="9.1796875" style="110"/>
    <col min="8193" max="8193" width="30.7265625" style="110" customWidth="1"/>
    <col min="8194" max="8194" width="9.81640625" style="110" bestFit="1" customWidth="1"/>
    <col min="8195" max="8202" width="7.7265625" style="110" customWidth="1"/>
    <col min="8203" max="8203" width="30.7265625" style="110" customWidth="1"/>
    <col min="8204" max="8448" width="9.1796875" style="110"/>
    <col min="8449" max="8449" width="30.7265625" style="110" customWidth="1"/>
    <col min="8450" max="8450" width="9.81640625" style="110" bestFit="1" customWidth="1"/>
    <col min="8451" max="8458" width="7.7265625" style="110" customWidth="1"/>
    <col min="8459" max="8459" width="30.7265625" style="110" customWidth="1"/>
    <col min="8460" max="8704" width="9.1796875" style="110"/>
    <col min="8705" max="8705" width="30.7265625" style="110" customWidth="1"/>
    <col min="8706" max="8706" width="9.81640625" style="110" bestFit="1" customWidth="1"/>
    <col min="8707" max="8714" width="7.7265625" style="110" customWidth="1"/>
    <col min="8715" max="8715" width="30.7265625" style="110" customWidth="1"/>
    <col min="8716" max="8960" width="9.1796875" style="110"/>
    <col min="8961" max="8961" width="30.7265625" style="110" customWidth="1"/>
    <col min="8962" max="8962" width="9.81640625" style="110" bestFit="1" customWidth="1"/>
    <col min="8963" max="8970" width="7.7265625" style="110" customWidth="1"/>
    <col min="8971" max="8971" width="30.7265625" style="110" customWidth="1"/>
    <col min="8972" max="9216" width="9.1796875" style="110"/>
    <col min="9217" max="9217" width="30.7265625" style="110" customWidth="1"/>
    <col min="9218" max="9218" width="9.81640625" style="110" bestFit="1" customWidth="1"/>
    <col min="9219" max="9226" width="7.7265625" style="110" customWidth="1"/>
    <col min="9227" max="9227" width="30.7265625" style="110" customWidth="1"/>
    <col min="9228" max="9472" width="9.1796875" style="110"/>
    <col min="9473" max="9473" width="30.7265625" style="110" customWidth="1"/>
    <col min="9474" max="9474" width="9.81640625" style="110" bestFit="1" customWidth="1"/>
    <col min="9475" max="9482" width="7.7265625" style="110" customWidth="1"/>
    <col min="9483" max="9483" width="30.7265625" style="110" customWidth="1"/>
    <col min="9484" max="9728" width="9.1796875" style="110"/>
    <col min="9729" max="9729" width="30.7265625" style="110" customWidth="1"/>
    <col min="9730" max="9730" width="9.81640625" style="110" bestFit="1" customWidth="1"/>
    <col min="9731" max="9738" width="7.7265625" style="110" customWidth="1"/>
    <col min="9739" max="9739" width="30.7265625" style="110" customWidth="1"/>
    <col min="9740" max="9984" width="9.1796875" style="110"/>
    <col min="9985" max="9985" width="30.7265625" style="110" customWidth="1"/>
    <col min="9986" max="9986" width="9.81640625" style="110" bestFit="1" customWidth="1"/>
    <col min="9987" max="9994" width="7.7265625" style="110" customWidth="1"/>
    <col min="9995" max="9995" width="30.7265625" style="110" customWidth="1"/>
    <col min="9996" max="10240" width="9.1796875" style="110"/>
    <col min="10241" max="10241" width="30.7265625" style="110" customWidth="1"/>
    <col min="10242" max="10242" width="9.81640625" style="110" bestFit="1" customWidth="1"/>
    <col min="10243" max="10250" width="7.7265625" style="110" customWidth="1"/>
    <col min="10251" max="10251" width="30.7265625" style="110" customWidth="1"/>
    <col min="10252" max="10496" width="9.1796875" style="110"/>
    <col min="10497" max="10497" width="30.7265625" style="110" customWidth="1"/>
    <col min="10498" max="10498" width="9.81640625" style="110" bestFit="1" customWidth="1"/>
    <col min="10499" max="10506" width="7.7265625" style="110" customWidth="1"/>
    <col min="10507" max="10507" width="30.7265625" style="110" customWidth="1"/>
    <col min="10508" max="10752" width="9.1796875" style="110"/>
    <col min="10753" max="10753" width="30.7265625" style="110" customWidth="1"/>
    <col min="10754" max="10754" width="9.81640625" style="110" bestFit="1" customWidth="1"/>
    <col min="10755" max="10762" width="7.7265625" style="110" customWidth="1"/>
    <col min="10763" max="10763" width="30.7265625" style="110" customWidth="1"/>
    <col min="10764" max="11008" width="9.1796875" style="110"/>
    <col min="11009" max="11009" width="30.7265625" style="110" customWidth="1"/>
    <col min="11010" max="11010" width="9.81640625" style="110" bestFit="1" customWidth="1"/>
    <col min="11011" max="11018" width="7.7265625" style="110" customWidth="1"/>
    <col min="11019" max="11019" width="30.7265625" style="110" customWidth="1"/>
    <col min="11020" max="11264" width="9.1796875" style="110"/>
    <col min="11265" max="11265" width="30.7265625" style="110" customWidth="1"/>
    <col min="11266" max="11266" width="9.81640625" style="110" bestFit="1" customWidth="1"/>
    <col min="11267" max="11274" width="7.7265625" style="110" customWidth="1"/>
    <col min="11275" max="11275" width="30.7265625" style="110" customWidth="1"/>
    <col min="11276" max="11520" width="9.1796875" style="110"/>
    <col min="11521" max="11521" width="30.7265625" style="110" customWidth="1"/>
    <col min="11522" max="11522" width="9.81640625" style="110" bestFit="1" customWidth="1"/>
    <col min="11523" max="11530" width="7.7265625" style="110" customWidth="1"/>
    <col min="11531" max="11531" width="30.7265625" style="110" customWidth="1"/>
    <col min="11532" max="11776" width="9.1796875" style="110"/>
    <col min="11777" max="11777" width="30.7265625" style="110" customWidth="1"/>
    <col min="11778" max="11778" width="9.81640625" style="110" bestFit="1" customWidth="1"/>
    <col min="11779" max="11786" width="7.7265625" style="110" customWidth="1"/>
    <col min="11787" max="11787" width="30.7265625" style="110" customWidth="1"/>
    <col min="11788" max="12032" width="9.1796875" style="110"/>
    <col min="12033" max="12033" width="30.7265625" style="110" customWidth="1"/>
    <col min="12034" max="12034" width="9.81640625" style="110" bestFit="1" customWidth="1"/>
    <col min="12035" max="12042" width="7.7265625" style="110" customWidth="1"/>
    <col min="12043" max="12043" width="30.7265625" style="110" customWidth="1"/>
    <col min="12044" max="12288" width="9.1796875" style="110"/>
    <col min="12289" max="12289" width="30.7265625" style="110" customWidth="1"/>
    <col min="12290" max="12290" width="9.81640625" style="110" bestFit="1" customWidth="1"/>
    <col min="12291" max="12298" width="7.7265625" style="110" customWidth="1"/>
    <col min="12299" max="12299" width="30.7265625" style="110" customWidth="1"/>
    <col min="12300" max="12544" width="9.1796875" style="110"/>
    <col min="12545" max="12545" width="30.7265625" style="110" customWidth="1"/>
    <col min="12546" max="12546" width="9.81640625" style="110" bestFit="1" customWidth="1"/>
    <col min="12547" max="12554" width="7.7265625" style="110" customWidth="1"/>
    <col min="12555" max="12555" width="30.7265625" style="110" customWidth="1"/>
    <col min="12556" max="12800" width="9.1796875" style="110"/>
    <col min="12801" max="12801" width="30.7265625" style="110" customWidth="1"/>
    <col min="12802" max="12802" width="9.81640625" style="110" bestFit="1" customWidth="1"/>
    <col min="12803" max="12810" width="7.7265625" style="110" customWidth="1"/>
    <col min="12811" max="12811" width="30.7265625" style="110" customWidth="1"/>
    <col min="12812" max="13056" width="9.1796875" style="110"/>
    <col min="13057" max="13057" width="30.7265625" style="110" customWidth="1"/>
    <col min="13058" max="13058" width="9.81640625" style="110" bestFit="1" customWidth="1"/>
    <col min="13059" max="13066" width="7.7265625" style="110" customWidth="1"/>
    <col min="13067" max="13067" width="30.7265625" style="110" customWidth="1"/>
    <col min="13068" max="13312" width="9.1796875" style="110"/>
    <col min="13313" max="13313" width="30.7265625" style="110" customWidth="1"/>
    <col min="13314" max="13314" width="9.81640625" style="110" bestFit="1" customWidth="1"/>
    <col min="13315" max="13322" width="7.7265625" style="110" customWidth="1"/>
    <col min="13323" max="13323" width="30.7265625" style="110" customWidth="1"/>
    <col min="13324" max="13568" width="9.1796875" style="110"/>
    <col min="13569" max="13569" width="30.7265625" style="110" customWidth="1"/>
    <col min="13570" max="13570" width="9.81640625" style="110" bestFit="1" customWidth="1"/>
    <col min="13571" max="13578" width="7.7265625" style="110" customWidth="1"/>
    <col min="13579" max="13579" width="30.7265625" style="110" customWidth="1"/>
    <col min="13580" max="13824" width="9.1796875" style="110"/>
    <col min="13825" max="13825" width="30.7265625" style="110" customWidth="1"/>
    <col min="13826" max="13826" width="9.81640625" style="110" bestFit="1" customWidth="1"/>
    <col min="13827" max="13834" width="7.7265625" style="110" customWidth="1"/>
    <col min="13835" max="13835" width="30.7265625" style="110" customWidth="1"/>
    <col min="13836" max="14080" width="9.1796875" style="110"/>
    <col min="14081" max="14081" width="30.7265625" style="110" customWidth="1"/>
    <col min="14082" max="14082" width="9.81640625" style="110" bestFit="1" customWidth="1"/>
    <col min="14083" max="14090" width="7.7265625" style="110" customWidth="1"/>
    <col min="14091" max="14091" width="30.7265625" style="110" customWidth="1"/>
    <col min="14092" max="14336" width="9.1796875" style="110"/>
    <col min="14337" max="14337" width="30.7265625" style="110" customWidth="1"/>
    <col min="14338" max="14338" width="9.81640625" style="110" bestFit="1" customWidth="1"/>
    <col min="14339" max="14346" width="7.7265625" style="110" customWidth="1"/>
    <col min="14347" max="14347" width="30.7265625" style="110" customWidth="1"/>
    <col min="14348" max="14592" width="9.1796875" style="110"/>
    <col min="14593" max="14593" width="30.7265625" style="110" customWidth="1"/>
    <col min="14594" max="14594" width="9.81640625" style="110" bestFit="1" customWidth="1"/>
    <col min="14595" max="14602" width="7.7265625" style="110" customWidth="1"/>
    <col min="14603" max="14603" width="30.7265625" style="110" customWidth="1"/>
    <col min="14604" max="14848" width="9.1796875" style="110"/>
    <col min="14849" max="14849" width="30.7265625" style="110" customWidth="1"/>
    <col min="14850" max="14850" width="9.81640625" style="110" bestFit="1" customWidth="1"/>
    <col min="14851" max="14858" width="7.7265625" style="110" customWidth="1"/>
    <col min="14859" max="14859" width="30.7265625" style="110" customWidth="1"/>
    <col min="14860" max="15104" width="9.1796875" style="110"/>
    <col min="15105" max="15105" width="30.7265625" style="110" customWidth="1"/>
    <col min="15106" max="15106" width="9.81640625" style="110" bestFit="1" customWidth="1"/>
    <col min="15107" max="15114" width="7.7265625" style="110" customWidth="1"/>
    <col min="15115" max="15115" width="30.7265625" style="110" customWidth="1"/>
    <col min="15116" max="15360" width="9.1796875" style="110"/>
    <col min="15361" max="15361" width="30.7265625" style="110" customWidth="1"/>
    <col min="15362" max="15362" width="9.81640625" style="110" bestFit="1" customWidth="1"/>
    <col min="15363" max="15370" width="7.7265625" style="110" customWidth="1"/>
    <col min="15371" max="15371" width="30.7265625" style="110" customWidth="1"/>
    <col min="15372" max="15616" width="9.1796875" style="110"/>
    <col min="15617" max="15617" width="30.7265625" style="110" customWidth="1"/>
    <col min="15618" max="15618" width="9.81640625" style="110" bestFit="1" customWidth="1"/>
    <col min="15619" max="15626" width="7.7265625" style="110" customWidth="1"/>
    <col min="15627" max="15627" width="30.7265625" style="110" customWidth="1"/>
    <col min="15628" max="15872" width="9.1796875" style="110"/>
    <col min="15873" max="15873" width="30.7265625" style="110" customWidth="1"/>
    <col min="15874" max="15874" width="9.81640625" style="110" bestFit="1" customWidth="1"/>
    <col min="15875" max="15882" width="7.7265625" style="110" customWidth="1"/>
    <col min="15883" max="15883" width="30.7265625" style="110" customWidth="1"/>
    <col min="15884" max="16128" width="9.1796875" style="110"/>
    <col min="16129" max="16129" width="30.7265625" style="110" customWidth="1"/>
    <col min="16130" max="16130" width="9.81640625" style="110" bestFit="1" customWidth="1"/>
    <col min="16131" max="16138" width="7.7265625" style="110" customWidth="1"/>
    <col min="16139" max="16139" width="30.7265625" style="110" customWidth="1"/>
    <col min="16140" max="16384" width="9.1796875" style="110"/>
  </cols>
  <sheetData>
    <row r="1" spans="1:15" ht="24.5" x14ac:dyDescent="0.25">
      <c r="A1" s="1127" t="s">
        <v>1008</v>
      </c>
      <c r="B1" s="1127"/>
      <c r="C1" s="1127"/>
      <c r="D1" s="1127"/>
      <c r="E1" s="1127"/>
      <c r="F1" s="1127"/>
      <c r="G1" s="1127"/>
      <c r="H1" s="1127"/>
      <c r="I1" s="1127"/>
      <c r="J1" s="1127"/>
      <c r="K1" s="1127"/>
    </row>
    <row r="2" spans="1:15" ht="20.25" customHeight="1" x14ac:dyDescent="0.25">
      <c r="A2" s="1128" t="s">
        <v>1173</v>
      </c>
      <c r="B2" s="1128"/>
      <c r="C2" s="1128"/>
      <c r="D2" s="1128"/>
      <c r="E2" s="1128"/>
      <c r="F2" s="1128"/>
      <c r="G2" s="1128"/>
      <c r="H2" s="1128"/>
      <c r="I2" s="1128"/>
      <c r="J2" s="1128"/>
      <c r="K2" s="1128"/>
    </row>
    <row r="3" spans="1:15" ht="20.25" customHeight="1" x14ac:dyDescent="0.25">
      <c r="A3" s="1129">
        <v>2017</v>
      </c>
      <c r="B3" s="1129"/>
      <c r="C3" s="1129"/>
      <c r="D3" s="1129"/>
      <c r="E3" s="1129"/>
      <c r="F3" s="1129"/>
      <c r="G3" s="1129"/>
      <c r="H3" s="1129"/>
      <c r="I3" s="1129"/>
      <c r="J3" s="1129"/>
      <c r="K3" s="1129"/>
    </row>
    <row r="4" spans="1:15" ht="27.75" customHeight="1" x14ac:dyDescent="0.3">
      <c r="A4" s="967" t="s">
        <v>238</v>
      </c>
      <c r="B4" s="962"/>
      <c r="C4" s="962"/>
      <c r="D4" s="962"/>
      <c r="E4" s="962"/>
      <c r="F4" s="962"/>
      <c r="G4" s="962"/>
      <c r="H4" s="962"/>
      <c r="I4" s="962"/>
      <c r="J4" s="962"/>
      <c r="K4" s="973" t="s">
        <v>239</v>
      </c>
    </row>
    <row r="5" spans="1:15" s="49" customFormat="1" ht="30" customHeight="1" x14ac:dyDescent="0.25">
      <c r="A5" s="1275" t="s">
        <v>950</v>
      </c>
      <c r="B5" s="1277" t="s">
        <v>856</v>
      </c>
      <c r="C5" s="1277"/>
      <c r="D5" s="1277"/>
      <c r="E5" s="1215" t="s">
        <v>855</v>
      </c>
      <c r="F5" s="1215"/>
      <c r="G5" s="1215"/>
      <c r="H5" s="1215" t="s">
        <v>835</v>
      </c>
      <c r="I5" s="1215"/>
      <c r="J5" s="1215"/>
      <c r="K5" s="1278" t="s">
        <v>854</v>
      </c>
    </row>
    <row r="6" spans="1:15" s="49" customFormat="1" ht="30" customHeight="1" x14ac:dyDescent="0.25">
      <c r="A6" s="1276"/>
      <c r="B6" s="294" t="s">
        <v>403</v>
      </c>
      <c r="C6" s="494" t="s">
        <v>796</v>
      </c>
      <c r="D6" s="494" t="s">
        <v>795</v>
      </c>
      <c r="E6" s="99" t="s">
        <v>404</v>
      </c>
      <c r="F6" s="494" t="s">
        <v>796</v>
      </c>
      <c r="G6" s="494" t="s">
        <v>795</v>
      </c>
      <c r="H6" s="99" t="s">
        <v>404</v>
      </c>
      <c r="I6" s="494" t="s">
        <v>796</v>
      </c>
      <c r="J6" s="494" t="s">
        <v>795</v>
      </c>
      <c r="K6" s="1279"/>
    </row>
    <row r="7" spans="1:15" s="49" customFormat="1" ht="23.25" customHeight="1" x14ac:dyDescent="0.25">
      <c r="A7" s="336" t="s">
        <v>853</v>
      </c>
      <c r="B7" s="562">
        <f>D7+C7</f>
        <v>57</v>
      </c>
      <c r="C7" s="565">
        <f>I7+F7</f>
        <v>30</v>
      </c>
      <c r="D7" s="565">
        <f>J7+G7</f>
        <v>27</v>
      </c>
      <c r="E7" s="562">
        <f>G7+F7</f>
        <v>36</v>
      </c>
      <c r="F7" s="918">
        <v>20</v>
      </c>
      <c r="G7" s="918">
        <v>16</v>
      </c>
      <c r="H7" s="562">
        <f>J7+I7</f>
        <v>21</v>
      </c>
      <c r="I7" s="918">
        <v>10</v>
      </c>
      <c r="J7" s="918">
        <v>11</v>
      </c>
      <c r="K7" s="557" t="s">
        <v>1201</v>
      </c>
    </row>
    <row r="8" spans="1:15" s="49" customFormat="1" ht="23.25" customHeight="1" thickBot="1" x14ac:dyDescent="0.3">
      <c r="A8" s="337" t="s">
        <v>460</v>
      </c>
      <c r="B8" s="563">
        <f t="shared" ref="B8:B17" si="0">D8+C8</f>
        <v>289</v>
      </c>
      <c r="C8" s="566">
        <f t="shared" ref="C8:C17" si="1">I8+F8</f>
        <v>152</v>
      </c>
      <c r="D8" s="566">
        <f t="shared" ref="D8:D17" si="2">J8+G8</f>
        <v>137</v>
      </c>
      <c r="E8" s="563">
        <f t="shared" ref="E8:E17" si="3">G8+F8</f>
        <v>167</v>
      </c>
      <c r="F8" s="919">
        <v>86</v>
      </c>
      <c r="G8" s="919">
        <v>81</v>
      </c>
      <c r="H8" s="563">
        <f t="shared" ref="H8:H17" si="4">J8+I8</f>
        <v>122</v>
      </c>
      <c r="I8" s="919">
        <v>66</v>
      </c>
      <c r="J8" s="919">
        <v>56</v>
      </c>
      <c r="K8" s="718" t="s">
        <v>460</v>
      </c>
    </row>
    <row r="9" spans="1:15" ht="23.25" customHeight="1" thickTop="1" thickBot="1" x14ac:dyDescent="0.3">
      <c r="A9" s="157" t="s">
        <v>240</v>
      </c>
      <c r="B9" s="562">
        <f t="shared" si="0"/>
        <v>388</v>
      </c>
      <c r="C9" s="565">
        <f t="shared" si="1"/>
        <v>196</v>
      </c>
      <c r="D9" s="565">
        <f t="shared" si="2"/>
        <v>192</v>
      </c>
      <c r="E9" s="562">
        <f t="shared" si="3"/>
        <v>217</v>
      </c>
      <c r="F9" s="198">
        <v>112</v>
      </c>
      <c r="G9" s="198">
        <v>105</v>
      </c>
      <c r="H9" s="562">
        <f t="shared" si="4"/>
        <v>171</v>
      </c>
      <c r="I9" s="198">
        <v>84</v>
      </c>
      <c r="J9" s="198">
        <v>87</v>
      </c>
      <c r="K9" s="699" t="s">
        <v>241</v>
      </c>
    </row>
    <row r="10" spans="1:15" ht="23.25" customHeight="1" thickTop="1" x14ac:dyDescent="0.25">
      <c r="A10" s="360" t="s">
        <v>242</v>
      </c>
      <c r="B10" s="567">
        <f t="shared" si="0"/>
        <v>1891</v>
      </c>
      <c r="C10" s="746">
        <f t="shared" si="1"/>
        <v>1023</v>
      </c>
      <c r="D10" s="746">
        <f t="shared" si="2"/>
        <v>868</v>
      </c>
      <c r="E10" s="567">
        <f t="shared" si="3"/>
        <v>1219</v>
      </c>
      <c r="F10" s="252">
        <v>663</v>
      </c>
      <c r="G10" s="252">
        <v>556</v>
      </c>
      <c r="H10" s="567">
        <f t="shared" si="4"/>
        <v>672</v>
      </c>
      <c r="I10" s="224">
        <v>360</v>
      </c>
      <c r="J10" s="224">
        <v>312</v>
      </c>
      <c r="K10" s="715" t="s">
        <v>243</v>
      </c>
    </row>
    <row r="11" spans="1:15" ht="26.25" customHeight="1" x14ac:dyDescent="0.25">
      <c r="A11" s="879" t="s">
        <v>753</v>
      </c>
      <c r="B11" s="564">
        <f t="shared" ref="B11:I11" si="5">SUM(B7:B10)</f>
        <v>2625</v>
      </c>
      <c r="C11" s="568">
        <f t="shared" si="5"/>
        <v>1401</v>
      </c>
      <c r="D11" s="568">
        <f t="shared" si="5"/>
        <v>1224</v>
      </c>
      <c r="E11" s="564">
        <f t="shared" si="5"/>
        <v>1639</v>
      </c>
      <c r="F11" s="709">
        <f t="shared" si="5"/>
        <v>881</v>
      </c>
      <c r="G11" s="920">
        <f t="shared" si="5"/>
        <v>758</v>
      </c>
      <c r="H11" s="564">
        <f t="shared" si="5"/>
        <v>986</v>
      </c>
      <c r="I11" s="709">
        <f t="shared" si="5"/>
        <v>520</v>
      </c>
      <c r="J11" s="709">
        <f>SUM(J7:J10)</f>
        <v>466</v>
      </c>
      <c r="K11" s="558" t="s">
        <v>1202</v>
      </c>
    </row>
    <row r="12" spans="1:15" ht="23.25" customHeight="1" thickBot="1" x14ac:dyDescent="0.3">
      <c r="A12" s="359" t="s">
        <v>244</v>
      </c>
      <c r="B12" s="563">
        <f t="shared" si="0"/>
        <v>4630</v>
      </c>
      <c r="C12" s="566">
        <f t="shared" si="1"/>
        <v>2529</v>
      </c>
      <c r="D12" s="566">
        <f t="shared" si="2"/>
        <v>2101</v>
      </c>
      <c r="E12" s="563">
        <f t="shared" si="3"/>
        <v>2910</v>
      </c>
      <c r="F12" s="267">
        <v>1606</v>
      </c>
      <c r="G12" s="267">
        <v>1304</v>
      </c>
      <c r="H12" s="563">
        <f t="shared" si="4"/>
        <v>1720</v>
      </c>
      <c r="I12" s="267">
        <v>923</v>
      </c>
      <c r="J12" s="267">
        <v>797</v>
      </c>
      <c r="K12" s="714" t="s">
        <v>245</v>
      </c>
    </row>
    <row r="13" spans="1:15" ht="23.25" customHeight="1" thickTop="1" thickBot="1" x14ac:dyDescent="0.3">
      <c r="A13" s="358" t="s">
        <v>461</v>
      </c>
      <c r="B13" s="562">
        <f t="shared" si="0"/>
        <v>15057</v>
      </c>
      <c r="C13" s="565">
        <f t="shared" si="1"/>
        <v>7382</v>
      </c>
      <c r="D13" s="565">
        <f t="shared" si="2"/>
        <v>7675</v>
      </c>
      <c r="E13" s="562">
        <f t="shared" si="3"/>
        <v>11324</v>
      </c>
      <c r="F13" s="198">
        <v>5608</v>
      </c>
      <c r="G13" s="198">
        <v>5716</v>
      </c>
      <c r="H13" s="562">
        <f t="shared" si="4"/>
        <v>3733</v>
      </c>
      <c r="I13" s="198">
        <v>1774</v>
      </c>
      <c r="J13" s="198">
        <v>1959</v>
      </c>
      <c r="K13" s="699" t="s">
        <v>461</v>
      </c>
      <c r="O13" s="745"/>
    </row>
    <row r="14" spans="1:15" ht="23.25" customHeight="1" thickTop="1" x14ac:dyDescent="0.25">
      <c r="A14" s="357" t="s">
        <v>462</v>
      </c>
      <c r="B14" s="563">
        <f t="shared" si="0"/>
        <v>4504</v>
      </c>
      <c r="C14" s="566">
        <f t="shared" si="1"/>
        <v>1924</v>
      </c>
      <c r="D14" s="566">
        <f t="shared" si="2"/>
        <v>2580</v>
      </c>
      <c r="E14" s="563">
        <f t="shared" si="3"/>
        <v>3243</v>
      </c>
      <c r="F14" s="224">
        <v>1372</v>
      </c>
      <c r="G14" s="224">
        <v>1871</v>
      </c>
      <c r="H14" s="563">
        <f t="shared" si="4"/>
        <v>1261</v>
      </c>
      <c r="I14" s="224">
        <v>552</v>
      </c>
      <c r="J14" s="224">
        <v>709</v>
      </c>
      <c r="K14" s="715" t="s">
        <v>462</v>
      </c>
    </row>
    <row r="15" spans="1:15" ht="23.25" customHeight="1" x14ac:dyDescent="0.25">
      <c r="A15" s="339" t="s">
        <v>463</v>
      </c>
      <c r="B15" s="562">
        <f t="shared" si="0"/>
        <v>982</v>
      </c>
      <c r="C15" s="565">
        <f t="shared" si="1"/>
        <v>341</v>
      </c>
      <c r="D15" s="565">
        <f t="shared" si="2"/>
        <v>641</v>
      </c>
      <c r="E15" s="562">
        <f t="shared" si="3"/>
        <v>764</v>
      </c>
      <c r="F15" s="270">
        <v>263</v>
      </c>
      <c r="G15" s="270">
        <v>501</v>
      </c>
      <c r="H15" s="562">
        <f t="shared" si="4"/>
        <v>218</v>
      </c>
      <c r="I15" s="270">
        <v>78</v>
      </c>
      <c r="J15" s="270">
        <v>140</v>
      </c>
      <c r="K15" s="716" t="s">
        <v>463</v>
      </c>
    </row>
    <row r="16" spans="1:15" ht="23.25" customHeight="1" x14ac:dyDescent="0.25">
      <c r="A16" s="338" t="s">
        <v>464</v>
      </c>
      <c r="B16" s="563">
        <f t="shared" si="0"/>
        <v>96</v>
      </c>
      <c r="C16" s="566">
        <f t="shared" si="1"/>
        <v>37</v>
      </c>
      <c r="D16" s="566">
        <f t="shared" si="2"/>
        <v>59</v>
      </c>
      <c r="E16" s="563">
        <f t="shared" si="3"/>
        <v>74</v>
      </c>
      <c r="F16" s="269">
        <v>28</v>
      </c>
      <c r="G16" s="269">
        <v>46</v>
      </c>
      <c r="H16" s="563">
        <f t="shared" si="4"/>
        <v>22</v>
      </c>
      <c r="I16" s="269">
        <v>9</v>
      </c>
      <c r="J16" s="269">
        <v>13</v>
      </c>
      <c r="K16" s="717" t="s">
        <v>464</v>
      </c>
    </row>
    <row r="17" spans="1:11" ht="23.25" customHeight="1" x14ac:dyDescent="0.25">
      <c r="A17" s="339" t="s">
        <v>1272</v>
      </c>
      <c r="B17" s="562">
        <f t="shared" si="0"/>
        <v>12</v>
      </c>
      <c r="C17" s="565">
        <f t="shared" si="1"/>
        <v>3</v>
      </c>
      <c r="D17" s="565">
        <f t="shared" si="2"/>
        <v>9</v>
      </c>
      <c r="E17" s="562">
        <f t="shared" si="3"/>
        <v>8</v>
      </c>
      <c r="F17" s="270">
        <v>1</v>
      </c>
      <c r="G17" s="270">
        <v>7</v>
      </c>
      <c r="H17" s="562">
        <f t="shared" si="4"/>
        <v>4</v>
      </c>
      <c r="I17" s="270">
        <v>2</v>
      </c>
      <c r="J17" s="270">
        <v>2</v>
      </c>
      <c r="K17" s="716" t="s">
        <v>1272</v>
      </c>
    </row>
    <row r="18" spans="1:11" ht="28.5" customHeight="1" x14ac:dyDescent="0.25">
      <c r="A18" s="878" t="s">
        <v>754</v>
      </c>
      <c r="B18" s="560">
        <f t="shared" ref="B18:I18" si="6">SUM(B12:B17)</f>
        <v>25281</v>
      </c>
      <c r="C18" s="561">
        <f t="shared" si="6"/>
        <v>12216</v>
      </c>
      <c r="D18" s="561">
        <f t="shared" si="6"/>
        <v>13065</v>
      </c>
      <c r="E18" s="560">
        <f t="shared" si="6"/>
        <v>18323</v>
      </c>
      <c r="F18" s="389">
        <f t="shared" si="6"/>
        <v>8878</v>
      </c>
      <c r="G18" s="389">
        <f t="shared" si="6"/>
        <v>9445</v>
      </c>
      <c r="H18" s="560">
        <f t="shared" si="6"/>
        <v>6958</v>
      </c>
      <c r="I18" s="389">
        <f t="shared" si="6"/>
        <v>3338</v>
      </c>
      <c r="J18" s="389">
        <f>SUM(J12:J17)</f>
        <v>3620</v>
      </c>
      <c r="K18" s="559" t="s">
        <v>1203</v>
      </c>
    </row>
    <row r="19" spans="1:11" ht="24.75" customHeight="1" x14ac:dyDescent="0.25">
      <c r="A19" s="507" t="s">
        <v>294</v>
      </c>
      <c r="B19" s="355">
        <f>+B11+B18</f>
        <v>27906</v>
      </c>
      <c r="C19" s="355">
        <f t="shared" ref="C19:I19" si="7">+C11+C18</f>
        <v>13617</v>
      </c>
      <c r="D19" s="355">
        <f t="shared" si="7"/>
        <v>14289</v>
      </c>
      <c r="E19" s="355">
        <f t="shared" si="7"/>
        <v>19962</v>
      </c>
      <c r="F19" s="355">
        <f t="shared" si="7"/>
        <v>9759</v>
      </c>
      <c r="G19" s="355">
        <f t="shared" si="7"/>
        <v>10203</v>
      </c>
      <c r="H19" s="355">
        <f t="shared" si="7"/>
        <v>7944</v>
      </c>
      <c r="I19" s="355">
        <f t="shared" si="7"/>
        <v>3858</v>
      </c>
      <c r="J19" s="355">
        <f>+J11+J18</f>
        <v>4086</v>
      </c>
      <c r="K19" s="558" t="s">
        <v>554</v>
      </c>
    </row>
    <row r="20" spans="1:11" ht="33.75" customHeight="1" x14ac:dyDescent="0.25">
      <c r="A20" s="297" t="s">
        <v>755</v>
      </c>
      <c r="B20" s="298">
        <f>B11/B19*100</f>
        <v>9.40657923027306</v>
      </c>
      <c r="C20" s="298">
        <f t="shared" ref="C20:I20" si="8">C11/C19*100</f>
        <v>10.288609825952854</v>
      </c>
      <c r="D20" s="298">
        <f t="shared" si="8"/>
        <v>8.5660298131429773</v>
      </c>
      <c r="E20" s="921">
        <f t="shared" si="8"/>
        <v>8.2106001402665072</v>
      </c>
      <c r="F20" s="921">
        <f t="shared" si="8"/>
        <v>9.0275642996208632</v>
      </c>
      <c r="G20" s="921">
        <f t="shared" si="8"/>
        <v>7.429187493874351</v>
      </c>
      <c r="H20" s="921">
        <f t="shared" si="8"/>
        <v>12.411883182275933</v>
      </c>
      <c r="I20" s="921">
        <f t="shared" si="8"/>
        <v>13.478486262312078</v>
      </c>
      <c r="J20" s="921">
        <f>J11/J19*100</f>
        <v>11.404796867351934</v>
      </c>
      <c r="K20" s="501" t="s">
        <v>1204</v>
      </c>
    </row>
    <row r="21" spans="1:11" ht="32.25" customHeight="1" x14ac:dyDescent="0.25">
      <c r="A21" s="299" t="s">
        <v>756</v>
      </c>
      <c r="B21" s="300">
        <f>B18/B19*100</f>
        <v>90.593420769726947</v>
      </c>
      <c r="C21" s="300">
        <f t="shared" ref="C21:I21" si="9">C18/C19*100</f>
        <v>89.711390174047139</v>
      </c>
      <c r="D21" s="300">
        <f t="shared" si="9"/>
        <v>91.433970186857024</v>
      </c>
      <c r="E21" s="922">
        <f t="shared" si="9"/>
        <v>91.789399859733493</v>
      </c>
      <c r="F21" s="922">
        <f t="shared" si="9"/>
        <v>90.972435700379137</v>
      </c>
      <c r="G21" s="922">
        <f t="shared" si="9"/>
        <v>92.570812506125648</v>
      </c>
      <c r="H21" s="922">
        <f t="shared" si="9"/>
        <v>87.588116817724071</v>
      </c>
      <c r="I21" s="922">
        <f t="shared" si="9"/>
        <v>86.521513737687911</v>
      </c>
      <c r="J21" s="922">
        <f>J18/J19*100</f>
        <v>88.595203132648066</v>
      </c>
      <c r="K21" s="301" t="s">
        <v>1205</v>
      </c>
    </row>
    <row r="22" spans="1:11" x14ac:dyDescent="0.3">
      <c r="B22" s="21"/>
      <c r="C22" s="21"/>
      <c r="D22" s="21"/>
      <c r="E22" s="21"/>
      <c r="F22" s="21"/>
      <c r="G22" s="21"/>
      <c r="H22" s="21"/>
      <c r="I22" s="21"/>
      <c r="J22" s="21"/>
    </row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" footer="0"/>
  <pageSetup paperSize="9" scale="99" orientation="landscape" r:id="rId1"/>
  <headerFooter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3"/>
  <dimension ref="A1:P205"/>
  <sheetViews>
    <sheetView view="pageBreakPreview" zoomScaleNormal="100" zoomScaleSheetLayoutView="100" workbookViewId="0">
      <selection activeCell="A4" sqref="A1:A1048576"/>
    </sheetView>
  </sheetViews>
  <sheetFormatPr defaultColWidth="9.1796875" defaultRowHeight="14" x14ac:dyDescent="0.3"/>
  <cols>
    <col min="1" max="1" width="29.81640625" style="51" customWidth="1"/>
    <col min="2" max="2" width="10.7265625" style="53" customWidth="1"/>
    <col min="3" max="3" width="10.7265625" style="51" customWidth="1"/>
    <col min="4" max="10" width="8.26953125" style="51" customWidth="1"/>
    <col min="11" max="11" width="11.54296875" style="51" customWidth="1"/>
    <col min="12" max="12" width="10.7265625" style="53" customWidth="1"/>
    <col min="13" max="13" width="30.7265625" style="51" customWidth="1"/>
    <col min="14" max="255" width="9.1796875" style="33"/>
    <col min="256" max="256" width="22.54296875" style="33" customWidth="1"/>
    <col min="257" max="257" width="10.7265625" style="33" customWidth="1"/>
    <col min="258" max="267" width="8.7265625" style="33" customWidth="1"/>
    <col min="268" max="268" width="10.7265625" style="33" customWidth="1"/>
    <col min="269" max="269" width="21" style="33" customWidth="1"/>
    <col min="270" max="511" width="9.1796875" style="33"/>
    <col min="512" max="512" width="22.54296875" style="33" customWidth="1"/>
    <col min="513" max="513" width="10.7265625" style="33" customWidth="1"/>
    <col min="514" max="523" width="8.7265625" style="33" customWidth="1"/>
    <col min="524" max="524" width="10.7265625" style="33" customWidth="1"/>
    <col min="525" max="525" width="21" style="33" customWidth="1"/>
    <col min="526" max="767" width="9.1796875" style="33"/>
    <col min="768" max="768" width="22.54296875" style="33" customWidth="1"/>
    <col min="769" max="769" width="10.7265625" style="33" customWidth="1"/>
    <col min="770" max="779" width="8.7265625" style="33" customWidth="1"/>
    <col min="780" max="780" width="10.7265625" style="33" customWidth="1"/>
    <col min="781" max="781" width="21" style="33" customWidth="1"/>
    <col min="782" max="1023" width="9.1796875" style="33"/>
    <col min="1024" max="1024" width="22.54296875" style="33" customWidth="1"/>
    <col min="1025" max="1025" width="10.7265625" style="33" customWidth="1"/>
    <col min="1026" max="1035" width="8.7265625" style="33" customWidth="1"/>
    <col min="1036" max="1036" width="10.7265625" style="33" customWidth="1"/>
    <col min="1037" max="1037" width="21" style="33" customWidth="1"/>
    <col min="1038" max="1279" width="9.1796875" style="33"/>
    <col min="1280" max="1280" width="22.54296875" style="33" customWidth="1"/>
    <col min="1281" max="1281" width="10.7265625" style="33" customWidth="1"/>
    <col min="1282" max="1291" width="8.7265625" style="33" customWidth="1"/>
    <col min="1292" max="1292" width="10.7265625" style="33" customWidth="1"/>
    <col min="1293" max="1293" width="21" style="33" customWidth="1"/>
    <col min="1294" max="1535" width="9.1796875" style="33"/>
    <col min="1536" max="1536" width="22.54296875" style="33" customWidth="1"/>
    <col min="1537" max="1537" width="10.7265625" style="33" customWidth="1"/>
    <col min="1538" max="1547" width="8.7265625" style="33" customWidth="1"/>
    <col min="1548" max="1548" width="10.7265625" style="33" customWidth="1"/>
    <col min="1549" max="1549" width="21" style="33" customWidth="1"/>
    <col min="1550" max="1791" width="9.1796875" style="33"/>
    <col min="1792" max="1792" width="22.54296875" style="33" customWidth="1"/>
    <col min="1793" max="1793" width="10.7265625" style="33" customWidth="1"/>
    <col min="1794" max="1803" width="8.7265625" style="33" customWidth="1"/>
    <col min="1804" max="1804" width="10.7265625" style="33" customWidth="1"/>
    <col min="1805" max="1805" width="21" style="33" customWidth="1"/>
    <col min="1806" max="2047" width="9.1796875" style="33"/>
    <col min="2048" max="2048" width="22.54296875" style="33" customWidth="1"/>
    <col min="2049" max="2049" width="10.7265625" style="33" customWidth="1"/>
    <col min="2050" max="2059" width="8.7265625" style="33" customWidth="1"/>
    <col min="2060" max="2060" width="10.7265625" style="33" customWidth="1"/>
    <col min="2061" max="2061" width="21" style="33" customWidth="1"/>
    <col min="2062" max="2303" width="9.1796875" style="33"/>
    <col min="2304" max="2304" width="22.54296875" style="33" customWidth="1"/>
    <col min="2305" max="2305" width="10.7265625" style="33" customWidth="1"/>
    <col min="2306" max="2315" width="8.7265625" style="33" customWidth="1"/>
    <col min="2316" max="2316" width="10.7265625" style="33" customWidth="1"/>
    <col min="2317" max="2317" width="21" style="33" customWidth="1"/>
    <col min="2318" max="2559" width="9.1796875" style="33"/>
    <col min="2560" max="2560" width="22.54296875" style="33" customWidth="1"/>
    <col min="2561" max="2561" width="10.7265625" style="33" customWidth="1"/>
    <col min="2562" max="2571" width="8.7265625" style="33" customWidth="1"/>
    <col min="2572" max="2572" width="10.7265625" style="33" customWidth="1"/>
    <col min="2573" max="2573" width="21" style="33" customWidth="1"/>
    <col min="2574" max="2815" width="9.1796875" style="33"/>
    <col min="2816" max="2816" width="22.54296875" style="33" customWidth="1"/>
    <col min="2817" max="2817" width="10.7265625" style="33" customWidth="1"/>
    <col min="2818" max="2827" width="8.7265625" style="33" customWidth="1"/>
    <col min="2828" max="2828" width="10.7265625" style="33" customWidth="1"/>
    <col min="2829" max="2829" width="21" style="33" customWidth="1"/>
    <col min="2830" max="3071" width="9.1796875" style="33"/>
    <col min="3072" max="3072" width="22.54296875" style="33" customWidth="1"/>
    <col min="3073" max="3073" width="10.7265625" style="33" customWidth="1"/>
    <col min="3074" max="3083" width="8.7265625" style="33" customWidth="1"/>
    <col min="3084" max="3084" width="10.7265625" style="33" customWidth="1"/>
    <col min="3085" max="3085" width="21" style="33" customWidth="1"/>
    <col min="3086" max="3327" width="9.1796875" style="33"/>
    <col min="3328" max="3328" width="22.54296875" style="33" customWidth="1"/>
    <col min="3329" max="3329" width="10.7265625" style="33" customWidth="1"/>
    <col min="3330" max="3339" width="8.7265625" style="33" customWidth="1"/>
    <col min="3340" max="3340" width="10.7265625" style="33" customWidth="1"/>
    <col min="3341" max="3341" width="21" style="33" customWidth="1"/>
    <col min="3342" max="3583" width="9.1796875" style="33"/>
    <col min="3584" max="3584" width="22.54296875" style="33" customWidth="1"/>
    <col min="3585" max="3585" width="10.7265625" style="33" customWidth="1"/>
    <col min="3586" max="3595" width="8.7265625" style="33" customWidth="1"/>
    <col min="3596" max="3596" width="10.7265625" style="33" customWidth="1"/>
    <col min="3597" max="3597" width="21" style="33" customWidth="1"/>
    <col min="3598" max="3839" width="9.1796875" style="33"/>
    <col min="3840" max="3840" width="22.54296875" style="33" customWidth="1"/>
    <col min="3841" max="3841" width="10.7265625" style="33" customWidth="1"/>
    <col min="3842" max="3851" width="8.7265625" style="33" customWidth="1"/>
    <col min="3852" max="3852" width="10.7265625" style="33" customWidth="1"/>
    <col min="3853" max="3853" width="21" style="33" customWidth="1"/>
    <col min="3854" max="4095" width="9.1796875" style="33"/>
    <col min="4096" max="4096" width="22.54296875" style="33" customWidth="1"/>
    <col min="4097" max="4097" width="10.7265625" style="33" customWidth="1"/>
    <col min="4098" max="4107" width="8.7265625" style="33" customWidth="1"/>
    <col min="4108" max="4108" width="10.7265625" style="33" customWidth="1"/>
    <col min="4109" max="4109" width="21" style="33" customWidth="1"/>
    <col min="4110" max="4351" width="9.1796875" style="33"/>
    <col min="4352" max="4352" width="22.54296875" style="33" customWidth="1"/>
    <col min="4353" max="4353" width="10.7265625" style="33" customWidth="1"/>
    <col min="4354" max="4363" width="8.7265625" style="33" customWidth="1"/>
    <col min="4364" max="4364" width="10.7265625" style="33" customWidth="1"/>
    <col min="4365" max="4365" width="21" style="33" customWidth="1"/>
    <col min="4366" max="4607" width="9.1796875" style="33"/>
    <col min="4608" max="4608" width="22.54296875" style="33" customWidth="1"/>
    <col min="4609" max="4609" width="10.7265625" style="33" customWidth="1"/>
    <col min="4610" max="4619" width="8.7265625" style="33" customWidth="1"/>
    <col min="4620" max="4620" width="10.7265625" style="33" customWidth="1"/>
    <col min="4621" max="4621" width="21" style="33" customWidth="1"/>
    <col min="4622" max="4863" width="9.1796875" style="33"/>
    <col min="4864" max="4864" width="22.54296875" style="33" customWidth="1"/>
    <col min="4865" max="4865" width="10.7265625" style="33" customWidth="1"/>
    <col min="4866" max="4875" width="8.7265625" style="33" customWidth="1"/>
    <col min="4876" max="4876" width="10.7265625" style="33" customWidth="1"/>
    <col min="4877" max="4877" width="21" style="33" customWidth="1"/>
    <col min="4878" max="5119" width="9.1796875" style="33"/>
    <col min="5120" max="5120" width="22.54296875" style="33" customWidth="1"/>
    <col min="5121" max="5121" width="10.7265625" style="33" customWidth="1"/>
    <col min="5122" max="5131" width="8.7265625" style="33" customWidth="1"/>
    <col min="5132" max="5132" width="10.7265625" style="33" customWidth="1"/>
    <col min="5133" max="5133" width="21" style="33" customWidth="1"/>
    <col min="5134" max="5375" width="9.1796875" style="33"/>
    <col min="5376" max="5376" width="22.54296875" style="33" customWidth="1"/>
    <col min="5377" max="5377" width="10.7265625" style="33" customWidth="1"/>
    <col min="5378" max="5387" width="8.7265625" style="33" customWidth="1"/>
    <col min="5388" max="5388" width="10.7265625" style="33" customWidth="1"/>
    <col min="5389" max="5389" width="21" style="33" customWidth="1"/>
    <col min="5390" max="5631" width="9.1796875" style="33"/>
    <col min="5632" max="5632" width="22.54296875" style="33" customWidth="1"/>
    <col min="5633" max="5633" width="10.7265625" style="33" customWidth="1"/>
    <col min="5634" max="5643" width="8.7265625" style="33" customWidth="1"/>
    <col min="5644" max="5644" width="10.7265625" style="33" customWidth="1"/>
    <col min="5645" max="5645" width="21" style="33" customWidth="1"/>
    <col min="5646" max="5887" width="9.1796875" style="33"/>
    <col min="5888" max="5888" width="22.54296875" style="33" customWidth="1"/>
    <col min="5889" max="5889" width="10.7265625" style="33" customWidth="1"/>
    <col min="5890" max="5899" width="8.7265625" style="33" customWidth="1"/>
    <col min="5900" max="5900" width="10.7265625" style="33" customWidth="1"/>
    <col min="5901" max="5901" width="21" style="33" customWidth="1"/>
    <col min="5902" max="6143" width="9.1796875" style="33"/>
    <col min="6144" max="6144" width="22.54296875" style="33" customWidth="1"/>
    <col min="6145" max="6145" width="10.7265625" style="33" customWidth="1"/>
    <col min="6146" max="6155" width="8.7265625" style="33" customWidth="1"/>
    <col min="6156" max="6156" width="10.7265625" style="33" customWidth="1"/>
    <col min="6157" max="6157" width="21" style="33" customWidth="1"/>
    <col min="6158" max="6399" width="9.1796875" style="33"/>
    <col min="6400" max="6400" width="22.54296875" style="33" customWidth="1"/>
    <col min="6401" max="6401" width="10.7265625" style="33" customWidth="1"/>
    <col min="6402" max="6411" width="8.7265625" style="33" customWidth="1"/>
    <col min="6412" max="6412" width="10.7265625" style="33" customWidth="1"/>
    <col min="6413" max="6413" width="21" style="33" customWidth="1"/>
    <col min="6414" max="6655" width="9.1796875" style="33"/>
    <col min="6656" max="6656" width="22.54296875" style="33" customWidth="1"/>
    <col min="6657" max="6657" width="10.7265625" style="33" customWidth="1"/>
    <col min="6658" max="6667" width="8.7265625" style="33" customWidth="1"/>
    <col min="6668" max="6668" width="10.7265625" style="33" customWidth="1"/>
    <col min="6669" max="6669" width="21" style="33" customWidth="1"/>
    <col min="6670" max="6911" width="9.1796875" style="33"/>
    <col min="6912" max="6912" width="22.54296875" style="33" customWidth="1"/>
    <col min="6913" max="6913" width="10.7265625" style="33" customWidth="1"/>
    <col min="6914" max="6923" width="8.7265625" style="33" customWidth="1"/>
    <col min="6924" max="6924" width="10.7265625" style="33" customWidth="1"/>
    <col min="6925" max="6925" width="21" style="33" customWidth="1"/>
    <col min="6926" max="7167" width="9.1796875" style="33"/>
    <col min="7168" max="7168" width="22.54296875" style="33" customWidth="1"/>
    <col min="7169" max="7169" width="10.7265625" style="33" customWidth="1"/>
    <col min="7170" max="7179" width="8.7265625" style="33" customWidth="1"/>
    <col min="7180" max="7180" width="10.7265625" style="33" customWidth="1"/>
    <col min="7181" max="7181" width="21" style="33" customWidth="1"/>
    <col min="7182" max="7423" width="9.1796875" style="33"/>
    <col min="7424" max="7424" width="22.54296875" style="33" customWidth="1"/>
    <col min="7425" max="7425" width="10.7265625" style="33" customWidth="1"/>
    <col min="7426" max="7435" width="8.7265625" style="33" customWidth="1"/>
    <col min="7436" max="7436" width="10.7265625" style="33" customWidth="1"/>
    <col min="7437" max="7437" width="21" style="33" customWidth="1"/>
    <col min="7438" max="7679" width="9.1796875" style="33"/>
    <col min="7680" max="7680" width="22.54296875" style="33" customWidth="1"/>
    <col min="7681" max="7681" width="10.7265625" style="33" customWidth="1"/>
    <col min="7682" max="7691" width="8.7265625" style="33" customWidth="1"/>
    <col min="7692" max="7692" width="10.7265625" style="33" customWidth="1"/>
    <col min="7693" max="7693" width="21" style="33" customWidth="1"/>
    <col min="7694" max="7935" width="9.1796875" style="33"/>
    <col min="7936" max="7936" width="22.54296875" style="33" customWidth="1"/>
    <col min="7937" max="7937" width="10.7265625" style="33" customWidth="1"/>
    <col min="7938" max="7947" width="8.7265625" style="33" customWidth="1"/>
    <col min="7948" max="7948" width="10.7265625" style="33" customWidth="1"/>
    <col min="7949" max="7949" width="21" style="33" customWidth="1"/>
    <col min="7950" max="8191" width="9.1796875" style="33"/>
    <col min="8192" max="8192" width="22.54296875" style="33" customWidth="1"/>
    <col min="8193" max="8193" width="10.7265625" style="33" customWidth="1"/>
    <col min="8194" max="8203" width="8.7265625" style="33" customWidth="1"/>
    <col min="8204" max="8204" width="10.7265625" style="33" customWidth="1"/>
    <col min="8205" max="8205" width="21" style="33" customWidth="1"/>
    <col min="8206" max="8447" width="9.1796875" style="33"/>
    <col min="8448" max="8448" width="22.54296875" style="33" customWidth="1"/>
    <col min="8449" max="8449" width="10.7265625" style="33" customWidth="1"/>
    <col min="8450" max="8459" width="8.7265625" style="33" customWidth="1"/>
    <col min="8460" max="8460" width="10.7265625" style="33" customWidth="1"/>
    <col min="8461" max="8461" width="21" style="33" customWidth="1"/>
    <col min="8462" max="8703" width="9.1796875" style="33"/>
    <col min="8704" max="8704" width="22.54296875" style="33" customWidth="1"/>
    <col min="8705" max="8705" width="10.7265625" style="33" customWidth="1"/>
    <col min="8706" max="8715" width="8.7265625" style="33" customWidth="1"/>
    <col min="8716" max="8716" width="10.7265625" style="33" customWidth="1"/>
    <col min="8717" max="8717" width="21" style="33" customWidth="1"/>
    <col min="8718" max="8959" width="9.1796875" style="33"/>
    <col min="8960" max="8960" width="22.54296875" style="33" customWidth="1"/>
    <col min="8961" max="8961" width="10.7265625" style="33" customWidth="1"/>
    <col min="8962" max="8971" width="8.7265625" style="33" customWidth="1"/>
    <col min="8972" max="8972" width="10.7265625" style="33" customWidth="1"/>
    <col min="8973" max="8973" width="21" style="33" customWidth="1"/>
    <col min="8974" max="9215" width="9.1796875" style="33"/>
    <col min="9216" max="9216" width="22.54296875" style="33" customWidth="1"/>
    <col min="9217" max="9217" width="10.7265625" style="33" customWidth="1"/>
    <col min="9218" max="9227" width="8.7265625" style="33" customWidth="1"/>
    <col min="9228" max="9228" width="10.7265625" style="33" customWidth="1"/>
    <col min="9229" max="9229" width="21" style="33" customWidth="1"/>
    <col min="9230" max="9471" width="9.1796875" style="33"/>
    <col min="9472" max="9472" width="22.54296875" style="33" customWidth="1"/>
    <col min="9473" max="9473" width="10.7265625" style="33" customWidth="1"/>
    <col min="9474" max="9483" width="8.7265625" style="33" customWidth="1"/>
    <col min="9484" max="9484" width="10.7265625" style="33" customWidth="1"/>
    <col min="9485" max="9485" width="21" style="33" customWidth="1"/>
    <col min="9486" max="9727" width="9.1796875" style="33"/>
    <col min="9728" max="9728" width="22.54296875" style="33" customWidth="1"/>
    <col min="9729" max="9729" width="10.7265625" style="33" customWidth="1"/>
    <col min="9730" max="9739" width="8.7265625" style="33" customWidth="1"/>
    <col min="9740" max="9740" width="10.7265625" style="33" customWidth="1"/>
    <col min="9741" max="9741" width="21" style="33" customWidth="1"/>
    <col min="9742" max="9983" width="9.1796875" style="33"/>
    <col min="9984" max="9984" width="22.54296875" style="33" customWidth="1"/>
    <col min="9985" max="9985" width="10.7265625" style="33" customWidth="1"/>
    <col min="9986" max="9995" width="8.7265625" style="33" customWidth="1"/>
    <col min="9996" max="9996" width="10.7265625" style="33" customWidth="1"/>
    <col min="9997" max="9997" width="21" style="33" customWidth="1"/>
    <col min="9998" max="10239" width="9.1796875" style="33"/>
    <col min="10240" max="10240" width="22.54296875" style="33" customWidth="1"/>
    <col min="10241" max="10241" width="10.7265625" style="33" customWidth="1"/>
    <col min="10242" max="10251" width="8.7265625" style="33" customWidth="1"/>
    <col min="10252" max="10252" width="10.7265625" style="33" customWidth="1"/>
    <col min="10253" max="10253" width="21" style="33" customWidth="1"/>
    <col min="10254" max="10495" width="9.1796875" style="33"/>
    <col min="10496" max="10496" width="22.54296875" style="33" customWidth="1"/>
    <col min="10497" max="10497" width="10.7265625" style="33" customWidth="1"/>
    <col min="10498" max="10507" width="8.7265625" style="33" customWidth="1"/>
    <col min="10508" max="10508" width="10.7265625" style="33" customWidth="1"/>
    <col min="10509" max="10509" width="21" style="33" customWidth="1"/>
    <col min="10510" max="10751" width="9.1796875" style="33"/>
    <col min="10752" max="10752" width="22.54296875" style="33" customWidth="1"/>
    <col min="10753" max="10753" width="10.7265625" style="33" customWidth="1"/>
    <col min="10754" max="10763" width="8.7265625" style="33" customWidth="1"/>
    <col min="10764" max="10764" width="10.7265625" style="33" customWidth="1"/>
    <col min="10765" max="10765" width="21" style="33" customWidth="1"/>
    <col min="10766" max="11007" width="9.1796875" style="33"/>
    <col min="11008" max="11008" width="22.54296875" style="33" customWidth="1"/>
    <col min="11009" max="11009" width="10.7265625" style="33" customWidth="1"/>
    <col min="11010" max="11019" width="8.7265625" style="33" customWidth="1"/>
    <col min="11020" max="11020" width="10.7265625" style="33" customWidth="1"/>
    <col min="11021" max="11021" width="21" style="33" customWidth="1"/>
    <col min="11022" max="11263" width="9.1796875" style="33"/>
    <col min="11264" max="11264" width="22.54296875" style="33" customWidth="1"/>
    <col min="11265" max="11265" width="10.7265625" style="33" customWidth="1"/>
    <col min="11266" max="11275" width="8.7265625" style="33" customWidth="1"/>
    <col min="11276" max="11276" width="10.7265625" style="33" customWidth="1"/>
    <col min="11277" max="11277" width="21" style="33" customWidth="1"/>
    <col min="11278" max="11519" width="9.1796875" style="33"/>
    <col min="11520" max="11520" width="22.54296875" style="33" customWidth="1"/>
    <col min="11521" max="11521" width="10.7265625" style="33" customWidth="1"/>
    <col min="11522" max="11531" width="8.7265625" style="33" customWidth="1"/>
    <col min="11532" max="11532" width="10.7265625" style="33" customWidth="1"/>
    <col min="11533" max="11533" width="21" style="33" customWidth="1"/>
    <col min="11534" max="11775" width="9.1796875" style="33"/>
    <col min="11776" max="11776" width="22.54296875" style="33" customWidth="1"/>
    <col min="11777" max="11777" width="10.7265625" style="33" customWidth="1"/>
    <col min="11778" max="11787" width="8.7265625" style="33" customWidth="1"/>
    <col min="11788" max="11788" width="10.7265625" style="33" customWidth="1"/>
    <col min="11789" max="11789" width="21" style="33" customWidth="1"/>
    <col min="11790" max="12031" width="9.1796875" style="33"/>
    <col min="12032" max="12032" width="22.54296875" style="33" customWidth="1"/>
    <col min="12033" max="12033" width="10.7265625" style="33" customWidth="1"/>
    <col min="12034" max="12043" width="8.7265625" style="33" customWidth="1"/>
    <col min="12044" max="12044" width="10.7265625" style="33" customWidth="1"/>
    <col min="12045" max="12045" width="21" style="33" customWidth="1"/>
    <col min="12046" max="12287" width="9.1796875" style="33"/>
    <col min="12288" max="12288" width="22.54296875" style="33" customWidth="1"/>
    <col min="12289" max="12289" width="10.7265625" style="33" customWidth="1"/>
    <col min="12290" max="12299" width="8.7265625" style="33" customWidth="1"/>
    <col min="12300" max="12300" width="10.7265625" style="33" customWidth="1"/>
    <col min="12301" max="12301" width="21" style="33" customWidth="1"/>
    <col min="12302" max="12543" width="9.1796875" style="33"/>
    <col min="12544" max="12544" width="22.54296875" style="33" customWidth="1"/>
    <col min="12545" max="12545" width="10.7265625" style="33" customWidth="1"/>
    <col min="12546" max="12555" width="8.7265625" style="33" customWidth="1"/>
    <col min="12556" max="12556" width="10.7265625" style="33" customWidth="1"/>
    <col min="12557" max="12557" width="21" style="33" customWidth="1"/>
    <col min="12558" max="12799" width="9.1796875" style="33"/>
    <col min="12800" max="12800" width="22.54296875" style="33" customWidth="1"/>
    <col min="12801" max="12801" width="10.7265625" style="33" customWidth="1"/>
    <col min="12802" max="12811" width="8.7265625" style="33" customWidth="1"/>
    <col min="12812" max="12812" width="10.7265625" style="33" customWidth="1"/>
    <col min="12813" max="12813" width="21" style="33" customWidth="1"/>
    <col min="12814" max="13055" width="9.1796875" style="33"/>
    <col min="13056" max="13056" width="22.54296875" style="33" customWidth="1"/>
    <col min="13057" max="13057" width="10.7265625" style="33" customWidth="1"/>
    <col min="13058" max="13067" width="8.7265625" style="33" customWidth="1"/>
    <col min="13068" max="13068" width="10.7265625" style="33" customWidth="1"/>
    <col min="13069" max="13069" width="21" style="33" customWidth="1"/>
    <col min="13070" max="13311" width="9.1796875" style="33"/>
    <col min="13312" max="13312" width="22.54296875" style="33" customWidth="1"/>
    <col min="13313" max="13313" width="10.7265625" style="33" customWidth="1"/>
    <col min="13314" max="13323" width="8.7265625" style="33" customWidth="1"/>
    <col min="13324" max="13324" width="10.7265625" style="33" customWidth="1"/>
    <col min="13325" max="13325" width="21" style="33" customWidth="1"/>
    <col min="13326" max="13567" width="9.1796875" style="33"/>
    <col min="13568" max="13568" width="22.54296875" style="33" customWidth="1"/>
    <col min="13569" max="13569" width="10.7265625" style="33" customWidth="1"/>
    <col min="13570" max="13579" width="8.7265625" style="33" customWidth="1"/>
    <col min="13580" max="13580" width="10.7265625" style="33" customWidth="1"/>
    <col min="13581" max="13581" width="21" style="33" customWidth="1"/>
    <col min="13582" max="13823" width="9.1796875" style="33"/>
    <col min="13824" max="13824" width="22.54296875" style="33" customWidth="1"/>
    <col min="13825" max="13825" width="10.7265625" style="33" customWidth="1"/>
    <col min="13826" max="13835" width="8.7265625" style="33" customWidth="1"/>
    <col min="13836" max="13836" width="10.7265625" style="33" customWidth="1"/>
    <col min="13837" max="13837" width="21" style="33" customWidth="1"/>
    <col min="13838" max="14079" width="9.1796875" style="33"/>
    <col min="14080" max="14080" width="22.54296875" style="33" customWidth="1"/>
    <col min="14081" max="14081" width="10.7265625" style="33" customWidth="1"/>
    <col min="14082" max="14091" width="8.7265625" style="33" customWidth="1"/>
    <col min="14092" max="14092" width="10.7265625" style="33" customWidth="1"/>
    <col min="14093" max="14093" width="21" style="33" customWidth="1"/>
    <col min="14094" max="14335" width="9.1796875" style="33"/>
    <col min="14336" max="14336" width="22.54296875" style="33" customWidth="1"/>
    <col min="14337" max="14337" width="10.7265625" style="33" customWidth="1"/>
    <col min="14338" max="14347" width="8.7265625" style="33" customWidth="1"/>
    <col min="14348" max="14348" width="10.7265625" style="33" customWidth="1"/>
    <col min="14349" max="14349" width="21" style="33" customWidth="1"/>
    <col min="14350" max="14591" width="9.1796875" style="33"/>
    <col min="14592" max="14592" width="22.54296875" style="33" customWidth="1"/>
    <col min="14593" max="14593" width="10.7265625" style="33" customWidth="1"/>
    <col min="14594" max="14603" width="8.7265625" style="33" customWidth="1"/>
    <col min="14604" max="14604" width="10.7265625" style="33" customWidth="1"/>
    <col min="14605" max="14605" width="21" style="33" customWidth="1"/>
    <col min="14606" max="14847" width="9.1796875" style="33"/>
    <col min="14848" max="14848" width="22.54296875" style="33" customWidth="1"/>
    <col min="14849" max="14849" width="10.7265625" style="33" customWidth="1"/>
    <col min="14850" max="14859" width="8.7265625" style="33" customWidth="1"/>
    <col min="14860" max="14860" width="10.7265625" style="33" customWidth="1"/>
    <col min="14861" max="14861" width="21" style="33" customWidth="1"/>
    <col min="14862" max="15103" width="9.1796875" style="33"/>
    <col min="15104" max="15104" width="22.54296875" style="33" customWidth="1"/>
    <col min="15105" max="15105" width="10.7265625" style="33" customWidth="1"/>
    <col min="15106" max="15115" width="8.7265625" style="33" customWidth="1"/>
    <col min="15116" max="15116" width="10.7265625" style="33" customWidth="1"/>
    <col min="15117" max="15117" width="21" style="33" customWidth="1"/>
    <col min="15118" max="15359" width="9.1796875" style="33"/>
    <col min="15360" max="15360" width="22.54296875" style="33" customWidth="1"/>
    <col min="15361" max="15361" width="10.7265625" style="33" customWidth="1"/>
    <col min="15362" max="15371" width="8.7265625" style="33" customWidth="1"/>
    <col min="15372" max="15372" width="10.7265625" style="33" customWidth="1"/>
    <col min="15373" max="15373" width="21" style="33" customWidth="1"/>
    <col min="15374" max="15615" width="9.1796875" style="33"/>
    <col min="15616" max="15616" width="22.54296875" style="33" customWidth="1"/>
    <col min="15617" max="15617" width="10.7265625" style="33" customWidth="1"/>
    <col min="15618" max="15627" width="8.7265625" style="33" customWidth="1"/>
    <col min="15628" max="15628" width="10.7265625" style="33" customWidth="1"/>
    <col min="15629" max="15629" width="21" style="33" customWidth="1"/>
    <col min="15630" max="15871" width="9.1796875" style="33"/>
    <col min="15872" max="15872" width="22.54296875" style="33" customWidth="1"/>
    <col min="15873" max="15873" width="10.7265625" style="33" customWidth="1"/>
    <col min="15874" max="15883" width="8.7265625" style="33" customWidth="1"/>
    <col min="15884" max="15884" width="10.7265625" style="33" customWidth="1"/>
    <col min="15885" max="15885" width="21" style="33" customWidth="1"/>
    <col min="15886" max="16127" width="9.1796875" style="33"/>
    <col min="16128" max="16128" width="22.54296875" style="33" customWidth="1"/>
    <col min="16129" max="16129" width="10.7265625" style="33" customWidth="1"/>
    <col min="16130" max="16139" width="8.7265625" style="33" customWidth="1"/>
    <col min="16140" max="16140" width="10.7265625" style="33" customWidth="1"/>
    <col min="16141" max="16141" width="21" style="33" customWidth="1"/>
    <col min="16142" max="16384" width="9.1796875" style="33"/>
  </cols>
  <sheetData>
    <row r="1" spans="1:13" s="27" customFormat="1" ht="22" customHeight="1" x14ac:dyDescent="0.25">
      <c r="A1" s="1174" t="s">
        <v>998</v>
      </c>
      <c r="B1" s="1174"/>
      <c r="C1" s="1174"/>
      <c r="D1" s="1174"/>
      <c r="E1" s="1174"/>
      <c r="F1" s="1174"/>
      <c r="G1" s="1174"/>
      <c r="H1" s="1174"/>
      <c r="I1" s="1174"/>
      <c r="J1" s="1174"/>
      <c r="K1" s="1174"/>
      <c r="L1" s="1174"/>
      <c r="M1" s="1174"/>
    </row>
    <row r="2" spans="1:13" s="29" customFormat="1" ht="19.5" customHeight="1" x14ac:dyDescent="0.25">
      <c r="A2" s="1175" t="s">
        <v>1174</v>
      </c>
      <c r="B2" s="1175"/>
      <c r="C2" s="1175"/>
      <c r="D2" s="1175"/>
      <c r="E2" s="1175"/>
      <c r="F2" s="1175"/>
      <c r="G2" s="1175"/>
      <c r="H2" s="1175"/>
      <c r="I2" s="1175"/>
      <c r="J2" s="1175"/>
      <c r="K2" s="1175"/>
      <c r="L2" s="1175"/>
      <c r="M2" s="1175"/>
    </row>
    <row r="3" spans="1:13" s="102" customFormat="1" ht="15.75" customHeight="1" x14ac:dyDescent="0.35">
      <c r="A3" s="1175">
        <v>2017</v>
      </c>
      <c r="B3" s="1175"/>
      <c r="C3" s="1175"/>
      <c r="D3" s="1175"/>
      <c r="E3" s="1175"/>
      <c r="F3" s="1175"/>
      <c r="G3" s="1175"/>
      <c r="H3" s="1175"/>
      <c r="I3" s="1175"/>
      <c r="J3" s="1175"/>
      <c r="K3" s="1175"/>
      <c r="L3" s="1175"/>
      <c r="M3" s="1175"/>
    </row>
    <row r="4" spans="1:13" ht="16.5" customHeight="1" x14ac:dyDescent="0.4">
      <c r="A4" s="970" t="s">
        <v>857</v>
      </c>
      <c r="B4" s="328"/>
      <c r="C4" s="320"/>
      <c r="D4" s="320"/>
      <c r="E4" s="320"/>
      <c r="F4" s="320"/>
      <c r="G4" s="320"/>
      <c r="H4" s="320"/>
      <c r="I4" s="170"/>
      <c r="J4" s="320"/>
      <c r="K4" s="320"/>
      <c r="L4" s="328"/>
      <c r="M4" s="971" t="s">
        <v>246</v>
      </c>
    </row>
    <row r="5" spans="1:13" ht="26.25" customHeight="1" thickBot="1" x14ac:dyDescent="0.3">
      <c r="A5" s="1260" t="s">
        <v>579</v>
      </c>
      <c r="B5" s="1260" t="s">
        <v>83</v>
      </c>
      <c r="C5" s="1301" t="s">
        <v>949</v>
      </c>
      <c r="D5" s="1302"/>
      <c r="E5" s="1302"/>
      <c r="F5" s="1302"/>
      <c r="G5" s="1302"/>
      <c r="H5" s="1302"/>
      <c r="I5" s="1302"/>
      <c r="J5" s="1302"/>
      <c r="K5" s="1303"/>
      <c r="L5" s="1298" t="s">
        <v>84</v>
      </c>
      <c r="M5" s="1298" t="s">
        <v>247</v>
      </c>
    </row>
    <row r="6" spans="1:13" ht="38.25" customHeight="1" thickTop="1" x14ac:dyDescent="0.25">
      <c r="A6" s="1261"/>
      <c r="B6" s="1297"/>
      <c r="C6" s="571" t="s">
        <v>404</v>
      </c>
      <c r="D6" s="72" t="s">
        <v>202</v>
      </c>
      <c r="E6" s="276" t="s">
        <v>200</v>
      </c>
      <c r="F6" s="276" t="s">
        <v>73</v>
      </c>
      <c r="G6" s="276" t="s">
        <v>71</v>
      </c>
      <c r="H6" s="276" t="s">
        <v>69</v>
      </c>
      <c r="I6" s="276" t="s">
        <v>67</v>
      </c>
      <c r="J6" s="276" t="s">
        <v>65</v>
      </c>
      <c r="K6" s="81" t="s">
        <v>668</v>
      </c>
      <c r="L6" s="1299"/>
      <c r="M6" s="1299"/>
    </row>
    <row r="7" spans="1:13" ht="13.5" customHeight="1" thickBot="1" x14ac:dyDescent="0.3">
      <c r="A7" s="1283" t="s">
        <v>581</v>
      </c>
      <c r="B7" s="151" t="s">
        <v>248</v>
      </c>
      <c r="C7" s="236">
        <f t="shared" ref="C7:C44" si="0">SUM(D7:K7)</f>
        <v>23</v>
      </c>
      <c r="D7" s="237">
        <v>0</v>
      </c>
      <c r="E7" s="237">
        <v>0</v>
      </c>
      <c r="F7" s="237">
        <v>5</v>
      </c>
      <c r="G7" s="237">
        <v>6</v>
      </c>
      <c r="H7" s="237">
        <v>10</v>
      </c>
      <c r="I7" s="237">
        <v>2</v>
      </c>
      <c r="J7" s="237">
        <v>0</v>
      </c>
      <c r="K7" s="237">
        <v>0</v>
      </c>
      <c r="L7" s="73" t="s">
        <v>123</v>
      </c>
      <c r="M7" s="1189" t="s">
        <v>580</v>
      </c>
    </row>
    <row r="8" spans="1:13" ht="13.5" customHeight="1" thickTop="1" thickBot="1" x14ac:dyDescent="0.3">
      <c r="A8" s="1284"/>
      <c r="B8" s="150" t="s">
        <v>947</v>
      </c>
      <c r="C8" s="236">
        <f t="shared" si="0"/>
        <v>40</v>
      </c>
      <c r="D8" s="226">
        <v>0</v>
      </c>
      <c r="E8" s="226">
        <v>0</v>
      </c>
      <c r="F8" s="226">
        <v>5</v>
      </c>
      <c r="G8" s="226">
        <v>12</v>
      </c>
      <c r="H8" s="226">
        <v>17</v>
      </c>
      <c r="I8" s="226">
        <v>6</v>
      </c>
      <c r="J8" s="226">
        <v>0</v>
      </c>
      <c r="K8" s="226">
        <v>0</v>
      </c>
      <c r="L8" s="74" t="s">
        <v>126</v>
      </c>
      <c r="M8" s="1190"/>
    </row>
    <row r="9" spans="1:13" s="30" customFormat="1" ht="13.5" customHeight="1" thickTop="1" thickBot="1" x14ac:dyDescent="0.35">
      <c r="A9" s="1285"/>
      <c r="B9" s="150" t="s">
        <v>47</v>
      </c>
      <c r="C9" s="236">
        <f>SUM(D9:K9)</f>
        <v>63</v>
      </c>
      <c r="D9" s="225">
        <f t="shared" ref="D9:J9" si="1">D7+D8</f>
        <v>0</v>
      </c>
      <c r="E9" s="225">
        <f t="shared" si="1"/>
        <v>0</v>
      </c>
      <c r="F9" s="225">
        <f t="shared" si="1"/>
        <v>10</v>
      </c>
      <c r="G9" s="225">
        <f t="shared" si="1"/>
        <v>18</v>
      </c>
      <c r="H9" s="225">
        <f t="shared" si="1"/>
        <v>27</v>
      </c>
      <c r="I9" s="225">
        <f t="shared" si="1"/>
        <v>8</v>
      </c>
      <c r="J9" s="225">
        <f t="shared" si="1"/>
        <v>0</v>
      </c>
      <c r="K9" s="225">
        <f>K7+K8</f>
        <v>0</v>
      </c>
      <c r="L9" s="74" t="s">
        <v>48</v>
      </c>
      <c r="M9" s="1190"/>
    </row>
    <row r="10" spans="1:13" ht="13.5" customHeight="1" thickTop="1" thickBot="1" x14ac:dyDescent="0.3">
      <c r="A10" s="1286" t="s">
        <v>249</v>
      </c>
      <c r="B10" s="152" t="s">
        <v>248</v>
      </c>
      <c r="C10" s="238">
        <f t="shared" si="0"/>
        <v>1636</v>
      </c>
      <c r="D10" s="239">
        <v>0</v>
      </c>
      <c r="E10" s="239">
        <v>9</v>
      </c>
      <c r="F10" s="239">
        <v>160</v>
      </c>
      <c r="G10" s="239">
        <v>453</v>
      </c>
      <c r="H10" s="239">
        <v>519</v>
      </c>
      <c r="I10" s="239">
        <v>430</v>
      </c>
      <c r="J10" s="239">
        <v>65</v>
      </c>
      <c r="K10" s="239">
        <v>0</v>
      </c>
      <c r="L10" s="75" t="s">
        <v>123</v>
      </c>
      <c r="M10" s="1192" t="s">
        <v>250</v>
      </c>
    </row>
    <row r="11" spans="1:13" ht="13.5" customHeight="1" thickTop="1" thickBot="1" x14ac:dyDescent="0.3">
      <c r="A11" s="1287"/>
      <c r="B11" s="152" t="s">
        <v>947</v>
      </c>
      <c r="C11" s="238">
        <f t="shared" si="0"/>
        <v>2144</v>
      </c>
      <c r="D11" s="239">
        <v>5</v>
      </c>
      <c r="E11" s="239">
        <v>7</v>
      </c>
      <c r="F11" s="239">
        <v>124</v>
      </c>
      <c r="G11" s="239">
        <v>492</v>
      </c>
      <c r="H11" s="239">
        <v>943</v>
      </c>
      <c r="I11" s="239">
        <v>527</v>
      </c>
      <c r="J11" s="239">
        <v>46</v>
      </c>
      <c r="K11" s="239">
        <v>0</v>
      </c>
      <c r="L11" s="75" t="s">
        <v>126</v>
      </c>
      <c r="M11" s="1192"/>
    </row>
    <row r="12" spans="1:13" s="30" customFormat="1" ht="13.5" customHeight="1" thickTop="1" thickBot="1" x14ac:dyDescent="0.35">
      <c r="A12" s="1288"/>
      <c r="B12" s="152" t="s">
        <v>47</v>
      </c>
      <c r="C12" s="238">
        <f t="shared" si="0"/>
        <v>3780</v>
      </c>
      <c r="D12" s="240">
        <f>D10+D11</f>
        <v>5</v>
      </c>
      <c r="E12" s="240">
        <f t="shared" ref="E12:J12" si="2">E10+E11</f>
        <v>16</v>
      </c>
      <c r="F12" s="240">
        <f t="shared" si="2"/>
        <v>284</v>
      </c>
      <c r="G12" s="240">
        <f t="shared" si="2"/>
        <v>945</v>
      </c>
      <c r="H12" s="240">
        <f t="shared" si="2"/>
        <v>1462</v>
      </c>
      <c r="I12" s="240">
        <f t="shared" si="2"/>
        <v>957</v>
      </c>
      <c r="J12" s="240">
        <f t="shared" si="2"/>
        <v>111</v>
      </c>
      <c r="K12" s="240">
        <f>K10+K11</f>
        <v>0</v>
      </c>
      <c r="L12" s="75" t="s">
        <v>48</v>
      </c>
      <c r="M12" s="1192"/>
    </row>
    <row r="13" spans="1:13" ht="13.5" customHeight="1" thickTop="1" thickBot="1" x14ac:dyDescent="0.3">
      <c r="A13" s="1289" t="s">
        <v>370</v>
      </c>
      <c r="B13" s="151" t="s">
        <v>248</v>
      </c>
      <c r="C13" s="236">
        <f t="shared" si="0"/>
        <v>942</v>
      </c>
      <c r="D13" s="226">
        <v>0</v>
      </c>
      <c r="E13" s="226">
        <v>4</v>
      </c>
      <c r="F13" s="226">
        <v>44</v>
      </c>
      <c r="G13" s="226">
        <v>176</v>
      </c>
      <c r="H13" s="226">
        <v>309</v>
      </c>
      <c r="I13" s="226">
        <v>326</v>
      </c>
      <c r="J13" s="226">
        <v>82</v>
      </c>
      <c r="K13" s="226">
        <v>1</v>
      </c>
      <c r="L13" s="73" t="s">
        <v>123</v>
      </c>
      <c r="M13" s="1190" t="s">
        <v>364</v>
      </c>
    </row>
    <row r="14" spans="1:13" ht="13.5" customHeight="1" thickTop="1" thickBot="1" x14ac:dyDescent="0.3">
      <c r="A14" s="1284"/>
      <c r="B14" s="150" t="s">
        <v>947</v>
      </c>
      <c r="C14" s="236">
        <f t="shared" si="0"/>
        <v>1402</v>
      </c>
      <c r="D14" s="226">
        <v>0</v>
      </c>
      <c r="E14" s="226">
        <v>3</v>
      </c>
      <c r="F14" s="226">
        <v>81</v>
      </c>
      <c r="G14" s="226">
        <v>287</v>
      </c>
      <c r="H14" s="226">
        <v>696</v>
      </c>
      <c r="I14" s="226">
        <v>299</v>
      </c>
      <c r="J14" s="226">
        <v>36</v>
      </c>
      <c r="K14" s="226">
        <v>0</v>
      </c>
      <c r="L14" s="74" t="s">
        <v>126</v>
      </c>
      <c r="M14" s="1190"/>
    </row>
    <row r="15" spans="1:13" s="30" customFormat="1" ht="13.5" customHeight="1" thickTop="1" thickBot="1" x14ac:dyDescent="0.35">
      <c r="A15" s="1285"/>
      <c r="B15" s="150" t="s">
        <v>47</v>
      </c>
      <c r="C15" s="236">
        <f t="shared" si="0"/>
        <v>2344</v>
      </c>
      <c r="D15" s="225">
        <f t="shared" ref="D15:J15" si="3">D13+D14</f>
        <v>0</v>
      </c>
      <c r="E15" s="225">
        <f t="shared" si="3"/>
        <v>7</v>
      </c>
      <c r="F15" s="225">
        <f t="shared" si="3"/>
        <v>125</v>
      </c>
      <c r="G15" s="225">
        <f t="shared" si="3"/>
        <v>463</v>
      </c>
      <c r="H15" s="225">
        <f t="shared" si="3"/>
        <v>1005</v>
      </c>
      <c r="I15" s="225">
        <f t="shared" si="3"/>
        <v>625</v>
      </c>
      <c r="J15" s="225">
        <f t="shared" si="3"/>
        <v>118</v>
      </c>
      <c r="K15" s="225">
        <f>K13+K14</f>
        <v>1</v>
      </c>
      <c r="L15" s="74" t="s">
        <v>48</v>
      </c>
      <c r="M15" s="1190"/>
    </row>
    <row r="16" spans="1:13" ht="13.5" customHeight="1" thickTop="1" thickBot="1" x14ac:dyDescent="0.3">
      <c r="A16" s="1286" t="s">
        <v>251</v>
      </c>
      <c r="B16" s="152" t="s">
        <v>248</v>
      </c>
      <c r="C16" s="238">
        <f t="shared" si="0"/>
        <v>729</v>
      </c>
      <c r="D16" s="239">
        <v>1</v>
      </c>
      <c r="E16" s="239">
        <v>1</v>
      </c>
      <c r="F16" s="239">
        <v>35</v>
      </c>
      <c r="G16" s="239">
        <v>124</v>
      </c>
      <c r="H16" s="239">
        <v>240</v>
      </c>
      <c r="I16" s="239">
        <v>234</v>
      </c>
      <c r="J16" s="239">
        <v>91</v>
      </c>
      <c r="K16" s="239">
        <v>3</v>
      </c>
      <c r="L16" s="75" t="s">
        <v>123</v>
      </c>
      <c r="M16" s="1192" t="s">
        <v>252</v>
      </c>
    </row>
    <row r="17" spans="1:13" ht="13.5" customHeight="1" thickTop="1" thickBot="1" x14ac:dyDescent="0.3">
      <c r="A17" s="1287"/>
      <c r="B17" s="152" t="s">
        <v>947</v>
      </c>
      <c r="C17" s="238">
        <f t="shared" si="0"/>
        <v>739</v>
      </c>
      <c r="D17" s="239">
        <v>1</v>
      </c>
      <c r="E17" s="239">
        <v>3</v>
      </c>
      <c r="F17" s="239">
        <v>34</v>
      </c>
      <c r="G17" s="239">
        <v>164</v>
      </c>
      <c r="H17" s="239">
        <v>268</v>
      </c>
      <c r="I17" s="239">
        <v>215</v>
      </c>
      <c r="J17" s="239">
        <v>52</v>
      </c>
      <c r="K17" s="239">
        <v>2</v>
      </c>
      <c r="L17" s="75" t="s">
        <v>126</v>
      </c>
      <c r="M17" s="1192"/>
    </row>
    <row r="18" spans="1:13" s="30" customFormat="1" ht="13.5" customHeight="1" thickTop="1" thickBot="1" x14ac:dyDescent="0.35">
      <c r="A18" s="1288"/>
      <c r="B18" s="152" t="s">
        <v>47</v>
      </c>
      <c r="C18" s="238">
        <f t="shared" si="0"/>
        <v>1468</v>
      </c>
      <c r="D18" s="240">
        <f t="shared" ref="D18:J18" si="4">D16+D17</f>
        <v>2</v>
      </c>
      <c r="E18" s="240">
        <f t="shared" si="4"/>
        <v>4</v>
      </c>
      <c r="F18" s="240">
        <f t="shared" si="4"/>
        <v>69</v>
      </c>
      <c r="G18" s="240">
        <f t="shared" si="4"/>
        <v>288</v>
      </c>
      <c r="H18" s="240">
        <f t="shared" si="4"/>
        <v>508</v>
      </c>
      <c r="I18" s="240">
        <f t="shared" si="4"/>
        <v>449</v>
      </c>
      <c r="J18" s="240">
        <f t="shared" si="4"/>
        <v>143</v>
      </c>
      <c r="K18" s="240">
        <f>K16+K17</f>
        <v>5</v>
      </c>
      <c r="L18" s="75" t="s">
        <v>48</v>
      </c>
      <c r="M18" s="1192"/>
    </row>
    <row r="19" spans="1:13" ht="14.15" customHeight="1" thickTop="1" thickBot="1" x14ac:dyDescent="0.3">
      <c r="A19" s="1289" t="s">
        <v>371</v>
      </c>
      <c r="B19" s="151" t="s">
        <v>248</v>
      </c>
      <c r="C19" s="236">
        <f t="shared" si="0"/>
        <v>197</v>
      </c>
      <c r="D19" s="226">
        <v>0</v>
      </c>
      <c r="E19" s="226">
        <v>1</v>
      </c>
      <c r="F19" s="226">
        <v>17</v>
      </c>
      <c r="G19" s="226">
        <v>35</v>
      </c>
      <c r="H19" s="226">
        <v>49</v>
      </c>
      <c r="I19" s="226">
        <v>73</v>
      </c>
      <c r="J19" s="226">
        <v>21</v>
      </c>
      <c r="K19" s="226">
        <v>1</v>
      </c>
      <c r="L19" s="73" t="s">
        <v>123</v>
      </c>
      <c r="M19" s="1190" t="s">
        <v>365</v>
      </c>
    </row>
    <row r="20" spans="1:13" ht="14.15" customHeight="1" thickTop="1" thickBot="1" x14ac:dyDescent="0.3">
      <c r="A20" s="1284"/>
      <c r="B20" s="150" t="s">
        <v>947</v>
      </c>
      <c r="C20" s="236">
        <f t="shared" si="0"/>
        <v>256</v>
      </c>
      <c r="D20" s="226">
        <v>0</v>
      </c>
      <c r="E20" s="226">
        <v>1</v>
      </c>
      <c r="F20" s="226">
        <v>16</v>
      </c>
      <c r="G20" s="226">
        <v>42</v>
      </c>
      <c r="H20" s="226">
        <v>110</v>
      </c>
      <c r="I20" s="226">
        <v>70</v>
      </c>
      <c r="J20" s="226">
        <v>17</v>
      </c>
      <c r="K20" s="226">
        <v>0</v>
      </c>
      <c r="L20" s="74" t="s">
        <v>126</v>
      </c>
      <c r="M20" s="1190"/>
    </row>
    <row r="21" spans="1:13" s="30" customFormat="1" ht="14.15" customHeight="1" thickTop="1" thickBot="1" x14ac:dyDescent="0.35">
      <c r="A21" s="1285"/>
      <c r="B21" s="150" t="s">
        <v>47</v>
      </c>
      <c r="C21" s="236">
        <f t="shared" si="0"/>
        <v>453</v>
      </c>
      <c r="D21" s="225">
        <f t="shared" ref="D21:J21" si="5">D19+D20</f>
        <v>0</v>
      </c>
      <c r="E21" s="225">
        <f t="shared" si="5"/>
        <v>2</v>
      </c>
      <c r="F21" s="225">
        <f t="shared" si="5"/>
        <v>33</v>
      </c>
      <c r="G21" s="225">
        <f t="shared" si="5"/>
        <v>77</v>
      </c>
      <c r="H21" s="225">
        <f t="shared" si="5"/>
        <v>159</v>
      </c>
      <c r="I21" s="225">
        <f t="shared" si="5"/>
        <v>143</v>
      </c>
      <c r="J21" s="225">
        <f t="shared" si="5"/>
        <v>38</v>
      </c>
      <c r="K21" s="225">
        <f>K19+K20</f>
        <v>1</v>
      </c>
      <c r="L21" s="74" t="s">
        <v>48</v>
      </c>
      <c r="M21" s="1190"/>
    </row>
    <row r="22" spans="1:13" ht="13.5" customHeight="1" thickTop="1" thickBot="1" x14ac:dyDescent="0.3">
      <c r="A22" s="1281" t="s">
        <v>376</v>
      </c>
      <c r="B22" s="152" t="s">
        <v>248</v>
      </c>
      <c r="C22" s="238">
        <f t="shared" si="0"/>
        <v>0</v>
      </c>
      <c r="D22" s="239">
        <v>0</v>
      </c>
      <c r="E22" s="239">
        <v>0</v>
      </c>
      <c r="F22" s="239">
        <v>0</v>
      </c>
      <c r="G22" s="239">
        <v>0</v>
      </c>
      <c r="H22" s="239">
        <v>0</v>
      </c>
      <c r="I22" s="239">
        <v>0</v>
      </c>
      <c r="J22" s="239">
        <v>0</v>
      </c>
      <c r="K22" s="239">
        <v>0</v>
      </c>
      <c r="L22" s="75" t="s">
        <v>123</v>
      </c>
      <c r="M22" s="1192" t="s">
        <v>373</v>
      </c>
    </row>
    <row r="23" spans="1:13" ht="13.5" customHeight="1" thickTop="1" thickBot="1" x14ac:dyDescent="0.3">
      <c r="A23" s="1281"/>
      <c r="B23" s="152" t="s">
        <v>947</v>
      </c>
      <c r="C23" s="238">
        <f t="shared" si="0"/>
        <v>0</v>
      </c>
      <c r="D23" s="239">
        <v>0</v>
      </c>
      <c r="E23" s="239">
        <v>0</v>
      </c>
      <c r="F23" s="239">
        <v>0</v>
      </c>
      <c r="G23" s="239">
        <v>0</v>
      </c>
      <c r="H23" s="239">
        <v>0</v>
      </c>
      <c r="I23" s="239">
        <v>0</v>
      </c>
      <c r="J23" s="239">
        <v>0</v>
      </c>
      <c r="K23" s="239">
        <v>0</v>
      </c>
      <c r="L23" s="75" t="s">
        <v>126</v>
      </c>
      <c r="M23" s="1192"/>
    </row>
    <row r="24" spans="1:13" s="30" customFormat="1" ht="13.5" customHeight="1" thickTop="1" thickBot="1" x14ac:dyDescent="0.35">
      <c r="A24" s="1281"/>
      <c r="B24" s="152" t="s">
        <v>47</v>
      </c>
      <c r="C24" s="238">
        <f t="shared" si="0"/>
        <v>0</v>
      </c>
      <c r="D24" s="240">
        <f t="shared" ref="D24:J24" si="6">D22+D23</f>
        <v>0</v>
      </c>
      <c r="E24" s="240">
        <f t="shared" si="6"/>
        <v>0</v>
      </c>
      <c r="F24" s="240">
        <f t="shared" si="6"/>
        <v>0</v>
      </c>
      <c r="G24" s="240">
        <f t="shared" si="6"/>
        <v>0</v>
      </c>
      <c r="H24" s="240">
        <f t="shared" si="6"/>
        <v>0</v>
      </c>
      <c r="I24" s="240">
        <f t="shared" si="6"/>
        <v>0</v>
      </c>
      <c r="J24" s="240">
        <f t="shared" si="6"/>
        <v>0</v>
      </c>
      <c r="K24" s="240">
        <f>K22+K23</f>
        <v>0</v>
      </c>
      <c r="L24" s="75" t="s">
        <v>48</v>
      </c>
      <c r="M24" s="1192"/>
    </row>
    <row r="25" spans="1:13" ht="13.5" customHeight="1" thickTop="1" thickBot="1" x14ac:dyDescent="0.3">
      <c r="A25" s="1289" t="s">
        <v>582</v>
      </c>
      <c r="B25" s="151" t="s">
        <v>248</v>
      </c>
      <c r="C25" s="236">
        <f t="shared" si="0"/>
        <v>0</v>
      </c>
      <c r="D25" s="226">
        <v>0</v>
      </c>
      <c r="E25" s="226">
        <v>0</v>
      </c>
      <c r="F25" s="226">
        <v>0</v>
      </c>
      <c r="G25" s="226">
        <v>0</v>
      </c>
      <c r="H25" s="226">
        <v>0</v>
      </c>
      <c r="I25" s="226">
        <v>0</v>
      </c>
      <c r="J25" s="226">
        <v>0</v>
      </c>
      <c r="K25" s="226">
        <v>0</v>
      </c>
      <c r="L25" s="73" t="s">
        <v>123</v>
      </c>
      <c r="M25" s="1190" t="s">
        <v>366</v>
      </c>
    </row>
    <row r="26" spans="1:13" ht="13.5" customHeight="1" thickTop="1" thickBot="1" x14ac:dyDescent="0.3">
      <c r="A26" s="1284"/>
      <c r="B26" s="150" t="s">
        <v>947</v>
      </c>
      <c r="C26" s="236">
        <f t="shared" si="0"/>
        <v>2</v>
      </c>
      <c r="D26" s="226">
        <v>0</v>
      </c>
      <c r="E26" s="226">
        <v>0</v>
      </c>
      <c r="F26" s="226">
        <v>0</v>
      </c>
      <c r="G26" s="226">
        <v>0</v>
      </c>
      <c r="H26" s="226">
        <v>2</v>
      </c>
      <c r="I26" s="226">
        <v>0</v>
      </c>
      <c r="J26" s="226">
        <v>0</v>
      </c>
      <c r="K26" s="226">
        <v>0</v>
      </c>
      <c r="L26" s="74" t="s">
        <v>126</v>
      </c>
      <c r="M26" s="1190"/>
    </row>
    <row r="27" spans="1:13" s="30" customFormat="1" ht="13.5" customHeight="1" thickTop="1" thickBot="1" x14ac:dyDescent="0.35">
      <c r="A27" s="1285"/>
      <c r="B27" s="150" t="s">
        <v>47</v>
      </c>
      <c r="C27" s="225">
        <f t="shared" si="0"/>
        <v>2</v>
      </c>
      <c r="D27" s="225">
        <f t="shared" ref="D27:J27" si="7">D25+D26</f>
        <v>0</v>
      </c>
      <c r="E27" s="225">
        <f t="shared" si="7"/>
        <v>0</v>
      </c>
      <c r="F27" s="225">
        <f t="shared" si="7"/>
        <v>0</v>
      </c>
      <c r="G27" s="225">
        <f t="shared" si="7"/>
        <v>0</v>
      </c>
      <c r="H27" s="225">
        <f t="shared" si="7"/>
        <v>2</v>
      </c>
      <c r="I27" s="225">
        <f t="shared" si="7"/>
        <v>0</v>
      </c>
      <c r="J27" s="225">
        <f t="shared" si="7"/>
        <v>0</v>
      </c>
      <c r="K27" s="225">
        <f>K25+K26</f>
        <v>0</v>
      </c>
      <c r="L27" s="74" t="s">
        <v>48</v>
      </c>
      <c r="M27" s="1190"/>
    </row>
    <row r="28" spans="1:13" ht="13.5" customHeight="1" thickTop="1" thickBot="1" x14ac:dyDescent="0.3">
      <c r="A28" s="1286" t="s">
        <v>377</v>
      </c>
      <c r="B28" s="152" t="s">
        <v>248</v>
      </c>
      <c r="C28" s="238">
        <f t="shared" si="0"/>
        <v>0</v>
      </c>
      <c r="D28" s="239">
        <v>0</v>
      </c>
      <c r="E28" s="239">
        <v>0</v>
      </c>
      <c r="F28" s="239">
        <v>0</v>
      </c>
      <c r="G28" s="239">
        <v>0</v>
      </c>
      <c r="H28" s="239">
        <v>0</v>
      </c>
      <c r="I28" s="239">
        <v>0</v>
      </c>
      <c r="J28" s="239">
        <v>0</v>
      </c>
      <c r="K28" s="239">
        <v>0</v>
      </c>
      <c r="L28" s="75" t="s">
        <v>123</v>
      </c>
      <c r="M28" s="1296" t="s">
        <v>374</v>
      </c>
    </row>
    <row r="29" spans="1:13" ht="13.5" customHeight="1" thickTop="1" thickBot="1" x14ac:dyDescent="0.3">
      <c r="A29" s="1287"/>
      <c r="B29" s="152" t="s">
        <v>947</v>
      </c>
      <c r="C29" s="238">
        <f t="shared" si="0"/>
        <v>1</v>
      </c>
      <c r="D29" s="239">
        <v>0</v>
      </c>
      <c r="E29" s="239">
        <v>0</v>
      </c>
      <c r="F29" s="239">
        <v>0</v>
      </c>
      <c r="G29" s="239">
        <v>1</v>
      </c>
      <c r="H29" s="239">
        <v>0</v>
      </c>
      <c r="I29" s="239">
        <v>0</v>
      </c>
      <c r="J29" s="239">
        <v>0</v>
      </c>
      <c r="K29" s="239">
        <v>0</v>
      </c>
      <c r="L29" s="75" t="s">
        <v>126</v>
      </c>
      <c r="M29" s="1296"/>
    </row>
    <row r="30" spans="1:13" s="30" customFormat="1" ht="13.5" customHeight="1" thickTop="1" thickBot="1" x14ac:dyDescent="0.35">
      <c r="A30" s="1295"/>
      <c r="B30" s="152" t="s">
        <v>47</v>
      </c>
      <c r="C30" s="238">
        <f t="shared" si="0"/>
        <v>1</v>
      </c>
      <c r="D30" s="240">
        <f t="shared" ref="D30:J30" si="8">D28+D29</f>
        <v>0</v>
      </c>
      <c r="E30" s="240">
        <f t="shared" si="8"/>
        <v>0</v>
      </c>
      <c r="F30" s="240">
        <f t="shared" si="8"/>
        <v>0</v>
      </c>
      <c r="G30" s="240">
        <f t="shared" si="8"/>
        <v>1</v>
      </c>
      <c r="H30" s="240">
        <f t="shared" si="8"/>
        <v>0</v>
      </c>
      <c r="I30" s="240">
        <f t="shared" si="8"/>
        <v>0</v>
      </c>
      <c r="J30" s="240">
        <f t="shared" si="8"/>
        <v>0</v>
      </c>
      <c r="K30" s="240">
        <f>K28+K29</f>
        <v>0</v>
      </c>
      <c r="L30" s="75" t="s">
        <v>48</v>
      </c>
      <c r="M30" s="1296"/>
    </row>
    <row r="31" spans="1:13" ht="13.5" customHeight="1" thickTop="1" thickBot="1" x14ac:dyDescent="0.3">
      <c r="A31" s="1313" t="s">
        <v>375</v>
      </c>
      <c r="B31" s="151" t="s">
        <v>248</v>
      </c>
      <c r="C31" s="236">
        <f t="shared" si="0"/>
        <v>53</v>
      </c>
      <c r="D31" s="226">
        <v>0</v>
      </c>
      <c r="E31" s="226">
        <v>0</v>
      </c>
      <c r="F31" s="226">
        <v>8</v>
      </c>
      <c r="G31" s="226">
        <v>13</v>
      </c>
      <c r="H31" s="226">
        <v>16</v>
      </c>
      <c r="I31" s="226">
        <v>14</v>
      </c>
      <c r="J31" s="226">
        <v>2</v>
      </c>
      <c r="K31" s="226">
        <v>0</v>
      </c>
      <c r="L31" s="73" t="s">
        <v>123</v>
      </c>
      <c r="M31" s="1310" t="s">
        <v>367</v>
      </c>
    </row>
    <row r="32" spans="1:13" ht="13.5" customHeight="1" thickTop="1" thickBot="1" x14ac:dyDescent="0.3">
      <c r="A32" s="1313"/>
      <c r="B32" s="150" t="s">
        <v>947</v>
      </c>
      <c r="C32" s="236">
        <f t="shared" si="0"/>
        <v>113</v>
      </c>
      <c r="D32" s="226">
        <v>1</v>
      </c>
      <c r="E32" s="226">
        <v>0</v>
      </c>
      <c r="F32" s="226">
        <v>7</v>
      </c>
      <c r="G32" s="226">
        <v>25</v>
      </c>
      <c r="H32" s="226">
        <v>35</v>
      </c>
      <c r="I32" s="226">
        <v>37</v>
      </c>
      <c r="J32" s="226">
        <v>8</v>
      </c>
      <c r="K32" s="226">
        <v>0</v>
      </c>
      <c r="L32" s="74" t="s">
        <v>126</v>
      </c>
      <c r="M32" s="1310"/>
    </row>
    <row r="33" spans="1:16" s="30" customFormat="1" ht="13.5" customHeight="1" thickTop="1" thickBot="1" x14ac:dyDescent="0.35">
      <c r="A33" s="1313"/>
      <c r="B33" s="150" t="s">
        <v>47</v>
      </c>
      <c r="C33" s="236">
        <f>SUM(D33:K33)</f>
        <v>166</v>
      </c>
      <c r="D33" s="225">
        <f t="shared" ref="D33:J33" si="9">D31+D32</f>
        <v>1</v>
      </c>
      <c r="E33" s="225">
        <f t="shared" si="9"/>
        <v>0</v>
      </c>
      <c r="F33" s="225">
        <f t="shared" si="9"/>
        <v>15</v>
      </c>
      <c r="G33" s="225">
        <f t="shared" si="9"/>
        <v>38</v>
      </c>
      <c r="H33" s="225">
        <f t="shared" si="9"/>
        <v>51</v>
      </c>
      <c r="I33" s="225">
        <f t="shared" si="9"/>
        <v>51</v>
      </c>
      <c r="J33" s="225">
        <f t="shared" si="9"/>
        <v>10</v>
      </c>
      <c r="K33" s="225">
        <f>K31+K32</f>
        <v>0</v>
      </c>
      <c r="L33" s="74" t="s">
        <v>48</v>
      </c>
      <c r="M33" s="1310"/>
    </row>
    <row r="34" spans="1:16" ht="13.5" customHeight="1" thickTop="1" thickBot="1" x14ac:dyDescent="0.3">
      <c r="A34" s="1290" t="s">
        <v>1245</v>
      </c>
      <c r="B34" s="152" t="s">
        <v>248</v>
      </c>
      <c r="C34" s="238">
        <f t="shared" si="0"/>
        <v>36</v>
      </c>
      <c r="D34" s="239">
        <v>0</v>
      </c>
      <c r="E34" s="239">
        <v>0</v>
      </c>
      <c r="F34" s="239">
        <v>1</v>
      </c>
      <c r="G34" s="239">
        <v>4</v>
      </c>
      <c r="H34" s="239">
        <v>11</v>
      </c>
      <c r="I34" s="239">
        <v>10</v>
      </c>
      <c r="J34" s="239">
        <v>10</v>
      </c>
      <c r="K34" s="239">
        <v>0</v>
      </c>
      <c r="L34" s="75" t="s">
        <v>123</v>
      </c>
      <c r="M34" s="1296" t="s">
        <v>368</v>
      </c>
    </row>
    <row r="35" spans="1:16" ht="13.5" customHeight="1" thickTop="1" thickBot="1" x14ac:dyDescent="0.3">
      <c r="A35" s="1291"/>
      <c r="B35" s="152" t="s">
        <v>947</v>
      </c>
      <c r="C35" s="238">
        <f t="shared" si="0"/>
        <v>11</v>
      </c>
      <c r="D35" s="239">
        <v>0</v>
      </c>
      <c r="E35" s="239">
        <v>0</v>
      </c>
      <c r="F35" s="239">
        <v>1</v>
      </c>
      <c r="G35" s="239">
        <v>2</v>
      </c>
      <c r="H35" s="239">
        <v>2</v>
      </c>
      <c r="I35" s="239">
        <v>3</v>
      </c>
      <c r="J35" s="239">
        <v>2</v>
      </c>
      <c r="K35" s="239">
        <v>1</v>
      </c>
      <c r="L35" s="75" t="s">
        <v>126</v>
      </c>
      <c r="M35" s="1296"/>
    </row>
    <row r="36" spans="1:16" s="30" customFormat="1" ht="13.5" customHeight="1" thickTop="1" x14ac:dyDescent="0.3">
      <c r="A36" s="1292"/>
      <c r="B36" s="627" t="s">
        <v>47</v>
      </c>
      <c r="C36" s="241">
        <f t="shared" si="0"/>
        <v>47</v>
      </c>
      <c r="D36" s="242">
        <f t="shared" ref="D36:J36" si="10">D34+D35</f>
        <v>0</v>
      </c>
      <c r="E36" s="242">
        <f t="shared" si="10"/>
        <v>0</v>
      </c>
      <c r="F36" s="242">
        <f t="shared" si="10"/>
        <v>2</v>
      </c>
      <c r="G36" s="242">
        <f t="shared" si="10"/>
        <v>6</v>
      </c>
      <c r="H36" s="242">
        <f t="shared" si="10"/>
        <v>13</v>
      </c>
      <c r="I36" s="242">
        <f t="shared" si="10"/>
        <v>13</v>
      </c>
      <c r="J36" s="242">
        <f t="shared" si="10"/>
        <v>12</v>
      </c>
      <c r="K36" s="242">
        <f>K34+K35</f>
        <v>1</v>
      </c>
      <c r="L36" s="76" t="s">
        <v>48</v>
      </c>
      <c r="M36" s="1311"/>
    </row>
    <row r="37" spans="1:16" ht="13.5" customHeight="1" thickBot="1" x14ac:dyDescent="0.3">
      <c r="A37" s="1293" t="s">
        <v>583</v>
      </c>
      <c r="B37" s="626" t="s">
        <v>248</v>
      </c>
      <c r="C37" s="243">
        <f t="shared" si="0"/>
        <v>3616</v>
      </c>
      <c r="D37" s="244">
        <f t="shared" ref="D37:J37" si="11">SUM(D7,D10,D13,D16,D19,D22,D25,D28,D31,D34)</f>
        <v>1</v>
      </c>
      <c r="E37" s="244">
        <f t="shared" si="11"/>
        <v>15</v>
      </c>
      <c r="F37" s="244">
        <f t="shared" si="11"/>
        <v>270</v>
      </c>
      <c r="G37" s="244">
        <f t="shared" si="11"/>
        <v>811</v>
      </c>
      <c r="H37" s="244">
        <f t="shared" si="11"/>
        <v>1154</v>
      </c>
      <c r="I37" s="244">
        <f t="shared" si="11"/>
        <v>1089</v>
      </c>
      <c r="J37" s="244">
        <f t="shared" si="11"/>
        <v>271</v>
      </c>
      <c r="K37" s="244">
        <f>SUM(K7,K10,K13,K16,K19,K22,K25,K28,K31,K34)</f>
        <v>5</v>
      </c>
      <c r="L37" s="73" t="s">
        <v>123</v>
      </c>
      <c r="M37" s="1305" t="s">
        <v>416</v>
      </c>
    </row>
    <row r="38" spans="1:16" ht="13.5" customHeight="1" thickTop="1" thickBot="1" x14ac:dyDescent="0.3">
      <c r="A38" s="1294"/>
      <c r="B38" s="150" t="s">
        <v>947</v>
      </c>
      <c r="C38" s="236">
        <f t="shared" si="0"/>
        <v>4708</v>
      </c>
      <c r="D38" s="245">
        <f t="shared" ref="D38:J38" si="12">SUM(D8,D11,D14,D17,D20,D23,D26,D29,D32,D35)</f>
        <v>7</v>
      </c>
      <c r="E38" s="245">
        <f t="shared" si="12"/>
        <v>14</v>
      </c>
      <c r="F38" s="245">
        <f t="shared" si="12"/>
        <v>268</v>
      </c>
      <c r="G38" s="245">
        <f t="shared" si="12"/>
        <v>1025</v>
      </c>
      <c r="H38" s="245">
        <f t="shared" si="12"/>
        <v>2073</v>
      </c>
      <c r="I38" s="245">
        <f t="shared" si="12"/>
        <v>1157</v>
      </c>
      <c r="J38" s="245">
        <f t="shared" si="12"/>
        <v>161</v>
      </c>
      <c r="K38" s="245">
        <f>SUM(K8,K11,K14,K17,K20,K23,K26,K29,K32,K35)</f>
        <v>3</v>
      </c>
      <c r="L38" s="74" t="s">
        <v>126</v>
      </c>
      <c r="M38" s="1306"/>
    </row>
    <row r="39" spans="1:16" s="30" customFormat="1" ht="13.5" customHeight="1" thickTop="1" x14ac:dyDescent="0.3">
      <c r="A39" s="1294"/>
      <c r="B39" s="230" t="s">
        <v>47</v>
      </c>
      <c r="C39" s="227">
        <f t="shared" si="0"/>
        <v>8324</v>
      </c>
      <c r="D39" s="246">
        <f t="shared" ref="D39:J39" si="13">SUM(D37:D38)</f>
        <v>8</v>
      </c>
      <c r="E39" s="246">
        <f t="shared" si="13"/>
        <v>29</v>
      </c>
      <c r="F39" s="246">
        <f t="shared" si="13"/>
        <v>538</v>
      </c>
      <c r="G39" s="246">
        <f t="shared" si="13"/>
        <v>1836</v>
      </c>
      <c r="H39" s="246">
        <f t="shared" si="13"/>
        <v>3227</v>
      </c>
      <c r="I39" s="246">
        <f t="shared" si="13"/>
        <v>2246</v>
      </c>
      <c r="J39" s="246">
        <f t="shared" si="13"/>
        <v>432</v>
      </c>
      <c r="K39" s="250">
        <f>SUM(K37:K38)</f>
        <v>8</v>
      </c>
      <c r="L39" s="77" t="s">
        <v>48</v>
      </c>
      <c r="M39" s="1307"/>
    </row>
    <row r="40" spans="1:16" ht="13.5" customHeight="1" thickBot="1" x14ac:dyDescent="0.3">
      <c r="A40" s="1280" t="s">
        <v>860</v>
      </c>
      <c r="B40" s="232" t="s">
        <v>248</v>
      </c>
      <c r="C40" s="238">
        <f t="shared" si="0"/>
        <v>2945</v>
      </c>
      <c r="D40" s="247">
        <v>0</v>
      </c>
      <c r="E40" s="247">
        <v>16</v>
      </c>
      <c r="F40" s="247">
        <v>171</v>
      </c>
      <c r="G40" s="247">
        <v>419</v>
      </c>
      <c r="H40" s="247">
        <v>613</v>
      </c>
      <c r="I40" s="247">
        <v>872</v>
      </c>
      <c r="J40" s="247">
        <v>790</v>
      </c>
      <c r="K40" s="247">
        <v>64</v>
      </c>
      <c r="L40" s="233" t="s">
        <v>123</v>
      </c>
      <c r="M40" s="1308" t="s">
        <v>1279</v>
      </c>
    </row>
    <row r="41" spans="1:16" ht="13.5" customHeight="1" thickTop="1" thickBot="1" x14ac:dyDescent="0.3">
      <c r="A41" s="1281"/>
      <c r="B41" s="152" t="s">
        <v>947</v>
      </c>
      <c r="C41" s="240">
        <f t="shared" si="0"/>
        <v>16637</v>
      </c>
      <c r="D41" s="239">
        <v>6</v>
      </c>
      <c r="E41" s="239">
        <v>48</v>
      </c>
      <c r="F41" s="239">
        <v>589</v>
      </c>
      <c r="G41" s="239">
        <v>2487</v>
      </c>
      <c r="H41" s="239">
        <v>5153</v>
      </c>
      <c r="I41" s="239">
        <v>5569</v>
      </c>
      <c r="J41" s="239">
        <v>2504</v>
      </c>
      <c r="K41" s="239">
        <v>281</v>
      </c>
      <c r="L41" s="75" t="s">
        <v>126</v>
      </c>
      <c r="M41" s="1296"/>
    </row>
    <row r="42" spans="1:16" s="30" customFormat="1" ht="13.5" customHeight="1" thickTop="1" x14ac:dyDescent="0.3">
      <c r="A42" s="1282"/>
      <c r="B42" s="234" t="s">
        <v>47</v>
      </c>
      <c r="C42" s="248">
        <f t="shared" si="0"/>
        <v>19582</v>
      </c>
      <c r="D42" s="248">
        <v>6</v>
      </c>
      <c r="E42" s="248">
        <f t="shared" ref="E42:J42" si="14">SUM(E40:E41)</f>
        <v>64</v>
      </c>
      <c r="F42" s="248">
        <f t="shared" si="14"/>
        <v>760</v>
      </c>
      <c r="G42" s="248">
        <f t="shared" si="14"/>
        <v>2906</v>
      </c>
      <c r="H42" s="248">
        <f t="shared" si="14"/>
        <v>5766</v>
      </c>
      <c r="I42" s="248">
        <f>SUM(I40:I41)</f>
        <v>6441</v>
      </c>
      <c r="J42" s="248">
        <f t="shared" si="14"/>
        <v>3294</v>
      </c>
      <c r="K42" s="248">
        <f>SUM(K40:K41)</f>
        <v>345</v>
      </c>
      <c r="L42" s="235" t="s">
        <v>48</v>
      </c>
      <c r="M42" s="1309"/>
    </row>
    <row r="43" spans="1:16" ht="13.5" customHeight="1" thickBot="1" x14ac:dyDescent="0.3">
      <c r="A43" s="1293" t="s">
        <v>294</v>
      </c>
      <c r="B43" s="151" t="s">
        <v>248</v>
      </c>
      <c r="C43" s="236">
        <f t="shared" si="0"/>
        <v>6561</v>
      </c>
      <c r="D43" s="244">
        <f t="shared" ref="D43:J45" si="15">SUM(D37+D40)</f>
        <v>1</v>
      </c>
      <c r="E43" s="244">
        <f t="shared" si="15"/>
        <v>31</v>
      </c>
      <c r="F43" s="244">
        <f t="shared" si="15"/>
        <v>441</v>
      </c>
      <c r="G43" s="244">
        <f t="shared" si="15"/>
        <v>1230</v>
      </c>
      <c r="H43" s="244">
        <f t="shared" si="15"/>
        <v>1767</v>
      </c>
      <c r="I43" s="244">
        <f>SUM(I37+I40)</f>
        <v>1961</v>
      </c>
      <c r="J43" s="244">
        <f t="shared" si="15"/>
        <v>1061</v>
      </c>
      <c r="K43" s="569">
        <f>SUM(K37+K40)</f>
        <v>69</v>
      </c>
      <c r="L43" s="570" t="s">
        <v>123</v>
      </c>
      <c r="M43" s="1306" t="s">
        <v>455</v>
      </c>
    </row>
    <row r="44" spans="1:16" ht="13.5" customHeight="1" thickTop="1" thickBot="1" x14ac:dyDescent="0.3">
      <c r="A44" s="1294"/>
      <c r="B44" s="150" t="s">
        <v>947</v>
      </c>
      <c r="C44" s="225">
        <f t="shared" si="0"/>
        <v>21345</v>
      </c>
      <c r="D44" s="245">
        <f t="shared" si="15"/>
        <v>13</v>
      </c>
      <c r="E44" s="245">
        <f t="shared" si="15"/>
        <v>62</v>
      </c>
      <c r="F44" s="245">
        <f t="shared" si="15"/>
        <v>857</v>
      </c>
      <c r="G44" s="245">
        <f t="shared" si="15"/>
        <v>3512</v>
      </c>
      <c r="H44" s="245">
        <f t="shared" si="15"/>
        <v>7226</v>
      </c>
      <c r="I44" s="245">
        <f>SUM(I38+I41)</f>
        <v>6726</v>
      </c>
      <c r="J44" s="245">
        <f t="shared" si="15"/>
        <v>2665</v>
      </c>
      <c r="K44" s="245">
        <f>SUM(K38+K41)</f>
        <v>284</v>
      </c>
      <c r="L44" s="74" t="s">
        <v>126</v>
      </c>
      <c r="M44" s="1306"/>
    </row>
    <row r="45" spans="1:16" s="30" customFormat="1" ht="13.5" customHeight="1" thickTop="1" x14ac:dyDescent="0.3">
      <c r="A45" s="1312"/>
      <c r="B45" s="153" t="s">
        <v>47</v>
      </c>
      <c r="C45" s="249">
        <f>SUM(D45:K45)</f>
        <v>27906</v>
      </c>
      <c r="D45" s="250">
        <f t="shared" si="15"/>
        <v>14</v>
      </c>
      <c r="E45" s="250">
        <f t="shared" si="15"/>
        <v>93</v>
      </c>
      <c r="F45" s="250">
        <f t="shared" si="15"/>
        <v>1298</v>
      </c>
      <c r="G45" s="250">
        <f t="shared" si="15"/>
        <v>4742</v>
      </c>
      <c r="H45" s="250">
        <f t="shared" si="15"/>
        <v>8993</v>
      </c>
      <c r="I45" s="250">
        <f t="shared" si="15"/>
        <v>8687</v>
      </c>
      <c r="J45" s="250">
        <f t="shared" si="15"/>
        <v>3726</v>
      </c>
      <c r="K45" s="250">
        <f>SUM(K39+K42)</f>
        <v>353</v>
      </c>
      <c r="L45" s="77" t="s">
        <v>48</v>
      </c>
      <c r="M45" s="1307"/>
    </row>
    <row r="46" spans="1:16" ht="13.5" customHeight="1" x14ac:dyDescent="0.3">
      <c r="A46" s="1304" t="s">
        <v>859</v>
      </c>
      <c r="B46" s="1304"/>
      <c r="C46" s="1304"/>
      <c r="D46" s="1304"/>
      <c r="E46" s="1304"/>
      <c r="F46" s="1304"/>
      <c r="G46" s="1304"/>
      <c r="H46" s="1304"/>
      <c r="I46" s="1304"/>
      <c r="J46" s="170"/>
      <c r="K46" s="1300" t="s">
        <v>858</v>
      </c>
      <c r="L46" s="1300"/>
      <c r="M46" s="1300"/>
      <c r="N46" s="108"/>
      <c r="O46" s="108"/>
      <c r="P46" s="108"/>
    </row>
    <row r="47" spans="1:16" x14ac:dyDescent="0.3">
      <c r="B47" s="51"/>
      <c r="L47" s="51"/>
    </row>
    <row r="48" spans="1:16" x14ac:dyDescent="0.3">
      <c r="B48" s="51"/>
      <c r="L48" s="51"/>
    </row>
    <row r="49" spans="2:13" x14ac:dyDescent="0.3">
      <c r="B49" s="51"/>
      <c r="L49" s="51"/>
      <c r="M49" s="33"/>
    </row>
    <row r="50" spans="2:13" x14ac:dyDescent="0.3">
      <c r="B50" s="51"/>
      <c r="L50" s="51"/>
      <c r="M50" s="33"/>
    </row>
    <row r="51" spans="2:13" x14ac:dyDescent="0.3">
      <c r="B51" s="51"/>
      <c r="L51" s="51"/>
      <c r="M51" s="33"/>
    </row>
    <row r="52" spans="2:13" x14ac:dyDescent="0.3">
      <c r="B52" s="51"/>
      <c r="L52" s="51"/>
      <c r="M52" s="33"/>
    </row>
    <row r="53" spans="2:13" x14ac:dyDescent="0.3">
      <c r="B53" s="51"/>
      <c r="L53" s="51"/>
      <c r="M53" s="33"/>
    </row>
    <row r="54" spans="2:13" x14ac:dyDescent="0.3">
      <c r="B54" s="51"/>
      <c r="L54" s="51"/>
      <c r="M54" s="33"/>
    </row>
    <row r="55" spans="2:13" x14ac:dyDescent="0.3">
      <c r="B55" s="51"/>
      <c r="L55" s="51"/>
      <c r="M55" s="33"/>
    </row>
    <row r="56" spans="2:13" x14ac:dyDescent="0.3">
      <c r="B56" s="51"/>
      <c r="L56" s="51"/>
      <c r="M56" s="33"/>
    </row>
    <row r="57" spans="2:13" x14ac:dyDescent="0.3">
      <c r="B57" s="51"/>
      <c r="L57" s="51"/>
      <c r="M57" s="33"/>
    </row>
    <row r="58" spans="2:13" x14ac:dyDescent="0.3">
      <c r="B58" s="51"/>
      <c r="L58" s="51"/>
      <c r="M58" s="33"/>
    </row>
    <row r="59" spans="2:13" x14ac:dyDescent="0.3">
      <c r="B59" s="51"/>
      <c r="L59" s="51"/>
      <c r="M59" s="33"/>
    </row>
    <row r="60" spans="2:13" x14ac:dyDescent="0.3">
      <c r="B60" s="51"/>
      <c r="L60" s="51"/>
      <c r="M60" s="33"/>
    </row>
    <row r="61" spans="2:13" x14ac:dyDescent="0.3">
      <c r="B61" s="51"/>
      <c r="L61" s="51"/>
      <c r="M61" s="33"/>
    </row>
    <row r="62" spans="2:13" x14ac:dyDescent="0.3">
      <c r="B62" s="51"/>
      <c r="L62" s="51"/>
      <c r="M62" s="33"/>
    </row>
    <row r="63" spans="2:13" x14ac:dyDescent="0.3">
      <c r="B63" s="51"/>
      <c r="L63" s="51"/>
      <c r="M63" s="33"/>
    </row>
    <row r="64" spans="2:13" x14ac:dyDescent="0.3">
      <c r="B64" s="51"/>
      <c r="L64" s="51"/>
      <c r="M64" s="33"/>
    </row>
    <row r="65" spans="1:13" x14ac:dyDescent="0.3">
      <c r="A65" s="33"/>
      <c r="B65" s="51"/>
      <c r="L65" s="51"/>
      <c r="M65" s="33"/>
    </row>
    <row r="66" spans="1:13" x14ac:dyDescent="0.3">
      <c r="A66" s="33"/>
      <c r="B66" s="51"/>
      <c r="L66" s="51"/>
      <c r="M66" s="33"/>
    </row>
    <row r="67" spans="1:13" x14ac:dyDescent="0.3">
      <c r="A67" s="33"/>
      <c r="B67" s="51"/>
      <c r="L67" s="51"/>
      <c r="M67" s="33"/>
    </row>
    <row r="68" spans="1:13" x14ac:dyDescent="0.3">
      <c r="A68" s="33"/>
      <c r="B68" s="51"/>
      <c r="L68" s="51"/>
      <c r="M68" s="33"/>
    </row>
    <row r="69" spans="1:13" x14ac:dyDescent="0.3">
      <c r="A69" s="33"/>
      <c r="B69" s="51"/>
      <c r="L69" s="51"/>
      <c r="M69" s="33"/>
    </row>
    <row r="70" spans="1:13" x14ac:dyDescent="0.3">
      <c r="A70" s="33"/>
      <c r="B70" s="51"/>
      <c r="L70" s="51"/>
      <c r="M70" s="33"/>
    </row>
    <row r="71" spans="1:13" x14ac:dyDescent="0.3">
      <c r="A71" s="33"/>
      <c r="B71" s="51"/>
      <c r="L71" s="51"/>
      <c r="M71" s="33"/>
    </row>
    <row r="72" spans="1:13" x14ac:dyDescent="0.3">
      <c r="A72" s="33"/>
      <c r="B72" s="51"/>
      <c r="L72" s="51"/>
      <c r="M72" s="33"/>
    </row>
    <row r="73" spans="1:13" x14ac:dyDescent="0.3">
      <c r="A73" s="33"/>
      <c r="B73" s="51"/>
      <c r="L73" s="51"/>
      <c r="M73" s="33"/>
    </row>
    <row r="74" spans="1:13" x14ac:dyDescent="0.3">
      <c r="A74" s="33"/>
      <c r="B74" s="51"/>
      <c r="L74" s="51"/>
      <c r="M74" s="33"/>
    </row>
    <row r="75" spans="1:13" x14ac:dyDescent="0.3">
      <c r="A75" s="33"/>
      <c r="B75" s="51"/>
      <c r="L75" s="51"/>
      <c r="M75" s="33"/>
    </row>
    <row r="76" spans="1:13" x14ac:dyDescent="0.3">
      <c r="A76" s="33"/>
      <c r="B76" s="51"/>
      <c r="L76" s="51"/>
      <c r="M76" s="33"/>
    </row>
    <row r="77" spans="1:13" x14ac:dyDescent="0.3">
      <c r="A77" s="33"/>
      <c r="B77" s="51"/>
      <c r="L77" s="51"/>
      <c r="M77" s="33"/>
    </row>
    <row r="78" spans="1:13" x14ac:dyDescent="0.3">
      <c r="A78" s="33"/>
      <c r="B78" s="51"/>
      <c r="L78" s="51"/>
      <c r="M78" s="33"/>
    </row>
    <row r="79" spans="1:13" x14ac:dyDescent="0.3">
      <c r="A79" s="33"/>
      <c r="B79" s="51"/>
      <c r="L79" s="51"/>
      <c r="M79" s="33"/>
    </row>
    <row r="80" spans="1:13" x14ac:dyDescent="0.3">
      <c r="A80" s="33"/>
      <c r="B80" s="51"/>
      <c r="L80" s="51"/>
      <c r="M80" s="33"/>
    </row>
    <row r="81" spans="1:13" x14ac:dyDescent="0.3">
      <c r="A81" s="33"/>
      <c r="B81" s="51"/>
      <c r="L81" s="51"/>
      <c r="M81" s="33"/>
    </row>
    <row r="82" spans="1:13" x14ac:dyDescent="0.3">
      <c r="A82" s="33"/>
      <c r="B82" s="51"/>
      <c r="L82" s="51"/>
      <c r="M82" s="33"/>
    </row>
    <row r="83" spans="1:13" x14ac:dyDescent="0.3">
      <c r="A83" s="33"/>
      <c r="B83" s="51"/>
      <c r="L83" s="51"/>
      <c r="M83" s="33"/>
    </row>
    <row r="84" spans="1:13" x14ac:dyDescent="0.3">
      <c r="A84" s="33"/>
      <c r="B84" s="51"/>
      <c r="L84" s="51"/>
      <c r="M84" s="33"/>
    </row>
    <row r="85" spans="1:13" x14ac:dyDescent="0.3">
      <c r="A85" s="33"/>
      <c r="B85" s="51"/>
      <c r="L85" s="51"/>
      <c r="M85" s="33"/>
    </row>
    <row r="86" spans="1:13" x14ac:dyDescent="0.3">
      <c r="A86" s="33"/>
      <c r="B86" s="51"/>
      <c r="L86" s="51"/>
      <c r="M86" s="33"/>
    </row>
    <row r="87" spans="1:13" x14ac:dyDescent="0.3">
      <c r="A87" s="33"/>
      <c r="B87" s="51"/>
      <c r="L87" s="51"/>
      <c r="M87" s="33"/>
    </row>
    <row r="88" spans="1:13" x14ac:dyDescent="0.3">
      <c r="A88" s="33"/>
      <c r="B88" s="51"/>
      <c r="L88" s="51"/>
      <c r="M88" s="33"/>
    </row>
    <row r="89" spans="1:13" x14ac:dyDescent="0.3">
      <c r="A89" s="33"/>
      <c r="B89" s="51"/>
      <c r="L89" s="51"/>
      <c r="M89" s="33"/>
    </row>
    <row r="90" spans="1:13" x14ac:dyDescent="0.3">
      <c r="A90" s="33"/>
      <c r="B90" s="51"/>
      <c r="L90" s="51"/>
      <c r="M90" s="33"/>
    </row>
    <row r="91" spans="1:13" x14ac:dyDescent="0.3">
      <c r="A91" s="33"/>
      <c r="B91" s="51"/>
      <c r="L91" s="51"/>
      <c r="M91" s="33"/>
    </row>
    <row r="92" spans="1:13" x14ac:dyDescent="0.3">
      <c r="A92" s="33"/>
      <c r="B92" s="51"/>
      <c r="L92" s="51"/>
      <c r="M92" s="33"/>
    </row>
    <row r="93" spans="1:13" x14ac:dyDescent="0.3">
      <c r="A93" s="33"/>
      <c r="B93" s="51"/>
      <c r="L93" s="51"/>
      <c r="M93" s="33"/>
    </row>
    <row r="94" spans="1:13" x14ac:dyDescent="0.3">
      <c r="A94" s="33"/>
      <c r="B94" s="51"/>
      <c r="L94" s="51"/>
      <c r="M94" s="33"/>
    </row>
    <row r="95" spans="1:13" x14ac:dyDescent="0.3">
      <c r="A95" s="33"/>
      <c r="B95" s="51"/>
      <c r="L95" s="51"/>
      <c r="M95" s="33"/>
    </row>
    <row r="96" spans="1:13" x14ac:dyDescent="0.3">
      <c r="A96" s="33"/>
      <c r="B96" s="51"/>
      <c r="L96" s="51"/>
      <c r="M96" s="33"/>
    </row>
    <row r="97" spans="1:13" x14ac:dyDescent="0.3">
      <c r="A97" s="33"/>
      <c r="B97" s="51"/>
      <c r="L97" s="51"/>
      <c r="M97" s="33"/>
    </row>
    <row r="98" spans="1:13" x14ac:dyDescent="0.3">
      <c r="A98" s="33"/>
      <c r="B98" s="51"/>
      <c r="L98" s="51"/>
      <c r="M98" s="33"/>
    </row>
    <row r="99" spans="1:13" x14ac:dyDescent="0.3">
      <c r="A99" s="33"/>
      <c r="B99" s="51"/>
      <c r="L99" s="51"/>
      <c r="M99" s="33"/>
    </row>
    <row r="100" spans="1:13" x14ac:dyDescent="0.3">
      <c r="A100" s="33"/>
      <c r="B100" s="51"/>
      <c r="L100" s="51"/>
      <c r="M100" s="33"/>
    </row>
    <row r="101" spans="1:13" x14ac:dyDescent="0.3">
      <c r="A101" s="33"/>
      <c r="B101" s="51"/>
      <c r="L101" s="51"/>
      <c r="M101" s="33"/>
    </row>
    <row r="102" spans="1:13" x14ac:dyDescent="0.3">
      <c r="A102" s="33"/>
      <c r="B102" s="51"/>
      <c r="L102" s="51"/>
      <c r="M102" s="33"/>
    </row>
    <row r="103" spans="1:13" x14ac:dyDescent="0.3">
      <c r="A103" s="33"/>
      <c r="B103" s="51"/>
      <c r="L103" s="51"/>
      <c r="M103" s="33"/>
    </row>
    <row r="104" spans="1:13" x14ac:dyDescent="0.3">
      <c r="A104" s="33"/>
      <c r="B104" s="51"/>
      <c r="L104" s="51"/>
      <c r="M104" s="33"/>
    </row>
    <row r="105" spans="1:13" x14ac:dyDescent="0.3">
      <c r="A105" s="33"/>
      <c r="B105" s="51"/>
      <c r="L105" s="51"/>
      <c r="M105" s="33"/>
    </row>
    <row r="106" spans="1:13" x14ac:dyDescent="0.3">
      <c r="A106" s="33"/>
      <c r="B106" s="51"/>
      <c r="L106" s="51"/>
      <c r="M106" s="33"/>
    </row>
    <row r="107" spans="1:13" x14ac:dyDescent="0.3">
      <c r="A107" s="33"/>
      <c r="B107" s="51"/>
      <c r="L107" s="51"/>
      <c r="M107" s="33"/>
    </row>
    <row r="108" spans="1:13" x14ac:dyDescent="0.3">
      <c r="A108" s="33"/>
      <c r="B108" s="51"/>
      <c r="L108" s="51"/>
      <c r="M108" s="33"/>
    </row>
    <row r="109" spans="1:13" x14ac:dyDescent="0.3">
      <c r="A109" s="33"/>
      <c r="B109" s="51"/>
      <c r="L109" s="51"/>
      <c r="M109" s="33"/>
    </row>
    <row r="110" spans="1:13" x14ac:dyDescent="0.3">
      <c r="A110" s="33"/>
      <c r="B110" s="51"/>
      <c r="L110" s="51"/>
      <c r="M110" s="33"/>
    </row>
    <row r="111" spans="1:13" x14ac:dyDescent="0.3">
      <c r="A111" s="33"/>
      <c r="B111" s="51"/>
      <c r="L111" s="51"/>
      <c r="M111" s="33"/>
    </row>
    <row r="112" spans="1:13" x14ac:dyDescent="0.3">
      <c r="A112" s="33"/>
      <c r="B112" s="51"/>
      <c r="L112" s="51"/>
      <c r="M112" s="33"/>
    </row>
    <row r="113" spans="1:13" x14ac:dyDescent="0.3">
      <c r="A113" s="33"/>
      <c r="B113" s="51"/>
      <c r="L113" s="51"/>
      <c r="M113" s="33"/>
    </row>
    <row r="114" spans="1:13" x14ac:dyDescent="0.3">
      <c r="A114" s="33"/>
      <c r="B114" s="51"/>
      <c r="L114" s="51"/>
      <c r="M114" s="33"/>
    </row>
    <row r="115" spans="1:13" x14ac:dyDescent="0.3">
      <c r="A115" s="33"/>
      <c r="B115" s="51"/>
      <c r="L115" s="51"/>
      <c r="M115" s="33"/>
    </row>
    <row r="116" spans="1:13" x14ac:dyDescent="0.3">
      <c r="A116" s="33"/>
      <c r="B116" s="51"/>
      <c r="L116" s="51"/>
      <c r="M116" s="33"/>
    </row>
    <row r="117" spans="1:13" x14ac:dyDescent="0.3">
      <c r="A117" s="33"/>
      <c r="B117" s="51"/>
      <c r="L117" s="51"/>
      <c r="M117" s="33"/>
    </row>
    <row r="118" spans="1:13" x14ac:dyDescent="0.3">
      <c r="A118" s="33"/>
      <c r="B118" s="51"/>
      <c r="L118" s="51"/>
      <c r="M118" s="33"/>
    </row>
    <row r="119" spans="1:13" x14ac:dyDescent="0.3">
      <c r="A119" s="33"/>
      <c r="B119" s="51"/>
      <c r="L119" s="51"/>
      <c r="M119" s="33"/>
    </row>
    <row r="120" spans="1:13" x14ac:dyDescent="0.3">
      <c r="A120" s="33"/>
      <c r="B120" s="51"/>
      <c r="L120" s="51"/>
      <c r="M120" s="33"/>
    </row>
    <row r="121" spans="1:13" x14ac:dyDescent="0.3">
      <c r="A121" s="33"/>
      <c r="B121" s="51"/>
      <c r="L121" s="51"/>
      <c r="M121" s="33"/>
    </row>
    <row r="122" spans="1:13" x14ac:dyDescent="0.3">
      <c r="A122" s="33"/>
      <c r="B122" s="51"/>
      <c r="L122" s="51"/>
      <c r="M122" s="33"/>
    </row>
    <row r="123" spans="1:13" x14ac:dyDescent="0.3">
      <c r="A123" s="33"/>
      <c r="B123" s="51"/>
      <c r="L123" s="51"/>
      <c r="M123" s="33"/>
    </row>
    <row r="124" spans="1:13" x14ac:dyDescent="0.3">
      <c r="A124" s="33"/>
      <c r="B124" s="51"/>
      <c r="L124" s="51"/>
      <c r="M124" s="33"/>
    </row>
    <row r="125" spans="1:13" x14ac:dyDescent="0.3">
      <c r="A125" s="33"/>
      <c r="B125" s="51"/>
      <c r="L125" s="51"/>
      <c r="M125" s="33"/>
    </row>
    <row r="126" spans="1:13" x14ac:dyDescent="0.3">
      <c r="A126" s="33"/>
      <c r="B126" s="51"/>
      <c r="L126" s="51"/>
      <c r="M126" s="33"/>
    </row>
    <row r="127" spans="1:13" x14ac:dyDescent="0.3">
      <c r="A127" s="33"/>
      <c r="B127" s="51"/>
      <c r="L127" s="51"/>
      <c r="M127" s="33"/>
    </row>
    <row r="128" spans="1:13" x14ac:dyDescent="0.3">
      <c r="A128" s="33"/>
      <c r="B128" s="51"/>
      <c r="L128" s="51"/>
      <c r="M128" s="33"/>
    </row>
    <row r="129" spans="1:13" x14ac:dyDescent="0.3">
      <c r="A129" s="33"/>
      <c r="B129" s="51"/>
      <c r="L129" s="51"/>
      <c r="M129" s="33"/>
    </row>
    <row r="130" spans="1:13" x14ac:dyDescent="0.3">
      <c r="A130" s="33"/>
      <c r="B130" s="51"/>
      <c r="L130" s="51"/>
      <c r="M130" s="33"/>
    </row>
    <row r="131" spans="1:13" x14ac:dyDescent="0.3">
      <c r="A131" s="33"/>
      <c r="B131" s="51"/>
      <c r="L131" s="51"/>
      <c r="M131" s="33"/>
    </row>
    <row r="132" spans="1:13" x14ac:dyDescent="0.3">
      <c r="A132" s="33"/>
      <c r="B132" s="51"/>
      <c r="L132" s="51"/>
      <c r="M132" s="33"/>
    </row>
    <row r="133" spans="1:13" x14ac:dyDescent="0.3">
      <c r="A133" s="33"/>
      <c r="B133" s="51"/>
      <c r="L133" s="51"/>
      <c r="M133" s="33"/>
    </row>
    <row r="134" spans="1:13" x14ac:dyDescent="0.3">
      <c r="A134" s="33"/>
      <c r="B134" s="51"/>
      <c r="L134" s="51"/>
      <c r="M134" s="33"/>
    </row>
    <row r="135" spans="1:13" x14ac:dyDescent="0.3">
      <c r="A135" s="33"/>
      <c r="B135" s="51"/>
      <c r="L135" s="51"/>
      <c r="M135" s="33"/>
    </row>
    <row r="136" spans="1:13" x14ac:dyDescent="0.3">
      <c r="A136" s="33"/>
      <c r="B136" s="51"/>
      <c r="L136" s="51"/>
      <c r="M136" s="33"/>
    </row>
    <row r="137" spans="1:13" x14ac:dyDescent="0.3">
      <c r="A137" s="33"/>
      <c r="B137" s="51"/>
      <c r="L137" s="51"/>
      <c r="M137" s="33"/>
    </row>
    <row r="138" spans="1:13" x14ac:dyDescent="0.3">
      <c r="A138" s="33"/>
      <c r="B138" s="51"/>
      <c r="L138" s="51"/>
      <c r="M138" s="33"/>
    </row>
    <row r="139" spans="1:13" x14ac:dyDescent="0.3">
      <c r="A139" s="33"/>
      <c r="B139" s="51"/>
      <c r="L139" s="51"/>
      <c r="M139" s="33"/>
    </row>
    <row r="140" spans="1:13" x14ac:dyDescent="0.3">
      <c r="A140" s="33"/>
      <c r="B140" s="51"/>
      <c r="L140" s="51"/>
      <c r="M140" s="33"/>
    </row>
    <row r="141" spans="1:13" x14ac:dyDescent="0.3">
      <c r="A141" s="33"/>
      <c r="B141" s="51"/>
      <c r="L141" s="51"/>
      <c r="M141" s="33"/>
    </row>
    <row r="142" spans="1:13" x14ac:dyDescent="0.3">
      <c r="A142" s="33"/>
      <c r="B142" s="51"/>
      <c r="L142" s="51"/>
      <c r="M142" s="33"/>
    </row>
    <row r="143" spans="1:13" x14ac:dyDescent="0.3">
      <c r="A143" s="33"/>
      <c r="B143" s="51"/>
      <c r="L143" s="51"/>
      <c r="M143" s="33"/>
    </row>
    <row r="144" spans="1:13" x14ac:dyDescent="0.3">
      <c r="A144" s="33"/>
      <c r="B144" s="51"/>
      <c r="L144" s="51"/>
      <c r="M144" s="33"/>
    </row>
    <row r="145" spans="1:13" x14ac:dyDescent="0.3">
      <c r="A145" s="33"/>
      <c r="B145" s="51"/>
      <c r="L145" s="51"/>
      <c r="M145" s="33"/>
    </row>
    <row r="146" spans="1:13" x14ac:dyDescent="0.3">
      <c r="A146" s="33"/>
      <c r="B146" s="51"/>
      <c r="L146" s="51"/>
      <c r="M146" s="33"/>
    </row>
    <row r="147" spans="1:13" x14ac:dyDescent="0.3">
      <c r="A147" s="33"/>
      <c r="B147" s="51"/>
      <c r="L147" s="51"/>
      <c r="M147" s="33"/>
    </row>
    <row r="148" spans="1:13" x14ac:dyDescent="0.3">
      <c r="A148" s="33"/>
      <c r="B148" s="51"/>
      <c r="L148" s="51"/>
      <c r="M148" s="33"/>
    </row>
    <row r="149" spans="1:13" x14ac:dyDescent="0.3">
      <c r="A149" s="33"/>
      <c r="B149" s="51"/>
      <c r="L149" s="51"/>
      <c r="M149" s="33"/>
    </row>
    <row r="150" spans="1:13" x14ac:dyDescent="0.3">
      <c r="A150" s="33"/>
      <c r="B150" s="51"/>
      <c r="L150" s="51"/>
      <c r="M150" s="33"/>
    </row>
    <row r="151" spans="1:13" x14ac:dyDescent="0.3">
      <c r="A151" s="33"/>
      <c r="B151" s="51"/>
      <c r="L151" s="51"/>
      <c r="M151" s="33"/>
    </row>
    <row r="152" spans="1:13" x14ac:dyDescent="0.3">
      <c r="A152" s="33"/>
      <c r="B152" s="51"/>
      <c r="L152" s="51"/>
      <c r="M152" s="33"/>
    </row>
    <row r="153" spans="1:13" x14ac:dyDescent="0.3">
      <c r="A153" s="33"/>
      <c r="B153" s="51"/>
      <c r="L153" s="51"/>
      <c r="M153" s="33"/>
    </row>
    <row r="154" spans="1:13" x14ac:dyDescent="0.3">
      <c r="A154" s="33"/>
      <c r="B154" s="51"/>
      <c r="L154" s="51"/>
      <c r="M154" s="33"/>
    </row>
    <row r="155" spans="1:13" x14ac:dyDescent="0.3">
      <c r="A155" s="33"/>
      <c r="B155" s="51"/>
      <c r="L155" s="51"/>
      <c r="M155" s="33"/>
    </row>
    <row r="156" spans="1:13" x14ac:dyDescent="0.3">
      <c r="A156" s="33"/>
      <c r="B156" s="51"/>
      <c r="L156" s="51"/>
      <c r="M156" s="33"/>
    </row>
    <row r="157" spans="1:13" x14ac:dyDescent="0.3">
      <c r="A157" s="33"/>
      <c r="B157" s="51"/>
      <c r="L157" s="51"/>
      <c r="M157" s="33"/>
    </row>
    <row r="158" spans="1:13" x14ac:dyDescent="0.3">
      <c r="A158" s="33"/>
      <c r="B158" s="51"/>
      <c r="L158" s="51"/>
      <c r="M158" s="33"/>
    </row>
    <row r="159" spans="1:13" x14ac:dyDescent="0.3">
      <c r="A159" s="33"/>
      <c r="B159" s="51"/>
      <c r="L159" s="51"/>
      <c r="M159" s="33"/>
    </row>
    <row r="160" spans="1:13" x14ac:dyDescent="0.3">
      <c r="A160" s="33"/>
      <c r="B160" s="51"/>
      <c r="L160" s="51"/>
      <c r="M160" s="33"/>
    </row>
    <row r="161" spans="1:13" x14ac:dyDescent="0.3">
      <c r="A161" s="33"/>
      <c r="B161" s="51"/>
      <c r="L161" s="51"/>
      <c r="M161" s="33"/>
    </row>
    <row r="162" spans="1:13" x14ac:dyDescent="0.3">
      <c r="A162" s="33"/>
      <c r="B162" s="51"/>
      <c r="L162" s="51"/>
      <c r="M162" s="33"/>
    </row>
    <row r="163" spans="1:13" x14ac:dyDescent="0.3">
      <c r="A163" s="33"/>
      <c r="B163" s="51"/>
      <c r="L163" s="51"/>
      <c r="M163" s="33"/>
    </row>
    <row r="164" spans="1:13" x14ac:dyDescent="0.3">
      <c r="A164" s="33"/>
      <c r="B164" s="51"/>
      <c r="L164" s="51"/>
      <c r="M164" s="33"/>
    </row>
    <row r="165" spans="1:13" x14ac:dyDescent="0.3">
      <c r="A165" s="33"/>
      <c r="B165" s="51"/>
      <c r="L165" s="51"/>
      <c r="M165" s="33"/>
    </row>
    <row r="166" spans="1:13" x14ac:dyDescent="0.3">
      <c r="A166" s="33"/>
      <c r="B166" s="51"/>
      <c r="L166" s="51"/>
      <c r="M166" s="33"/>
    </row>
    <row r="167" spans="1:13" x14ac:dyDescent="0.3">
      <c r="A167" s="33"/>
      <c r="B167" s="51"/>
      <c r="L167" s="51"/>
      <c r="M167" s="33"/>
    </row>
    <row r="168" spans="1:13" x14ac:dyDescent="0.3">
      <c r="A168" s="33"/>
      <c r="B168" s="51"/>
      <c r="L168" s="51"/>
      <c r="M168" s="33"/>
    </row>
    <row r="169" spans="1:13" x14ac:dyDescent="0.3">
      <c r="A169" s="33"/>
      <c r="B169" s="51"/>
      <c r="L169" s="51"/>
      <c r="M169" s="33"/>
    </row>
    <row r="170" spans="1:13" x14ac:dyDescent="0.3">
      <c r="A170" s="33"/>
      <c r="B170" s="51"/>
      <c r="L170" s="51"/>
      <c r="M170" s="33"/>
    </row>
    <row r="171" spans="1:13" x14ac:dyDescent="0.3">
      <c r="A171" s="33"/>
      <c r="B171" s="51"/>
      <c r="L171" s="51"/>
      <c r="M171" s="33"/>
    </row>
    <row r="172" spans="1:13" x14ac:dyDescent="0.3">
      <c r="A172" s="33"/>
      <c r="B172" s="51"/>
      <c r="L172" s="51"/>
      <c r="M172" s="33"/>
    </row>
    <row r="173" spans="1:13" x14ac:dyDescent="0.3">
      <c r="A173" s="33"/>
      <c r="B173" s="51"/>
      <c r="L173" s="51"/>
      <c r="M173" s="33"/>
    </row>
    <row r="174" spans="1:13" x14ac:dyDescent="0.3">
      <c r="A174" s="33"/>
      <c r="B174" s="51"/>
      <c r="L174" s="51"/>
      <c r="M174" s="33"/>
    </row>
    <row r="175" spans="1:13" x14ac:dyDescent="0.3">
      <c r="A175" s="33"/>
      <c r="B175" s="51"/>
      <c r="L175" s="51"/>
      <c r="M175" s="33"/>
    </row>
    <row r="176" spans="1:13" x14ac:dyDescent="0.3">
      <c r="A176" s="33"/>
      <c r="B176" s="51"/>
      <c r="L176" s="51"/>
      <c r="M176" s="33"/>
    </row>
    <row r="177" spans="1:13" x14ac:dyDescent="0.3">
      <c r="A177" s="33"/>
      <c r="B177" s="51"/>
      <c r="L177" s="51"/>
      <c r="M177" s="33"/>
    </row>
    <row r="178" spans="1:13" x14ac:dyDescent="0.3">
      <c r="A178" s="33"/>
      <c r="B178" s="51"/>
      <c r="L178" s="51"/>
      <c r="M178" s="33"/>
    </row>
    <row r="179" spans="1:13" x14ac:dyDescent="0.3">
      <c r="A179" s="33"/>
      <c r="B179" s="51"/>
      <c r="L179" s="51"/>
      <c r="M179" s="33"/>
    </row>
    <row r="180" spans="1:13" x14ac:dyDescent="0.3">
      <c r="A180" s="33"/>
      <c r="B180" s="51"/>
      <c r="L180" s="51"/>
      <c r="M180" s="33"/>
    </row>
    <row r="181" spans="1:13" x14ac:dyDescent="0.3">
      <c r="A181" s="33"/>
      <c r="B181" s="51"/>
      <c r="L181" s="51"/>
      <c r="M181" s="33"/>
    </row>
    <row r="182" spans="1:13" x14ac:dyDescent="0.3">
      <c r="A182" s="33"/>
      <c r="B182" s="51"/>
      <c r="L182" s="51"/>
      <c r="M182" s="33"/>
    </row>
    <row r="183" spans="1:13" x14ac:dyDescent="0.3">
      <c r="A183" s="33"/>
      <c r="B183" s="51"/>
      <c r="L183" s="51"/>
      <c r="M183" s="33"/>
    </row>
    <row r="184" spans="1:13" x14ac:dyDescent="0.3">
      <c r="A184" s="33"/>
      <c r="B184" s="51"/>
      <c r="L184" s="51"/>
      <c r="M184" s="33"/>
    </row>
    <row r="185" spans="1:13" x14ac:dyDescent="0.3">
      <c r="A185" s="33"/>
      <c r="B185" s="51"/>
      <c r="L185" s="51"/>
      <c r="M185" s="33"/>
    </row>
    <row r="186" spans="1:13" x14ac:dyDescent="0.3">
      <c r="A186" s="33"/>
      <c r="B186" s="51"/>
      <c r="L186" s="51"/>
      <c r="M186" s="33"/>
    </row>
    <row r="187" spans="1:13" x14ac:dyDescent="0.3">
      <c r="A187" s="33"/>
      <c r="B187" s="51"/>
      <c r="L187" s="51"/>
      <c r="M187" s="33"/>
    </row>
    <row r="188" spans="1:13" x14ac:dyDescent="0.3">
      <c r="A188" s="33"/>
      <c r="B188" s="51"/>
      <c r="L188" s="51"/>
      <c r="M188" s="33"/>
    </row>
    <row r="189" spans="1:13" x14ac:dyDescent="0.3">
      <c r="A189" s="33"/>
      <c r="B189" s="51"/>
      <c r="L189" s="51"/>
      <c r="M189" s="33"/>
    </row>
    <row r="190" spans="1:13" x14ac:dyDescent="0.3">
      <c r="A190" s="33"/>
      <c r="B190" s="51"/>
      <c r="L190" s="51"/>
      <c r="M190" s="33"/>
    </row>
    <row r="191" spans="1:13" x14ac:dyDescent="0.3">
      <c r="A191" s="33"/>
      <c r="B191" s="51"/>
      <c r="L191" s="51"/>
      <c r="M191" s="33"/>
    </row>
    <row r="192" spans="1:13" x14ac:dyDescent="0.3">
      <c r="A192" s="33"/>
      <c r="B192" s="51"/>
      <c r="L192" s="51"/>
      <c r="M192" s="33"/>
    </row>
    <row r="193" spans="1:13" x14ac:dyDescent="0.3">
      <c r="A193" s="33"/>
      <c r="B193" s="51"/>
      <c r="L193" s="51"/>
      <c r="M193" s="33"/>
    </row>
    <row r="194" spans="1:13" x14ac:dyDescent="0.3">
      <c r="A194" s="33"/>
      <c r="B194" s="51"/>
      <c r="L194" s="51"/>
      <c r="M194" s="33"/>
    </row>
    <row r="195" spans="1:13" x14ac:dyDescent="0.3">
      <c r="A195" s="33"/>
      <c r="B195" s="51"/>
      <c r="L195" s="51"/>
      <c r="M195" s="33"/>
    </row>
    <row r="196" spans="1:13" x14ac:dyDescent="0.3">
      <c r="A196" s="33"/>
      <c r="B196" s="51"/>
      <c r="L196" s="51"/>
      <c r="M196" s="33"/>
    </row>
    <row r="197" spans="1:13" x14ac:dyDescent="0.3">
      <c r="A197" s="33"/>
      <c r="B197" s="51"/>
      <c r="L197" s="51"/>
      <c r="M197" s="33"/>
    </row>
    <row r="198" spans="1:13" x14ac:dyDescent="0.3">
      <c r="A198" s="33"/>
      <c r="B198" s="51"/>
      <c r="L198" s="51"/>
      <c r="M198" s="33"/>
    </row>
    <row r="199" spans="1:13" x14ac:dyDescent="0.3">
      <c r="A199" s="33"/>
      <c r="B199" s="51"/>
      <c r="L199" s="51"/>
      <c r="M199" s="33"/>
    </row>
    <row r="200" spans="1:13" x14ac:dyDescent="0.3">
      <c r="A200" s="33"/>
      <c r="B200" s="51"/>
      <c r="L200" s="51"/>
      <c r="M200" s="33"/>
    </row>
    <row r="201" spans="1:13" x14ac:dyDescent="0.3">
      <c r="A201" s="33"/>
      <c r="B201" s="51"/>
      <c r="L201" s="51"/>
      <c r="M201" s="33"/>
    </row>
    <row r="202" spans="1:13" x14ac:dyDescent="0.3">
      <c r="A202" s="33"/>
      <c r="B202" s="51"/>
      <c r="L202" s="51"/>
      <c r="M202" s="33"/>
    </row>
    <row r="203" spans="1:13" x14ac:dyDescent="0.3">
      <c r="A203" s="33"/>
      <c r="B203" s="51"/>
      <c r="L203" s="51"/>
      <c r="M203" s="33"/>
    </row>
    <row r="204" spans="1:13" x14ac:dyDescent="0.3">
      <c r="A204" s="33"/>
      <c r="B204" s="51"/>
      <c r="L204" s="51"/>
      <c r="M204" s="33"/>
    </row>
    <row r="205" spans="1:13" x14ac:dyDescent="0.3">
      <c r="A205" s="33"/>
      <c r="B205" s="51"/>
      <c r="L205" s="51"/>
      <c r="M205" s="33"/>
    </row>
  </sheetData>
  <mergeCells count="36">
    <mergeCell ref="K46:M46"/>
    <mergeCell ref="C5:K5"/>
    <mergeCell ref="A46:I46"/>
    <mergeCell ref="M37:M39"/>
    <mergeCell ref="M40:M42"/>
    <mergeCell ref="M43:M45"/>
    <mergeCell ref="M16:M18"/>
    <mergeCell ref="M31:M33"/>
    <mergeCell ref="M34:M36"/>
    <mergeCell ref="M19:M21"/>
    <mergeCell ref="M25:M27"/>
    <mergeCell ref="A16:A18"/>
    <mergeCell ref="A19:A21"/>
    <mergeCell ref="A43:A45"/>
    <mergeCell ref="A25:A27"/>
    <mergeCell ref="A31:A33"/>
    <mergeCell ref="A1:M1"/>
    <mergeCell ref="A2:M2"/>
    <mergeCell ref="A3:M3"/>
    <mergeCell ref="A5:A6"/>
    <mergeCell ref="B5:B6"/>
    <mergeCell ref="L5:L6"/>
    <mergeCell ref="M5:M6"/>
    <mergeCell ref="A40:A42"/>
    <mergeCell ref="M7:M9"/>
    <mergeCell ref="M10:M12"/>
    <mergeCell ref="M13:M15"/>
    <mergeCell ref="A7:A9"/>
    <mergeCell ref="A10:A12"/>
    <mergeCell ref="A13:A15"/>
    <mergeCell ref="A22:A24"/>
    <mergeCell ref="M22:M24"/>
    <mergeCell ref="A34:A36"/>
    <mergeCell ref="A37:A39"/>
    <mergeCell ref="A28:A30"/>
    <mergeCell ref="M28:M30"/>
  </mergeCells>
  <printOptions horizontalCentered="1" verticalCentered="1"/>
  <pageMargins left="0" right="0" top="0" bottom="0" header="0.51181102362204722" footer="0.51181102362204722"/>
  <pageSetup paperSize="9" scale="80" orientation="landscape" r:id="rId1"/>
  <headerFooter alignWithMargins="0"/>
  <rowBreaks count="1" manualBreakCount="1">
    <brk id="46" max="12" man="1"/>
  </rowBreaks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4"/>
  <dimension ref="A1:P205"/>
  <sheetViews>
    <sheetView view="pageBreakPreview" zoomScaleNormal="100" zoomScaleSheetLayoutView="100" workbookViewId="0">
      <selection activeCell="G14" sqref="G14"/>
    </sheetView>
  </sheetViews>
  <sheetFormatPr defaultColWidth="9.1796875" defaultRowHeight="14" x14ac:dyDescent="0.3"/>
  <cols>
    <col min="1" max="1" width="26.54296875" style="51" customWidth="1"/>
    <col min="2" max="2" width="10.7265625" style="53" customWidth="1"/>
    <col min="3" max="3" width="9.7265625" style="51" customWidth="1"/>
    <col min="4" max="9" width="11.453125" style="51" customWidth="1"/>
    <col min="10" max="10" width="10.81640625" style="51" customWidth="1"/>
    <col min="11" max="11" width="11.453125" style="51" customWidth="1"/>
    <col min="12" max="12" width="10.7265625" style="53" customWidth="1"/>
    <col min="13" max="13" width="24.453125" style="51" customWidth="1"/>
    <col min="14" max="255" width="9.1796875" style="33"/>
    <col min="256" max="256" width="22.54296875" style="33" customWidth="1"/>
    <col min="257" max="257" width="10.7265625" style="33" customWidth="1"/>
    <col min="258" max="267" width="8.7265625" style="33" customWidth="1"/>
    <col min="268" max="268" width="10.7265625" style="33" customWidth="1"/>
    <col min="269" max="269" width="21" style="33" customWidth="1"/>
    <col min="270" max="511" width="9.1796875" style="33"/>
    <col min="512" max="512" width="22.54296875" style="33" customWidth="1"/>
    <col min="513" max="513" width="10.7265625" style="33" customWidth="1"/>
    <col min="514" max="523" width="8.7265625" style="33" customWidth="1"/>
    <col min="524" max="524" width="10.7265625" style="33" customWidth="1"/>
    <col min="525" max="525" width="21" style="33" customWidth="1"/>
    <col min="526" max="767" width="9.1796875" style="33"/>
    <col min="768" max="768" width="22.54296875" style="33" customWidth="1"/>
    <col min="769" max="769" width="10.7265625" style="33" customWidth="1"/>
    <col min="770" max="779" width="8.7265625" style="33" customWidth="1"/>
    <col min="780" max="780" width="10.7265625" style="33" customWidth="1"/>
    <col min="781" max="781" width="21" style="33" customWidth="1"/>
    <col min="782" max="1023" width="9.1796875" style="33"/>
    <col min="1024" max="1024" width="22.54296875" style="33" customWidth="1"/>
    <col min="1025" max="1025" width="10.7265625" style="33" customWidth="1"/>
    <col min="1026" max="1035" width="8.7265625" style="33" customWidth="1"/>
    <col min="1036" max="1036" width="10.7265625" style="33" customWidth="1"/>
    <col min="1037" max="1037" width="21" style="33" customWidth="1"/>
    <col min="1038" max="1279" width="9.1796875" style="33"/>
    <col min="1280" max="1280" width="22.54296875" style="33" customWidth="1"/>
    <col min="1281" max="1281" width="10.7265625" style="33" customWidth="1"/>
    <col min="1282" max="1291" width="8.7265625" style="33" customWidth="1"/>
    <col min="1292" max="1292" width="10.7265625" style="33" customWidth="1"/>
    <col min="1293" max="1293" width="21" style="33" customWidth="1"/>
    <col min="1294" max="1535" width="9.1796875" style="33"/>
    <col min="1536" max="1536" width="22.54296875" style="33" customWidth="1"/>
    <col min="1537" max="1537" width="10.7265625" style="33" customWidth="1"/>
    <col min="1538" max="1547" width="8.7265625" style="33" customWidth="1"/>
    <col min="1548" max="1548" width="10.7265625" style="33" customWidth="1"/>
    <col min="1549" max="1549" width="21" style="33" customWidth="1"/>
    <col min="1550" max="1791" width="9.1796875" style="33"/>
    <col min="1792" max="1792" width="22.54296875" style="33" customWidth="1"/>
    <col min="1793" max="1793" width="10.7265625" style="33" customWidth="1"/>
    <col min="1794" max="1803" width="8.7265625" style="33" customWidth="1"/>
    <col min="1804" max="1804" width="10.7265625" style="33" customWidth="1"/>
    <col min="1805" max="1805" width="21" style="33" customWidth="1"/>
    <col min="1806" max="2047" width="9.1796875" style="33"/>
    <col min="2048" max="2048" width="22.54296875" style="33" customWidth="1"/>
    <col min="2049" max="2049" width="10.7265625" style="33" customWidth="1"/>
    <col min="2050" max="2059" width="8.7265625" style="33" customWidth="1"/>
    <col min="2060" max="2060" width="10.7265625" style="33" customWidth="1"/>
    <col min="2061" max="2061" width="21" style="33" customWidth="1"/>
    <col min="2062" max="2303" width="9.1796875" style="33"/>
    <col min="2304" max="2304" width="22.54296875" style="33" customWidth="1"/>
    <col min="2305" max="2305" width="10.7265625" style="33" customWidth="1"/>
    <col min="2306" max="2315" width="8.7265625" style="33" customWidth="1"/>
    <col min="2316" max="2316" width="10.7265625" style="33" customWidth="1"/>
    <col min="2317" max="2317" width="21" style="33" customWidth="1"/>
    <col min="2318" max="2559" width="9.1796875" style="33"/>
    <col min="2560" max="2560" width="22.54296875" style="33" customWidth="1"/>
    <col min="2561" max="2561" width="10.7265625" style="33" customWidth="1"/>
    <col min="2562" max="2571" width="8.7265625" style="33" customWidth="1"/>
    <col min="2572" max="2572" width="10.7265625" style="33" customWidth="1"/>
    <col min="2573" max="2573" width="21" style="33" customWidth="1"/>
    <col min="2574" max="2815" width="9.1796875" style="33"/>
    <col min="2816" max="2816" width="22.54296875" style="33" customWidth="1"/>
    <col min="2817" max="2817" width="10.7265625" style="33" customWidth="1"/>
    <col min="2818" max="2827" width="8.7265625" style="33" customWidth="1"/>
    <col min="2828" max="2828" width="10.7265625" style="33" customWidth="1"/>
    <col min="2829" max="2829" width="21" style="33" customWidth="1"/>
    <col min="2830" max="3071" width="9.1796875" style="33"/>
    <col min="3072" max="3072" width="22.54296875" style="33" customWidth="1"/>
    <col min="3073" max="3073" width="10.7265625" style="33" customWidth="1"/>
    <col min="3074" max="3083" width="8.7265625" style="33" customWidth="1"/>
    <col min="3084" max="3084" width="10.7265625" style="33" customWidth="1"/>
    <col min="3085" max="3085" width="21" style="33" customWidth="1"/>
    <col min="3086" max="3327" width="9.1796875" style="33"/>
    <col min="3328" max="3328" width="22.54296875" style="33" customWidth="1"/>
    <col min="3329" max="3329" width="10.7265625" style="33" customWidth="1"/>
    <col min="3330" max="3339" width="8.7265625" style="33" customWidth="1"/>
    <col min="3340" max="3340" width="10.7265625" style="33" customWidth="1"/>
    <col min="3341" max="3341" width="21" style="33" customWidth="1"/>
    <col min="3342" max="3583" width="9.1796875" style="33"/>
    <col min="3584" max="3584" width="22.54296875" style="33" customWidth="1"/>
    <col min="3585" max="3585" width="10.7265625" style="33" customWidth="1"/>
    <col min="3586" max="3595" width="8.7265625" style="33" customWidth="1"/>
    <col min="3596" max="3596" width="10.7265625" style="33" customWidth="1"/>
    <col min="3597" max="3597" width="21" style="33" customWidth="1"/>
    <col min="3598" max="3839" width="9.1796875" style="33"/>
    <col min="3840" max="3840" width="22.54296875" style="33" customWidth="1"/>
    <col min="3841" max="3841" width="10.7265625" style="33" customWidth="1"/>
    <col min="3842" max="3851" width="8.7265625" style="33" customWidth="1"/>
    <col min="3852" max="3852" width="10.7265625" style="33" customWidth="1"/>
    <col min="3853" max="3853" width="21" style="33" customWidth="1"/>
    <col min="3854" max="4095" width="9.1796875" style="33"/>
    <col min="4096" max="4096" width="22.54296875" style="33" customWidth="1"/>
    <col min="4097" max="4097" width="10.7265625" style="33" customWidth="1"/>
    <col min="4098" max="4107" width="8.7265625" style="33" customWidth="1"/>
    <col min="4108" max="4108" width="10.7265625" style="33" customWidth="1"/>
    <col min="4109" max="4109" width="21" style="33" customWidth="1"/>
    <col min="4110" max="4351" width="9.1796875" style="33"/>
    <col min="4352" max="4352" width="22.54296875" style="33" customWidth="1"/>
    <col min="4353" max="4353" width="10.7265625" style="33" customWidth="1"/>
    <col min="4354" max="4363" width="8.7265625" style="33" customWidth="1"/>
    <col min="4364" max="4364" width="10.7265625" style="33" customWidth="1"/>
    <col min="4365" max="4365" width="21" style="33" customWidth="1"/>
    <col min="4366" max="4607" width="9.1796875" style="33"/>
    <col min="4608" max="4608" width="22.54296875" style="33" customWidth="1"/>
    <col min="4609" max="4609" width="10.7265625" style="33" customWidth="1"/>
    <col min="4610" max="4619" width="8.7265625" style="33" customWidth="1"/>
    <col min="4620" max="4620" width="10.7265625" style="33" customWidth="1"/>
    <col min="4621" max="4621" width="21" style="33" customWidth="1"/>
    <col min="4622" max="4863" width="9.1796875" style="33"/>
    <col min="4864" max="4864" width="22.54296875" style="33" customWidth="1"/>
    <col min="4865" max="4865" width="10.7265625" style="33" customWidth="1"/>
    <col min="4866" max="4875" width="8.7265625" style="33" customWidth="1"/>
    <col min="4876" max="4876" width="10.7265625" style="33" customWidth="1"/>
    <col min="4877" max="4877" width="21" style="33" customWidth="1"/>
    <col min="4878" max="5119" width="9.1796875" style="33"/>
    <col min="5120" max="5120" width="22.54296875" style="33" customWidth="1"/>
    <col min="5121" max="5121" width="10.7265625" style="33" customWidth="1"/>
    <col min="5122" max="5131" width="8.7265625" style="33" customWidth="1"/>
    <col min="5132" max="5132" width="10.7265625" style="33" customWidth="1"/>
    <col min="5133" max="5133" width="21" style="33" customWidth="1"/>
    <col min="5134" max="5375" width="9.1796875" style="33"/>
    <col min="5376" max="5376" width="22.54296875" style="33" customWidth="1"/>
    <col min="5377" max="5377" width="10.7265625" style="33" customWidth="1"/>
    <col min="5378" max="5387" width="8.7265625" style="33" customWidth="1"/>
    <col min="5388" max="5388" width="10.7265625" style="33" customWidth="1"/>
    <col min="5389" max="5389" width="21" style="33" customWidth="1"/>
    <col min="5390" max="5631" width="9.1796875" style="33"/>
    <col min="5632" max="5632" width="22.54296875" style="33" customWidth="1"/>
    <col min="5633" max="5633" width="10.7265625" style="33" customWidth="1"/>
    <col min="5634" max="5643" width="8.7265625" style="33" customWidth="1"/>
    <col min="5644" max="5644" width="10.7265625" style="33" customWidth="1"/>
    <col min="5645" max="5645" width="21" style="33" customWidth="1"/>
    <col min="5646" max="5887" width="9.1796875" style="33"/>
    <col min="5888" max="5888" width="22.54296875" style="33" customWidth="1"/>
    <col min="5889" max="5889" width="10.7265625" style="33" customWidth="1"/>
    <col min="5890" max="5899" width="8.7265625" style="33" customWidth="1"/>
    <col min="5900" max="5900" width="10.7265625" style="33" customWidth="1"/>
    <col min="5901" max="5901" width="21" style="33" customWidth="1"/>
    <col min="5902" max="6143" width="9.1796875" style="33"/>
    <col min="6144" max="6144" width="22.54296875" style="33" customWidth="1"/>
    <col min="6145" max="6145" width="10.7265625" style="33" customWidth="1"/>
    <col min="6146" max="6155" width="8.7265625" style="33" customWidth="1"/>
    <col min="6156" max="6156" width="10.7265625" style="33" customWidth="1"/>
    <col min="6157" max="6157" width="21" style="33" customWidth="1"/>
    <col min="6158" max="6399" width="9.1796875" style="33"/>
    <col min="6400" max="6400" width="22.54296875" style="33" customWidth="1"/>
    <col min="6401" max="6401" width="10.7265625" style="33" customWidth="1"/>
    <col min="6402" max="6411" width="8.7265625" style="33" customWidth="1"/>
    <col min="6412" max="6412" width="10.7265625" style="33" customWidth="1"/>
    <col min="6413" max="6413" width="21" style="33" customWidth="1"/>
    <col min="6414" max="6655" width="9.1796875" style="33"/>
    <col min="6656" max="6656" width="22.54296875" style="33" customWidth="1"/>
    <col min="6657" max="6657" width="10.7265625" style="33" customWidth="1"/>
    <col min="6658" max="6667" width="8.7265625" style="33" customWidth="1"/>
    <col min="6668" max="6668" width="10.7265625" style="33" customWidth="1"/>
    <col min="6669" max="6669" width="21" style="33" customWidth="1"/>
    <col min="6670" max="6911" width="9.1796875" style="33"/>
    <col min="6912" max="6912" width="22.54296875" style="33" customWidth="1"/>
    <col min="6913" max="6913" width="10.7265625" style="33" customWidth="1"/>
    <col min="6914" max="6923" width="8.7265625" style="33" customWidth="1"/>
    <col min="6924" max="6924" width="10.7265625" style="33" customWidth="1"/>
    <col min="6925" max="6925" width="21" style="33" customWidth="1"/>
    <col min="6926" max="7167" width="9.1796875" style="33"/>
    <col min="7168" max="7168" width="22.54296875" style="33" customWidth="1"/>
    <col min="7169" max="7169" width="10.7265625" style="33" customWidth="1"/>
    <col min="7170" max="7179" width="8.7265625" style="33" customWidth="1"/>
    <col min="7180" max="7180" width="10.7265625" style="33" customWidth="1"/>
    <col min="7181" max="7181" width="21" style="33" customWidth="1"/>
    <col min="7182" max="7423" width="9.1796875" style="33"/>
    <col min="7424" max="7424" width="22.54296875" style="33" customWidth="1"/>
    <col min="7425" max="7425" width="10.7265625" style="33" customWidth="1"/>
    <col min="7426" max="7435" width="8.7265625" style="33" customWidth="1"/>
    <col min="7436" max="7436" width="10.7265625" style="33" customWidth="1"/>
    <col min="7437" max="7437" width="21" style="33" customWidth="1"/>
    <col min="7438" max="7679" width="9.1796875" style="33"/>
    <col min="7680" max="7680" width="22.54296875" style="33" customWidth="1"/>
    <col min="7681" max="7681" width="10.7265625" style="33" customWidth="1"/>
    <col min="7682" max="7691" width="8.7265625" style="33" customWidth="1"/>
    <col min="7692" max="7692" width="10.7265625" style="33" customWidth="1"/>
    <col min="7693" max="7693" width="21" style="33" customWidth="1"/>
    <col min="7694" max="7935" width="9.1796875" style="33"/>
    <col min="7936" max="7936" width="22.54296875" style="33" customWidth="1"/>
    <col min="7937" max="7937" width="10.7265625" style="33" customWidth="1"/>
    <col min="7938" max="7947" width="8.7265625" style="33" customWidth="1"/>
    <col min="7948" max="7948" width="10.7265625" style="33" customWidth="1"/>
    <col min="7949" max="7949" width="21" style="33" customWidth="1"/>
    <col min="7950" max="8191" width="9.1796875" style="33"/>
    <col min="8192" max="8192" width="22.54296875" style="33" customWidth="1"/>
    <col min="8193" max="8193" width="10.7265625" style="33" customWidth="1"/>
    <col min="8194" max="8203" width="8.7265625" style="33" customWidth="1"/>
    <col min="8204" max="8204" width="10.7265625" style="33" customWidth="1"/>
    <col min="8205" max="8205" width="21" style="33" customWidth="1"/>
    <col min="8206" max="8447" width="9.1796875" style="33"/>
    <col min="8448" max="8448" width="22.54296875" style="33" customWidth="1"/>
    <col min="8449" max="8449" width="10.7265625" style="33" customWidth="1"/>
    <col min="8450" max="8459" width="8.7265625" style="33" customWidth="1"/>
    <col min="8460" max="8460" width="10.7265625" style="33" customWidth="1"/>
    <col min="8461" max="8461" width="21" style="33" customWidth="1"/>
    <col min="8462" max="8703" width="9.1796875" style="33"/>
    <col min="8704" max="8704" width="22.54296875" style="33" customWidth="1"/>
    <col min="8705" max="8705" width="10.7265625" style="33" customWidth="1"/>
    <col min="8706" max="8715" width="8.7265625" style="33" customWidth="1"/>
    <col min="8716" max="8716" width="10.7265625" style="33" customWidth="1"/>
    <col min="8717" max="8717" width="21" style="33" customWidth="1"/>
    <col min="8718" max="8959" width="9.1796875" style="33"/>
    <col min="8960" max="8960" width="22.54296875" style="33" customWidth="1"/>
    <col min="8961" max="8961" width="10.7265625" style="33" customWidth="1"/>
    <col min="8962" max="8971" width="8.7265625" style="33" customWidth="1"/>
    <col min="8972" max="8972" width="10.7265625" style="33" customWidth="1"/>
    <col min="8973" max="8973" width="21" style="33" customWidth="1"/>
    <col min="8974" max="9215" width="9.1796875" style="33"/>
    <col min="9216" max="9216" width="22.54296875" style="33" customWidth="1"/>
    <col min="9217" max="9217" width="10.7265625" style="33" customWidth="1"/>
    <col min="9218" max="9227" width="8.7265625" style="33" customWidth="1"/>
    <col min="9228" max="9228" width="10.7265625" style="33" customWidth="1"/>
    <col min="9229" max="9229" width="21" style="33" customWidth="1"/>
    <col min="9230" max="9471" width="9.1796875" style="33"/>
    <col min="9472" max="9472" width="22.54296875" style="33" customWidth="1"/>
    <col min="9473" max="9473" width="10.7265625" style="33" customWidth="1"/>
    <col min="9474" max="9483" width="8.7265625" style="33" customWidth="1"/>
    <col min="9484" max="9484" width="10.7265625" style="33" customWidth="1"/>
    <col min="9485" max="9485" width="21" style="33" customWidth="1"/>
    <col min="9486" max="9727" width="9.1796875" style="33"/>
    <col min="9728" max="9728" width="22.54296875" style="33" customWidth="1"/>
    <col min="9729" max="9729" width="10.7265625" style="33" customWidth="1"/>
    <col min="9730" max="9739" width="8.7265625" style="33" customWidth="1"/>
    <col min="9740" max="9740" width="10.7265625" style="33" customWidth="1"/>
    <col min="9741" max="9741" width="21" style="33" customWidth="1"/>
    <col min="9742" max="9983" width="9.1796875" style="33"/>
    <col min="9984" max="9984" width="22.54296875" style="33" customWidth="1"/>
    <col min="9985" max="9985" width="10.7265625" style="33" customWidth="1"/>
    <col min="9986" max="9995" width="8.7265625" style="33" customWidth="1"/>
    <col min="9996" max="9996" width="10.7265625" style="33" customWidth="1"/>
    <col min="9997" max="9997" width="21" style="33" customWidth="1"/>
    <col min="9998" max="10239" width="9.1796875" style="33"/>
    <col min="10240" max="10240" width="22.54296875" style="33" customWidth="1"/>
    <col min="10241" max="10241" width="10.7265625" style="33" customWidth="1"/>
    <col min="10242" max="10251" width="8.7265625" style="33" customWidth="1"/>
    <col min="10252" max="10252" width="10.7265625" style="33" customWidth="1"/>
    <col min="10253" max="10253" width="21" style="33" customWidth="1"/>
    <col min="10254" max="10495" width="9.1796875" style="33"/>
    <col min="10496" max="10496" width="22.54296875" style="33" customWidth="1"/>
    <col min="10497" max="10497" width="10.7265625" style="33" customWidth="1"/>
    <col min="10498" max="10507" width="8.7265625" style="33" customWidth="1"/>
    <col min="10508" max="10508" width="10.7265625" style="33" customWidth="1"/>
    <col min="10509" max="10509" width="21" style="33" customWidth="1"/>
    <col min="10510" max="10751" width="9.1796875" style="33"/>
    <col min="10752" max="10752" width="22.54296875" style="33" customWidth="1"/>
    <col min="10753" max="10753" width="10.7265625" style="33" customWidth="1"/>
    <col min="10754" max="10763" width="8.7265625" style="33" customWidth="1"/>
    <col min="10764" max="10764" width="10.7265625" style="33" customWidth="1"/>
    <col min="10765" max="10765" width="21" style="33" customWidth="1"/>
    <col min="10766" max="11007" width="9.1796875" style="33"/>
    <col min="11008" max="11008" width="22.54296875" style="33" customWidth="1"/>
    <col min="11009" max="11009" width="10.7265625" style="33" customWidth="1"/>
    <col min="11010" max="11019" width="8.7265625" style="33" customWidth="1"/>
    <col min="11020" max="11020" width="10.7265625" style="33" customWidth="1"/>
    <col min="11021" max="11021" width="21" style="33" customWidth="1"/>
    <col min="11022" max="11263" width="9.1796875" style="33"/>
    <col min="11264" max="11264" width="22.54296875" style="33" customWidth="1"/>
    <col min="11265" max="11265" width="10.7265625" style="33" customWidth="1"/>
    <col min="11266" max="11275" width="8.7265625" style="33" customWidth="1"/>
    <col min="11276" max="11276" width="10.7265625" style="33" customWidth="1"/>
    <col min="11277" max="11277" width="21" style="33" customWidth="1"/>
    <col min="11278" max="11519" width="9.1796875" style="33"/>
    <col min="11520" max="11520" width="22.54296875" style="33" customWidth="1"/>
    <col min="11521" max="11521" width="10.7265625" style="33" customWidth="1"/>
    <col min="11522" max="11531" width="8.7265625" style="33" customWidth="1"/>
    <col min="11532" max="11532" width="10.7265625" style="33" customWidth="1"/>
    <col min="11533" max="11533" width="21" style="33" customWidth="1"/>
    <col min="11534" max="11775" width="9.1796875" style="33"/>
    <col min="11776" max="11776" width="22.54296875" style="33" customWidth="1"/>
    <col min="11777" max="11777" width="10.7265625" style="33" customWidth="1"/>
    <col min="11778" max="11787" width="8.7265625" style="33" customWidth="1"/>
    <col min="11788" max="11788" width="10.7265625" style="33" customWidth="1"/>
    <col min="11789" max="11789" width="21" style="33" customWidth="1"/>
    <col min="11790" max="12031" width="9.1796875" style="33"/>
    <col min="12032" max="12032" width="22.54296875" style="33" customWidth="1"/>
    <col min="12033" max="12033" width="10.7265625" style="33" customWidth="1"/>
    <col min="12034" max="12043" width="8.7265625" style="33" customWidth="1"/>
    <col min="12044" max="12044" width="10.7265625" style="33" customWidth="1"/>
    <col min="12045" max="12045" width="21" style="33" customWidth="1"/>
    <col min="12046" max="12287" width="9.1796875" style="33"/>
    <col min="12288" max="12288" width="22.54296875" style="33" customWidth="1"/>
    <col min="12289" max="12289" width="10.7265625" style="33" customWidth="1"/>
    <col min="12290" max="12299" width="8.7265625" style="33" customWidth="1"/>
    <col min="12300" max="12300" width="10.7265625" style="33" customWidth="1"/>
    <col min="12301" max="12301" width="21" style="33" customWidth="1"/>
    <col min="12302" max="12543" width="9.1796875" style="33"/>
    <col min="12544" max="12544" width="22.54296875" style="33" customWidth="1"/>
    <col min="12545" max="12545" width="10.7265625" style="33" customWidth="1"/>
    <col min="12546" max="12555" width="8.7265625" style="33" customWidth="1"/>
    <col min="12556" max="12556" width="10.7265625" style="33" customWidth="1"/>
    <col min="12557" max="12557" width="21" style="33" customWidth="1"/>
    <col min="12558" max="12799" width="9.1796875" style="33"/>
    <col min="12800" max="12800" width="22.54296875" style="33" customWidth="1"/>
    <col min="12801" max="12801" width="10.7265625" style="33" customWidth="1"/>
    <col min="12802" max="12811" width="8.7265625" style="33" customWidth="1"/>
    <col min="12812" max="12812" width="10.7265625" style="33" customWidth="1"/>
    <col min="12813" max="12813" width="21" style="33" customWidth="1"/>
    <col min="12814" max="13055" width="9.1796875" style="33"/>
    <col min="13056" max="13056" width="22.54296875" style="33" customWidth="1"/>
    <col min="13057" max="13057" width="10.7265625" style="33" customWidth="1"/>
    <col min="13058" max="13067" width="8.7265625" style="33" customWidth="1"/>
    <col min="13068" max="13068" width="10.7265625" style="33" customWidth="1"/>
    <col min="13069" max="13069" width="21" style="33" customWidth="1"/>
    <col min="13070" max="13311" width="9.1796875" style="33"/>
    <col min="13312" max="13312" width="22.54296875" style="33" customWidth="1"/>
    <col min="13313" max="13313" width="10.7265625" style="33" customWidth="1"/>
    <col min="13314" max="13323" width="8.7265625" style="33" customWidth="1"/>
    <col min="13324" max="13324" width="10.7265625" style="33" customWidth="1"/>
    <col min="13325" max="13325" width="21" style="33" customWidth="1"/>
    <col min="13326" max="13567" width="9.1796875" style="33"/>
    <col min="13568" max="13568" width="22.54296875" style="33" customWidth="1"/>
    <col min="13569" max="13569" width="10.7265625" style="33" customWidth="1"/>
    <col min="13570" max="13579" width="8.7265625" style="33" customWidth="1"/>
    <col min="13580" max="13580" width="10.7265625" style="33" customWidth="1"/>
    <col min="13581" max="13581" width="21" style="33" customWidth="1"/>
    <col min="13582" max="13823" width="9.1796875" style="33"/>
    <col min="13824" max="13824" width="22.54296875" style="33" customWidth="1"/>
    <col min="13825" max="13825" width="10.7265625" style="33" customWidth="1"/>
    <col min="13826" max="13835" width="8.7265625" style="33" customWidth="1"/>
    <col min="13836" max="13836" width="10.7265625" style="33" customWidth="1"/>
    <col min="13837" max="13837" width="21" style="33" customWidth="1"/>
    <col min="13838" max="14079" width="9.1796875" style="33"/>
    <col min="14080" max="14080" width="22.54296875" style="33" customWidth="1"/>
    <col min="14081" max="14081" width="10.7265625" style="33" customWidth="1"/>
    <col min="14082" max="14091" width="8.7265625" style="33" customWidth="1"/>
    <col min="14092" max="14092" width="10.7265625" style="33" customWidth="1"/>
    <col min="14093" max="14093" width="21" style="33" customWidth="1"/>
    <col min="14094" max="14335" width="9.1796875" style="33"/>
    <col min="14336" max="14336" width="22.54296875" style="33" customWidth="1"/>
    <col min="14337" max="14337" width="10.7265625" style="33" customWidth="1"/>
    <col min="14338" max="14347" width="8.7265625" style="33" customWidth="1"/>
    <col min="14348" max="14348" width="10.7265625" style="33" customWidth="1"/>
    <col min="14349" max="14349" width="21" style="33" customWidth="1"/>
    <col min="14350" max="14591" width="9.1796875" style="33"/>
    <col min="14592" max="14592" width="22.54296875" style="33" customWidth="1"/>
    <col min="14593" max="14593" width="10.7265625" style="33" customWidth="1"/>
    <col min="14594" max="14603" width="8.7265625" style="33" customWidth="1"/>
    <col min="14604" max="14604" width="10.7265625" style="33" customWidth="1"/>
    <col min="14605" max="14605" width="21" style="33" customWidth="1"/>
    <col min="14606" max="14847" width="9.1796875" style="33"/>
    <col min="14848" max="14848" width="22.54296875" style="33" customWidth="1"/>
    <col min="14849" max="14849" width="10.7265625" style="33" customWidth="1"/>
    <col min="14850" max="14859" width="8.7265625" style="33" customWidth="1"/>
    <col min="14860" max="14860" width="10.7265625" style="33" customWidth="1"/>
    <col min="14861" max="14861" width="21" style="33" customWidth="1"/>
    <col min="14862" max="15103" width="9.1796875" style="33"/>
    <col min="15104" max="15104" width="22.54296875" style="33" customWidth="1"/>
    <col min="15105" max="15105" width="10.7265625" style="33" customWidth="1"/>
    <col min="15106" max="15115" width="8.7265625" style="33" customWidth="1"/>
    <col min="15116" max="15116" width="10.7265625" style="33" customWidth="1"/>
    <col min="15117" max="15117" width="21" style="33" customWidth="1"/>
    <col min="15118" max="15359" width="9.1796875" style="33"/>
    <col min="15360" max="15360" width="22.54296875" style="33" customWidth="1"/>
    <col min="15361" max="15361" width="10.7265625" style="33" customWidth="1"/>
    <col min="15362" max="15371" width="8.7265625" style="33" customWidth="1"/>
    <col min="15372" max="15372" width="10.7265625" style="33" customWidth="1"/>
    <col min="15373" max="15373" width="21" style="33" customWidth="1"/>
    <col min="15374" max="15615" width="9.1796875" style="33"/>
    <col min="15616" max="15616" width="22.54296875" style="33" customWidth="1"/>
    <col min="15617" max="15617" width="10.7265625" style="33" customWidth="1"/>
    <col min="15618" max="15627" width="8.7265625" style="33" customWidth="1"/>
    <col min="15628" max="15628" width="10.7265625" style="33" customWidth="1"/>
    <col min="15629" max="15629" width="21" style="33" customWidth="1"/>
    <col min="15630" max="15871" width="9.1796875" style="33"/>
    <col min="15872" max="15872" width="22.54296875" style="33" customWidth="1"/>
    <col min="15873" max="15873" width="10.7265625" style="33" customWidth="1"/>
    <col min="15874" max="15883" width="8.7265625" style="33" customWidth="1"/>
    <col min="15884" max="15884" width="10.7265625" style="33" customWidth="1"/>
    <col min="15885" max="15885" width="21" style="33" customWidth="1"/>
    <col min="15886" max="16127" width="9.1796875" style="33"/>
    <col min="16128" max="16128" width="22.54296875" style="33" customWidth="1"/>
    <col min="16129" max="16129" width="10.7265625" style="33" customWidth="1"/>
    <col min="16130" max="16139" width="8.7265625" style="33" customWidth="1"/>
    <col min="16140" max="16140" width="10.7265625" style="33" customWidth="1"/>
    <col min="16141" max="16141" width="21" style="33" customWidth="1"/>
    <col min="16142" max="16384" width="9.1796875" style="33"/>
  </cols>
  <sheetData>
    <row r="1" spans="1:13" s="27" customFormat="1" ht="22" customHeight="1" x14ac:dyDescent="0.25">
      <c r="A1" s="1174" t="s">
        <v>999</v>
      </c>
      <c r="B1" s="1174"/>
      <c r="C1" s="1174"/>
      <c r="D1" s="1174"/>
      <c r="E1" s="1174"/>
      <c r="F1" s="1174"/>
      <c r="G1" s="1174"/>
      <c r="H1" s="1174"/>
      <c r="I1" s="1174"/>
      <c r="J1" s="1174"/>
      <c r="K1" s="1174"/>
      <c r="L1" s="1174"/>
      <c r="M1" s="1174"/>
    </row>
    <row r="2" spans="1:13" s="29" customFormat="1" ht="19.5" customHeight="1" x14ac:dyDescent="0.25">
      <c r="A2" s="1175" t="s">
        <v>1175</v>
      </c>
      <c r="B2" s="1175"/>
      <c r="C2" s="1175"/>
      <c r="D2" s="1175"/>
      <c r="E2" s="1175"/>
      <c r="F2" s="1175"/>
      <c r="G2" s="1175"/>
      <c r="H2" s="1175"/>
      <c r="I2" s="1175"/>
      <c r="J2" s="1175"/>
      <c r="K2" s="1175"/>
      <c r="L2" s="1175"/>
      <c r="M2" s="1175"/>
    </row>
    <row r="3" spans="1:13" s="102" customFormat="1" ht="15.75" customHeight="1" x14ac:dyDescent="0.35">
      <c r="A3" s="1175">
        <v>2017</v>
      </c>
      <c r="B3" s="1175"/>
      <c r="C3" s="1175"/>
      <c r="D3" s="1175"/>
      <c r="E3" s="1175"/>
      <c r="F3" s="1175"/>
      <c r="G3" s="1175"/>
      <c r="H3" s="1175"/>
      <c r="I3" s="1175"/>
      <c r="J3" s="1175"/>
      <c r="K3" s="1175"/>
      <c r="L3" s="1175"/>
      <c r="M3" s="1175"/>
    </row>
    <row r="4" spans="1:13" ht="15" customHeight="1" x14ac:dyDescent="0.4">
      <c r="A4" s="970" t="s">
        <v>992</v>
      </c>
      <c r="B4" s="328"/>
      <c r="C4" s="320"/>
      <c r="D4" s="320"/>
      <c r="E4" s="320"/>
      <c r="F4" s="320"/>
      <c r="G4" s="320"/>
      <c r="H4" s="320"/>
      <c r="I4" s="170"/>
      <c r="J4" s="320"/>
      <c r="K4" s="320"/>
      <c r="L4" s="328"/>
      <c r="M4" s="971" t="s">
        <v>254</v>
      </c>
    </row>
    <row r="5" spans="1:13" ht="26.25" customHeight="1" thickBot="1" x14ac:dyDescent="0.3">
      <c r="A5" s="1260" t="s">
        <v>584</v>
      </c>
      <c r="B5" s="1260" t="s">
        <v>83</v>
      </c>
      <c r="C5" s="1301" t="s">
        <v>948</v>
      </c>
      <c r="D5" s="1302"/>
      <c r="E5" s="1302"/>
      <c r="F5" s="1302"/>
      <c r="G5" s="1302"/>
      <c r="H5" s="1302"/>
      <c r="I5" s="1302"/>
      <c r="J5" s="1302"/>
      <c r="K5" s="1303"/>
      <c r="L5" s="1298" t="s">
        <v>84</v>
      </c>
      <c r="M5" s="1298" t="s">
        <v>255</v>
      </c>
    </row>
    <row r="6" spans="1:13" ht="31.5" customHeight="1" thickTop="1" x14ac:dyDescent="0.25">
      <c r="A6" s="1261"/>
      <c r="B6" s="1297"/>
      <c r="C6" s="571" t="s">
        <v>404</v>
      </c>
      <c r="D6" s="72" t="s">
        <v>202</v>
      </c>
      <c r="E6" s="276" t="s">
        <v>200</v>
      </c>
      <c r="F6" s="276" t="s">
        <v>73</v>
      </c>
      <c r="G6" s="276" t="s">
        <v>71</v>
      </c>
      <c r="H6" s="276" t="s">
        <v>69</v>
      </c>
      <c r="I6" s="276" t="s">
        <v>67</v>
      </c>
      <c r="J6" s="276" t="s">
        <v>65</v>
      </c>
      <c r="K6" s="81" t="s">
        <v>668</v>
      </c>
      <c r="L6" s="1299"/>
      <c r="M6" s="1299"/>
    </row>
    <row r="7" spans="1:13" ht="13.5" customHeight="1" thickBot="1" x14ac:dyDescent="0.3">
      <c r="A7" s="1283" t="s">
        <v>369</v>
      </c>
      <c r="B7" s="151" t="s">
        <v>248</v>
      </c>
      <c r="C7" s="236">
        <f t="shared" ref="C7:C36" si="0">SUM(D7:K7)</f>
        <v>330</v>
      </c>
      <c r="D7" s="237">
        <v>25</v>
      </c>
      <c r="E7" s="237">
        <v>40</v>
      </c>
      <c r="F7" s="237">
        <v>63</v>
      </c>
      <c r="G7" s="237">
        <v>78</v>
      </c>
      <c r="H7" s="237">
        <v>71</v>
      </c>
      <c r="I7" s="237">
        <v>45</v>
      </c>
      <c r="J7" s="237">
        <v>8</v>
      </c>
      <c r="K7" s="237">
        <v>0</v>
      </c>
      <c r="L7" s="73" t="s">
        <v>140</v>
      </c>
      <c r="M7" s="1189" t="s">
        <v>580</v>
      </c>
    </row>
    <row r="8" spans="1:13" thickTop="1" thickBot="1" x14ac:dyDescent="0.3">
      <c r="A8" s="1284"/>
      <c r="B8" s="150" t="s">
        <v>947</v>
      </c>
      <c r="C8" s="236">
        <f t="shared" si="0"/>
        <v>629</v>
      </c>
      <c r="D8" s="226">
        <v>16</v>
      </c>
      <c r="E8" s="226">
        <v>49</v>
      </c>
      <c r="F8" s="226">
        <v>116</v>
      </c>
      <c r="G8" s="226">
        <v>210</v>
      </c>
      <c r="H8" s="226">
        <v>180</v>
      </c>
      <c r="I8" s="226">
        <v>52</v>
      </c>
      <c r="J8" s="226">
        <v>6</v>
      </c>
      <c r="K8" s="226">
        <v>0</v>
      </c>
      <c r="L8" s="74" t="s">
        <v>142</v>
      </c>
      <c r="M8" s="1190"/>
    </row>
    <row r="9" spans="1:13" s="30" customFormat="1" thickTop="1" thickBot="1" x14ac:dyDescent="0.35">
      <c r="A9" s="1285"/>
      <c r="B9" s="150" t="s">
        <v>47</v>
      </c>
      <c r="C9" s="236">
        <f>SUM(D9:K9)</f>
        <v>959</v>
      </c>
      <c r="D9" s="225">
        <f t="shared" ref="D9:J9" si="1">D7+D8</f>
        <v>41</v>
      </c>
      <c r="E9" s="225">
        <f t="shared" si="1"/>
        <v>89</v>
      </c>
      <c r="F9" s="225">
        <f t="shared" si="1"/>
        <v>179</v>
      </c>
      <c r="G9" s="225">
        <f t="shared" si="1"/>
        <v>288</v>
      </c>
      <c r="H9" s="225">
        <f t="shared" si="1"/>
        <v>251</v>
      </c>
      <c r="I9" s="225">
        <f t="shared" si="1"/>
        <v>97</v>
      </c>
      <c r="J9" s="225">
        <f t="shared" si="1"/>
        <v>14</v>
      </c>
      <c r="K9" s="225">
        <f>K7+K8</f>
        <v>0</v>
      </c>
      <c r="L9" s="74" t="s">
        <v>48</v>
      </c>
      <c r="M9" s="1190"/>
    </row>
    <row r="10" spans="1:13" thickTop="1" thickBot="1" x14ac:dyDescent="0.3">
      <c r="A10" s="1286" t="s">
        <v>249</v>
      </c>
      <c r="B10" s="152" t="s">
        <v>248</v>
      </c>
      <c r="C10" s="238">
        <f t="shared" si="0"/>
        <v>1937</v>
      </c>
      <c r="D10" s="239">
        <v>63</v>
      </c>
      <c r="E10" s="239">
        <v>133</v>
      </c>
      <c r="F10" s="239">
        <v>289</v>
      </c>
      <c r="G10" s="239">
        <v>439</v>
      </c>
      <c r="H10" s="239">
        <v>567</v>
      </c>
      <c r="I10" s="239">
        <v>399</v>
      </c>
      <c r="J10" s="239">
        <v>46</v>
      </c>
      <c r="K10" s="239">
        <v>1</v>
      </c>
      <c r="L10" s="75" t="s">
        <v>140</v>
      </c>
      <c r="M10" s="1192" t="s">
        <v>250</v>
      </c>
    </row>
    <row r="11" spans="1:13" thickTop="1" thickBot="1" x14ac:dyDescent="0.3">
      <c r="A11" s="1287"/>
      <c r="B11" s="152" t="s">
        <v>947</v>
      </c>
      <c r="C11" s="238">
        <f t="shared" si="0"/>
        <v>7080</v>
      </c>
      <c r="D11" s="239">
        <v>175</v>
      </c>
      <c r="E11" s="239">
        <v>378</v>
      </c>
      <c r="F11" s="239">
        <v>1115</v>
      </c>
      <c r="G11" s="239">
        <v>2174</v>
      </c>
      <c r="H11" s="239">
        <v>2414</v>
      </c>
      <c r="I11" s="239">
        <v>782</v>
      </c>
      <c r="J11" s="239">
        <v>40</v>
      </c>
      <c r="K11" s="239">
        <v>2</v>
      </c>
      <c r="L11" s="75" t="s">
        <v>142</v>
      </c>
      <c r="M11" s="1192"/>
    </row>
    <row r="12" spans="1:13" s="30" customFormat="1" thickTop="1" thickBot="1" x14ac:dyDescent="0.35">
      <c r="A12" s="1288"/>
      <c r="B12" s="152" t="s">
        <v>47</v>
      </c>
      <c r="C12" s="238">
        <f t="shared" si="0"/>
        <v>9017</v>
      </c>
      <c r="D12" s="240">
        <f t="shared" ref="D12:J12" si="2">D10+D11</f>
        <v>238</v>
      </c>
      <c r="E12" s="240">
        <f t="shared" si="2"/>
        <v>511</v>
      </c>
      <c r="F12" s="240">
        <f t="shared" si="2"/>
        <v>1404</v>
      </c>
      <c r="G12" s="240">
        <f t="shared" si="2"/>
        <v>2613</v>
      </c>
      <c r="H12" s="240">
        <f t="shared" si="2"/>
        <v>2981</v>
      </c>
      <c r="I12" s="240">
        <f t="shared" si="2"/>
        <v>1181</v>
      </c>
      <c r="J12" s="240">
        <f t="shared" si="2"/>
        <v>86</v>
      </c>
      <c r="K12" s="240">
        <f>K10+K11</f>
        <v>3</v>
      </c>
      <c r="L12" s="75" t="s">
        <v>48</v>
      </c>
      <c r="M12" s="1192"/>
    </row>
    <row r="13" spans="1:13" ht="13.5" customHeight="1" thickTop="1" thickBot="1" x14ac:dyDescent="0.3">
      <c r="A13" s="1289" t="s">
        <v>370</v>
      </c>
      <c r="B13" s="151" t="s">
        <v>248</v>
      </c>
      <c r="C13" s="236">
        <f t="shared" si="0"/>
        <v>2066</v>
      </c>
      <c r="D13" s="226">
        <v>42</v>
      </c>
      <c r="E13" s="226">
        <v>118</v>
      </c>
      <c r="F13" s="226">
        <v>208</v>
      </c>
      <c r="G13" s="226">
        <v>465</v>
      </c>
      <c r="H13" s="226">
        <v>578</v>
      </c>
      <c r="I13" s="226">
        <v>523</v>
      </c>
      <c r="J13" s="226">
        <v>132</v>
      </c>
      <c r="K13" s="226">
        <v>0</v>
      </c>
      <c r="L13" s="74" t="s">
        <v>140</v>
      </c>
      <c r="M13" s="1190" t="s">
        <v>364</v>
      </c>
    </row>
    <row r="14" spans="1:13" thickTop="1" thickBot="1" x14ac:dyDescent="0.3">
      <c r="A14" s="1284"/>
      <c r="B14" s="150" t="s">
        <v>947</v>
      </c>
      <c r="C14" s="236">
        <f t="shared" si="0"/>
        <v>7992</v>
      </c>
      <c r="D14" s="226">
        <v>168</v>
      </c>
      <c r="E14" s="226">
        <v>378</v>
      </c>
      <c r="F14" s="226">
        <v>1008</v>
      </c>
      <c r="G14" s="226">
        <v>2276</v>
      </c>
      <c r="H14" s="226">
        <v>2840</v>
      </c>
      <c r="I14" s="226">
        <v>1150</v>
      </c>
      <c r="J14" s="226">
        <v>171</v>
      </c>
      <c r="K14" s="226">
        <v>1</v>
      </c>
      <c r="L14" s="74" t="s">
        <v>142</v>
      </c>
      <c r="M14" s="1190"/>
    </row>
    <row r="15" spans="1:13" s="30" customFormat="1" thickTop="1" thickBot="1" x14ac:dyDescent="0.35">
      <c r="A15" s="1285"/>
      <c r="B15" s="150" t="s">
        <v>47</v>
      </c>
      <c r="C15" s="236">
        <f t="shared" si="0"/>
        <v>10058</v>
      </c>
      <c r="D15" s="225">
        <f t="shared" ref="D15:J15" si="3">D13+D14</f>
        <v>210</v>
      </c>
      <c r="E15" s="225">
        <f t="shared" si="3"/>
        <v>496</v>
      </c>
      <c r="F15" s="225">
        <f t="shared" si="3"/>
        <v>1216</v>
      </c>
      <c r="G15" s="225">
        <f t="shared" si="3"/>
        <v>2741</v>
      </c>
      <c r="H15" s="225">
        <f t="shared" si="3"/>
        <v>3418</v>
      </c>
      <c r="I15" s="225">
        <f t="shared" si="3"/>
        <v>1673</v>
      </c>
      <c r="J15" s="225">
        <f t="shared" si="3"/>
        <v>303</v>
      </c>
      <c r="K15" s="225">
        <f>K13+K14</f>
        <v>1</v>
      </c>
      <c r="L15" s="74" t="s">
        <v>48</v>
      </c>
      <c r="M15" s="1190"/>
    </row>
    <row r="16" spans="1:13" thickTop="1" thickBot="1" x14ac:dyDescent="0.3">
      <c r="A16" s="1286" t="s">
        <v>251</v>
      </c>
      <c r="B16" s="152" t="s">
        <v>248</v>
      </c>
      <c r="C16" s="238">
        <f t="shared" si="0"/>
        <v>750</v>
      </c>
      <c r="D16" s="239">
        <v>36</v>
      </c>
      <c r="E16" s="239">
        <v>51</v>
      </c>
      <c r="F16" s="239">
        <v>103</v>
      </c>
      <c r="G16" s="239">
        <v>171</v>
      </c>
      <c r="H16" s="239">
        <v>207</v>
      </c>
      <c r="I16" s="239">
        <v>154</v>
      </c>
      <c r="J16" s="239">
        <v>28</v>
      </c>
      <c r="K16" s="239">
        <v>0</v>
      </c>
      <c r="L16" s="75" t="s">
        <v>140</v>
      </c>
      <c r="M16" s="1192" t="s">
        <v>252</v>
      </c>
    </row>
    <row r="17" spans="1:13" thickTop="1" thickBot="1" x14ac:dyDescent="0.3">
      <c r="A17" s="1287"/>
      <c r="B17" s="152" t="s">
        <v>947</v>
      </c>
      <c r="C17" s="238">
        <f t="shared" si="0"/>
        <v>1422</v>
      </c>
      <c r="D17" s="239">
        <v>38</v>
      </c>
      <c r="E17" s="239">
        <v>63</v>
      </c>
      <c r="F17" s="239">
        <v>190</v>
      </c>
      <c r="G17" s="239">
        <v>367</v>
      </c>
      <c r="H17" s="239">
        <v>454</v>
      </c>
      <c r="I17" s="239">
        <v>252</v>
      </c>
      <c r="J17" s="239">
        <v>57</v>
      </c>
      <c r="K17" s="239">
        <v>1</v>
      </c>
      <c r="L17" s="75" t="s">
        <v>142</v>
      </c>
      <c r="M17" s="1192"/>
    </row>
    <row r="18" spans="1:13" s="30" customFormat="1" thickTop="1" thickBot="1" x14ac:dyDescent="0.35">
      <c r="A18" s="1288"/>
      <c r="B18" s="152" t="s">
        <v>47</v>
      </c>
      <c r="C18" s="238">
        <f t="shared" si="0"/>
        <v>2172</v>
      </c>
      <c r="D18" s="240">
        <f t="shared" ref="D18:J18" si="4">D16+D17</f>
        <v>74</v>
      </c>
      <c r="E18" s="240">
        <f t="shared" si="4"/>
        <v>114</v>
      </c>
      <c r="F18" s="240">
        <f t="shared" si="4"/>
        <v>293</v>
      </c>
      <c r="G18" s="240">
        <f t="shared" si="4"/>
        <v>538</v>
      </c>
      <c r="H18" s="240">
        <f t="shared" si="4"/>
        <v>661</v>
      </c>
      <c r="I18" s="240">
        <f t="shared" si="4"/>
        <v>406</v>
      </c>
      <c r="J18" s="240">
        <f t="shared" si="4"/>
        <v>85</v>
      </c>
      <c r="K18" s="240">
        <f>K16+K17</f>
        <v>1</v>
      </c>
      <c r="L18" s="75" t="s">
        <v>48</v>
      </c>
      <c r="M18" s="1192"/>
    </row>
    <row r="19" spans="1:13" ht="13.5" customHeight="1" thickTop="1" thickBot="1" x14ac:dyDescent="0.3">
      <c r="A19" s="1289" t="s">
        <v>371</v>
      </c>
      <c r="B19" s="151" t="s">
        <v>248</v>
      </c>
      <c r="C19" s="236">
        <f t="shared" si="0"/>
        <v>2409</v>
      </c>
      <c r="D19" s="226">
        <v>86</v>
      </c>
      <c r="E19" s="226">
        <v>84</v>
      </c>
      <c r="F19" s="226">
        <v>196</v>
      </c>
      <c r="G19" s="226">
        <v>419</v>
      </c>
      <c r="H19" s="226">
        <v>655</v>
      </c>
      <c r="I19" s="226">
        <v>769</v>
      </c>
      <c r="J19" s="226">
        <v>200</v>
      </c>
      <c r="K19" s="226">
        <v>0</v>
      </c>
      <c r="L19" s="74" t="s">
        <v>140</v>
      </c>
      <c r="M19" s="1190" t="s">
        <v>365</v>
      </c>
    </row>
    <row r="20" spans="1:13" thickTop="1" thickBot="1" x14ac:dyDescent="0.3">
      <c r="A20" s="1284"/>
      <c r="B20" s="150" t="s">
        <v>947</v>
      </c>
      <c r="C20" s="236">
        <f t="shared" si="0"/>
        <v>1467</v>
      </c>
      <c r="D20" s="226">
        <v>32</v>
      </c>
      <c r="E20" s="226">
        <v>61</v>
      </c>
      <c r="F20" s="226">
        <v>166</v>
      </c>
      <c r="G20" s="226">
        <v>308</v>
      </c>
      <c r="H20" s="226">
        <v>502</v>
      </c>
      <c r="I20" s="226">
        <v>321</v>
      </c>
      <c r="J20" s="226">
        <v>75</v>
      </c>
      <c r="K20" s="226">
        <v>2</v>
      </c>
      <c r="L20" s="74" t="s">
        <v>142</v>
      </c>
      <c r="M20" s="1190"/>
    </row>
    <row r="21" spans="1:13" s="30" customFormat="1" thickTop="1" thickBot="1" x14ac:dyDescent="0.35">
      <c r="A21" s="1285"/>
      <c r="B21" s="150" t="s">
        <v>47</v>
      </c>
      <c r="C21" s="236">
        <f t="shared" si="0"/>
        <v>3876</v>
      </c>
      <c r="D21" s="225">
        <f t="shared" ref="D21:J21" si="5">D19+D20</f>
        <v>118</v>
      </c>
      <c r="E21" s="225">
        <f t="shared" si="5"/>
        <v>145</v>
      </c>
      <c r="F21" s="225">
        <f t="shared" si="5"/>
        <v>362</v>
      </c>
      <c r="G21" s="225">
        <f t="shared" si="5"/>
        <v>727</v>
      </c>
      <c r="H21" s="225">
        <f t="shared" si="5"/>
        <v>1157</v>
      </c>
      <c r="I21" s="225">
        <f t="shared" si="5"/>
        <v>1090</v>
      </c>
      <c r="J21" s="225">
        <f t="shared" si="5"/>
        <v>275</v>
      </c>
      <c r="K21" s="225">
        <f>K19+K20</f>
        <v>2</v>
      </c>
      <c r="L21" s="74" t="s">
        <v>48</v>
      </c>
      <c r="M21" s="1190"/>
    </row>
    <row r="22" spans="1:13" thickTop="1" thickBot="1" x14ac:dyDescent="0.3">
      <c r="A22" s="1281" t="s">
        <v>376</v>
      </c>
      <c r="B22" s="152" t="s">
        <v>248</v>
      </c>
      <c r="C22" s="238">
        <f t="shared" si="0"/>
        <v>3</v>
      </c>
      <c r="D22" s="239">
        <v>0</v>
      </c>
      <c r="E22" s="239">
        <v>1</v>
      </c>
      <c r="F22" s="239">
        <v>0</v>
      </c>
      <c r="G22" s="239">
        <v>0</v>
      </c>
      <c r="H22" s="239">
        <v>0</v>
      </c>
      <c r="I22" s="239">
        <v>2</v>
      </c>
      <c r="J22" s="239">
        <v>0</v>
      </c>
      <c r="K22" s="239">
        <v>0</v>
      </c>
      <c r="L22" s="75" t="s">
        <v>140</v>
      </c>
      <c r="M22" s="1192" t="s">
        <v>373</v>
      </c>
    </row>
    <row r="23" spans="1:13" thickTop="1" thickBot="1" x14ac:dyDescent="0.3">
      <c r="A23" s="1281"/>
      <c r="B23" s="152" t="s">
        <v>947</v>
      </c>
      <c r="C23" s="238">
        <f t="shared" si="0"/>
        <v>3</v>
      </c>
      <c r="D23" s="239">
        <v>0</v>
      </c>
      <c r="E23" s="239">
        <v>0</v>
      </c>
      <c r="F23" s="239">
        <v>1</v>
      </c>
      <c r="G23" s="239">
        <v>0</v>
      </c>
      <c r="H23" s="239">
        <v>2</v>
      </c>
      <c r="I23" s="239">
        <v>0</v>
      </c>
      <c r="J23" s="239">
        <v>0</v>
      </c>
      <c r="K23" s="239">
        <v>0</v>
      </c>
      <c r="L23" s="75" t="s">
        <v>142</v>
      </c>
      <c r="M23" s="1192"/>
    </row>
    <row r="24" spans="1:13" s="30" customFormat="1" thickTop="1" thickBot="1" x14ac:dyDescent="0.35">
      <c r="A24" s="1281"/>
      <c r="B24" s="152" t="s">
        <v>47</v>
      </c>
      <c r="C24" s="238">
        <f t="shared" si="0"/>
        <v>6</v>
      </c>
      <c r="D24" s="240">
        <f t="shared" ref="D24:J24" si="6">D22+D23</f>
        <v>0</v>
      </c>
      <c r="E24" s="240">
        <f t="shared" si="6"/>
        <v>1</v>
      </c>
      <c r="F24" s="240">
        <f t="shared" si="6"/>
        <v>1</v>
      </c>
      <c r="G24" s="240">
        <f t="shared" si="6"/>
        <v>0</v>
      </c>
      <c r="H24" s="240">
        <f t="shared" si="6"/>
        <v>2</v>
      </c>
      <c r="I24" s="240">
        <f t="shared" si="6"/>
        <v>2</v>
      </c>
      <c r="J24" s="240">
        <f t="shared" si="6"/>
        <v>0</v>
      </c>
      <c r="K24" s="240">
        <f>K22+K23</f>
        <v>0</v>
      </c>
      <c r="L24" s="75" t="s">
        <v>48</v>
      </c>
      <c r="M24" s="1192"/>
    </row>
    <row r="25" spans="1:13" ht="13.5" customHeight="1" thickTop="1" thickBot="1" x14ac:dyDescent="0.3">
      <c r="A25" s="1289" t="s">
        <v>372</v>
      </c>
      <c r="B25" s="151" t="s">
        <v>248</v>
      </c>
      <c r="C25" s="236">
        <f t="shared" si="0"/>
        <v>13</v>
      </c>
      <c r="D25" s="226">
        <v>2</v>
      </c>
      <c r="E25" s="226">
        <v>4</v>
      </c>
      <c r="F25" s="226">
        <v>1</v>
      </c>
      <c r="G25" s="226">
        <v>4</v>
      </c>
      <c r="H25" s="226">
        <v>1</v>
      </c>
      <c r="I25" s="226">
        <v>0</v>
      </c>
      <c r="J25" s="226">
        <v>1</v>
      </c>
      <c r="K25" s="226">
        <v>0</v>
      </c>
      <c r="L25" s="74" t="s">
        <v>140</v>
      </c>
      <c r="M25" s="1190" t="s">
        <v>366</v>
      </c>
    </row>
    <row r="26" spans="1:13" thickTop="1" thickBot="1" x14ac:dyDescent="0.3">
      <c r="A26" s="1284"/>
      <c r="B26" s="150" t="s">
        <v>947</v>
      </c>
      <c r="C26" s="236">
        <f t="shared" si="0"/>
        <v>301</v>
      </c>
      <c r="D26" s="226">
        <v>8</v>
      </c>
      <c r="E26" s="226">
        <v>5</v>
      </c>
      <c r="F26" s="226">
        <v>41</v>
      </c>
      <c r="G26" s="226">
        <v>96</v>
      </c>
      <c r="H26" s="226">
        <v>107</v>
      </c>
      <c r="I26" s="226">
        <v>38</v>
      </c>
      <c r="J26" s="226">
        <v>6</v>
      </c>
      <c r="K26" s="226">
        <v>0</v>
      </c>
      <c r="L26" s="74" t="s">
        <v>142</v>
      </c>
      <c r="M26" s="1190"/>
    </row>
    <row r="27" spans="1:13" s="30" customFormat="1" thickTop="1" thickBot="1" x14ac:dyDescent="0.35">
      <c r="A27" s="1285"/>
      <c r="B27" s="150" t="s">
        <v>47</v>
      </c>
      <c r="C27" s="236">
        <f t="shared" si="0"/>
        <v>314</v>
      </c>
      <c r="D27" s="225">
        <f t="shared" ref="D27:J27" si="7">D25+D26</f>
        <v>10</v>
      </c>
      <c r="E27" s="225">
        <f t="shared" si="7"/>
        <v>9</v>
      </c>
      <c r="F27" s="225">
        <f t="shared" si="7"/>
        <v>42</v>
      </c>
      <c r="G27" s="225">
        <f t="shared" si="7"/>
        <v>100</v>
      </c>
      <c r="H27" s="225">
        <f t="shared" si="7"/>
        <v>108</v>
      </c>
      <c r="I27" s="225">
        <f t="shared" si="7"/>
        <v>38</v>
      </c>
      <c r="J27" s="225">
        <f t="shared" si="7"/>
        <v>7</v>
      </c>
      <c r="K27" s="225">
        <f>K25+K26</f>
        <v>0</v>
      </c>
      <c r="L27" s="74" t="s">
        <v>48</v>
      </c>
      <c r="M27" s="1190"/>
    </row>
    <row r="28" spans="1:13" ht="14.25" customHeight="1" thickTop="1" thickBot="1" x14ac:dyDescent="0.3">
      <c r="A28" s="1286" t="s">
        <v>377</v>
      </c>
      <c r="B28" s="152" t="s">
        <v>248</v>
      </c>
      <c r="C28" s="238">
        <f t="shared" si="0"/>
        <v>31</v>
      </c>
      <c r="D28" s="239">
        <v>1</v>
      </c>
      <c r="E28" s="239">
        <v>1</v>
      </c>
      <c r="F28" s="239">
        <v>4</v>
      </c>
      <c r="G28" s="239">
        <v>5</v>
      </c>
      <c r="H28" s="239">
        <v>7</v>
      </c>
      <c r="I28" s="239">
        <v>11</v>
      </c>
      <c r="J28" s="239">
        <v>2</v>
      </c>
      <c r="K28" s="239">
        <v>0</v>
      </c>
      <c r="L28" s="75" t="s">
        <v>140</v>
      </c>
      <c r="M28" s="1296" t="s">
        <v>374</v>
      </c>
    </row>
    <row r="29" spans="1:13" thickTop="1" thickBot="1" x14ac:dyDescent="0.3">
      <c r="A29" s="1287"/>
      <c r="B29" s="152" t="s">
        <v>947</v>
      </c>
      <c r="C29" s="238">
        <f t="shared" si="0"/>
        <v>311</v>
      </c>
      <c r="D29" s="239">
        <v>23</v>
      </c>
      <c r="E29" s="239">
        <v>12</v>
      </c>
      <c r="F29" s="239">
        <v>46</v>
      </c>
      <c r="G29" s="239">
        <v>78</v>
      </c>
      <c r="H29" s="239">
        <v>92</v>
      </c>
      <c r="I29" s="239">
        <v>50</v>
      </c>
      <c r="J29" s="239">
        <v>9</v>
      </c>
      <c r="K29" s="239">
        <v>1</v>
      </c>
      <c r="L29" s="75" t="s">
        <v>142</v>
      </c>
      <c r="M29" s="1296"/>
    </row>
    <row r="30" spans="1:13" s="30" customFormat="1" thickTop="1" thickBot="1" x14ac:dyDescent="0.35">
      <c r="A30" s="1295"/>
      <c r="B30" s="152" t="s">
        <v>47</v>
      </c>
      <c r="C30" s="238">
        <f t="shared" si="0"/>
        <v>342</v>
      </c>
      <c r="D30" s="240">
        <f t="shared" ref="D30:J30" si="8">D28+D29</f>
        <v>24</v>
      </c>
      <c r="E30" s="240">
        <f t="shared" si="8"/>
        <v>13</v>
      </c>
      <c r="F30" s="240">
        <f t="shared" si="8"/>
        <v>50</v>
      </c>
      <c r="G30" s="240">
        <f t="shared" si="8"/>
        <v>83</v>
      </c>
      <c r="H30" s="240">
        <f t="shared" si="8"/>
        <v>99</v>
      </c>
      <c r="I30" s="240">
        <f t="shared" si="8"/>
        <v>61</v>
      </c>
      <c r="J30" s="240">
        <f t="shared" si="8"/>
        <v>11</v>
      </c>
      <c r="K30" s="240">
        <f>K28+K29</f>
        <v>1</v>
      </c>
      <c r="L30" s="75" t="s">
        <v>48</v>
      </c>
      <c r="M30" s="1296"/>
    </row>
    <row r="31" spans="1:13" ht="13.5" customHeight="1" thickTop="1" thickBot="1" x14ac:dyDescent="0.3">
      <c r="A31" s="1313" t="s">
        <v>375</v>
      </c>
      <c r="B31" s="151" t="s">
        <v>248</v>
      </c>
      <c r="C31" s="236">
        <f t="shared" si="0"/>
        <v>52</v>
      </c>
      <c r="D31" s="226">
        <v>15</v>
      </c>
      <c r="E31" s="226">
        <v>2</v>
      </c>
      <c r="F31" s="226">
        <v>12</v>
      </c>
      <c r="G31" s="226">
        <v>13</v>
      </c>
      <c r="H31" s="226">
        <v>4</v>
      </c>
      <c r="I31" s="226">
        <v>6</v>
      </c>
      <c r="J31" s="226">
        <v>0</v>
      </c>
      <c r="K31" s="226">
        <v>0</v>
      </c>
      <c r="L31" s="74" t="s">
        <v>140</v>
      </c>
      <c r="M31" s="1310" t="s">
        <v>367</v>
      </c>
    </row>
    <row r="32" spans="1:13" thickTop="1" thickBot="1" x14ac:dyDescent="0.3">
      <c r="A32" s="1313"/>
      <c r="B32" s="150" t="s">
        <v>947</v>
      </c>
      <c r="C32" s="236">
        <f t="shared" si="0"/>
        <v>422</v>
      </c>
      <c r="D32" s="226">
        <v>28</v>
      </c>
      <c r="E32" s="226">
        <v>18</v>
      </c>
      <c r="F32" s="226">
        <v>67</v>
      </c>
      <c r="G32" s="226">
        <v>100</v>
      </c>
      <c r="H32" s="226">
        <v>138</v>
      </c>
      <c r="I32" s="226">
        <v>58</v>
      </c>
      <c r="J32" s="226">
        <v>12</v>
      </c>
      <c r="K32" s="226">
        <v>1</v>
      </c>
      <c r="L32" s="74" t="s">
        <v>142</v>
      </c>
      <c r="M32" s="1310"/>
    </row>
    <row r="33" spans="1:16" s="30" customFormat="1" thickTop="1" thickBot="1" x14ac:dyDescent="0.35">
      <c r="A33" s="1313"/>
      <c r="B33" s="150" t="s">
        <v>47</v>
      </c>
      <c r="C33" s="236">
        <f t="shared" si="0"/>
        <v>474</v>
      </c>
      <c r="D33" s="225">
        <f t="shared" ref="D33:J33" si="9">D31+D32</f>
        <v>43</v>
      </c>
      <c r="E33" s="225">
        <f t="shared" si="9"/>
        <v>20</v>
      </c>
      <c r="F33" s="225">
        <f t="shared" si="9"/>
        <v>79</v>
      </c>
      <c r="G33" s="225">
        <f t="shared" si="9"/>
        <v>113</v>
      </c>
      <c r="H33" s="225">
        <f t="shared" si="9"/>
        <v>142</v>
      </c>
      <c r="I33" s="225">
        <f t="shared" si="9"/>
        <v>64</v>
      </c>
      <c r="J33" s="225">
        <f t="shared" si="9"/>
        <v>12</v>
      </c>
      <c r="K33" s="225">
        <f>K31+K32</f>
        <v>1</v>
      </c>
      <c r="L33" s="74" t="s">
        <v>48</v>
      </c>
      <c r="M33" s="1310"/>
    </row>
    <row r="34" spans="1:16" ht="14.25" customHeight="1" thickTop="1" thickBot="1" x14ac:dyDescent="0.3">
      <c r="A34" s="1315" t="s">
        <v>1245</v>
      </c>
      <c r="B34" s="152" t="s">
        <v>248</v>
      </c>
      <c r="C34" s="238">
        <f t="shared" si="0"/>
        <v>78</v>
      </c>
      <c r="D34" s="239">
        <v>5</v>
      </c>
      <c r="E34" s="239">
        <v>6</v>
      </c>
      <c r="F34" s="239">
        <v>6</v>
      </c>
      <c r="G34" s="239">
        <v>12</v>
      </c>
      <c r="H34" s="239">
        <v>25</v>
      </c>
      <c r="I34" s="239">
        <v>20</v>
      </c>
      <c r="J34" s="239">
        <v>4</v>
      </c>
      <c r="K34" s="239">
        <v>0</v>
      </c>
      <c r="L34" s="75" t="s">
        <v>140</v>
      </c>
      <c r="M34" s="1296" t="s">
        <v>368</v>
      </c>
    </row>
    <row r="35" spans="1:16" thickTop="1" thickBot="1" x14ac:dyDescent="0.3">
      <c r="A35" s="1316"/>
      <c r="B35" s="152" t="s">
        <v>947</v>
      </c>
      <c r="C35" s="238">
        <f t="shared" si="0"/>
        <v>43</v>
      </c>
      <c r="D35" s="239">
        <v>1</v>
      </c>
      <c r="E35" s="239">
        <v>2</v>
      </c>
      <c r="F35" s="239">
        <v>4</v>
      </c>
      <c r="G35" s="239">
        <v>13</v>
      </c>
      <c r="H35" s="239">
        <v>12</v>
      </c>
      <c r="I35" s="239">
        <v>8</v>
      </c>
      <c r="J35" s="239">
        <v>3</v>
      </c>
      <c r="K35" s="239">
        <v>0</v>
      </c>
      <c r="L35" s="75" t="s">
        <v>142</v>
      </c>
      <c r="M35" s="1296"/>
    </row>
    <row r="36" spans="1:16" s="30" customFormat="1" ht="13.5" thickTop="1" x14ac:dyDescent="0.3">
      <c r="A36" s="1317"/>
      <c r="B36" s="627" t="s">
        <v>47</v>
      </c>
      <c r="C36" s="241">
        <f t="shared" si="0"/>
        <v>121</v>
      </c>
      <c r="D36" s="242">
        <f t="shared" ref="D36:J36" si="10">D34+D35</f>
        <v>6</v>
      </c>
      <c r="E36" s="242">
        <f t="shared" si="10"/>
        <v>8</v>
      </c>
      <c r="F36" s="242">
        <f t="shared" si="10"/>
        <v>10</v>
      </c>
      <c r="G36" s="242">
        <f t="shared" si="10"/>
        <v>25</v>
      </c>
      <c r="H36" s="242">
        <f t="shared" si="10"/>
        <v>37</v>
      </c>
      <c r="I36" s="242">
        <f t="shared" si="10"/>
        <v>28</v>
      </c>
      <c r="J36" s="242">
        <f t="shared" si="10"/>
        <v>7</v>
      </c>
      <c r="K36" s="242">
        <f>K34+K35</f>
        <v>0</v>
      </c>
      <c r="L36" s="76" t="s">
        <v>48</v>
      </c>
      <c r="M36" s="1311"/>
    </row>
    <row r="37" spans="1:16" ht="13.5" customHeight="1" thickBot="1" x14ac:dyDescent="0.3">
      <c r="A37" s="1293" t="s">
        <v>583</v>
      </c>
      <c r="B37" s="626" t="s">
        <v>248</v>
      </c>
      <c r="C37" s="243">
        <f>K37+J37+I37+H37+G37+F37+E37+D37</f>
        <v>7669</v>
      </c>
      <c r="D37" s="244">
        <f t="shared" ref="D37:I39" si="11">SUM(D7+D10+D13+D16+D19+D22+D25+D28+D31+D34)</f>
        <v>275</v>
      </c>
      <c r="E37" s="244">
        <f t="shared" si="11"/>
        <v>440</v>
      </c>
      <c r="F37" s="244">
        <f t="shared" si="11"/>
        <v>882</v>
      </c>
      <c r="G37" s="244">
        <f t="shared" si="11"/>
        <v>1606</v>
      </c>
      <c r="H37" s="244">
        <f t="shared" si="11"/>
        <v>2115</v>
      </c>
      <c r="I37" s="244">
        <f t="shared" si="11"/>
        <v>1929</v>
      </c>
      <c r="J37" s="244">
        <v>421</v>
      </c>
      <c r="K37" s="244">
        <f>SUM(K7,K10,K13,K16,K19,K22,K25,K28,K31,K34)</f>
        <v>1</v>
      </c>
      <c r="L37" s="73" t="s">
        <v>140</v>
      </c>
      <c r="M37" s="1305" t="s">
        <v>253</v>
      </c>
    </row>
    <row r="38" spans="1:16" thickTop="1" thickBot="1" x14ac:dyDescent="0.3">
      <c r="A38" s="1294"/>
      <c r="B38" s="150" t="s">
        <v>947</v>
      </c>
      <c r="C38" s="243">
        <f t="shared" ref="C38:C39" si="12">K38+J38+I38+H38+G38+F38+E38+D38</f>
        <v>19670</v>
      </c>
      <c r="D38" s="245">
        <f t="shared" si="11"/>
        <v>489</v>
      </c>
      <c r="E38" s="245">
        <f t="shared" si="11"/>
        <v>966</v>
      </c>
      <c r="F38" s="245">
        <f t="shared" si="11"/>
        <v>2754</v>
      </c>
      <c r="G38" s="245">
        <f t="shared" si="11"/>
        <v>5622</v>
      </c>
      <c r="H38" s="245">
        <f t="shared" si="11"/>
        <v>6741</v>
      </c>
      <c r="I38" s="245">
        <f t="shared" si="11"/>
        <v>2711</v>
      </c>
      <c r="J38" s="245">
        <v>379</v>
      </c>
      <c r="K38" s="245">
        <f>SUM(K8,K11,K14,K17,K20,K23,K26,K29,K32,K35)</f>
        <v>8</v>
      </c>
      <c r="L38" s="74" t="s">
        <v>142</v>
      </c>
      <c r="M38" s="1306"/>
    </row>
    <row r="39" spans="1:16" s="30" customFormat="1" ht="13.5" thickTop="1" x14ac:dyDescent="0.3">
      <c r="A39" s="1294"/>
      <c r="B39" s="230" t="s">
        <v>47</v>
      </c>
      <c r="C39" s="249">
        <f t="shared" si="12"/>
        <v>27339</v>
      </c>
      <c r="D39" s="246">
        <f t="shared" si="11"/>
        <v>764</v>
      </c>
      <c r="E39" s="246">
        <f t="shared" si="11"/>
        <v>1406</v>
      </c>
      <c r="F39" s="246">
        <f t="shared" si="11"/>
        <v>3636</v>
      </c>
      <c r="G39" s="246">
        <f t="shared" si="11"/>
        <v>7228</v>
      </c>
      <c r="H39" s="246">
        <f t="shared" si="11"/>
        <v>8856</v>
      </c>
      <c r="I39" s="246">
        <f t="shared" si="11"/>
        <v>4640</v>
      </c>
      <c r="J39" s="246">
        <v>800</v>
      </c>
      <c r="K39" s="250">
        <f>SUM(K37:K38)</f>
        <v>9</v>
      </c>
      <c r="L39" s="231" t="s">
        <v>48</v>
      </c>
      <c r="M39" s="1306"/>
    </row>
    <row r="40" spans="1:16" ht="13.5" thickBot="1" x14ac:dyDescent="0.3">
      <c r="A40" s="1280" t="s">
        <v>1281</v>
      </c>
      <c r="B40" s="232" t="s">
        <v>248</v>
      </c>
      <c r="C40" s="747">
        <f>SUM(D40:K40)</f>
        <v>275</v>
      </c>
      <c r="D40" s="247">
        <v>72</v>
      </c>
      <c r="E40" s="247">
        <v>24</v>
      </c>
      <c r="F40" s="247">
        <v>39</v>
      </c>
      <c r="G40" s="247">
        <v>27</v>
      </c>
      <c r="H40" s="247">
        <v>43</v>
      </c>
      <c r="I40" s="247">
        <v>46</v>
      </c>
      <c r="J40" s="247">
        <v>24</v>
      </c>
      <c r="K40" s="247">
        <v>0</v>
      </c>
      <c r="L40" s="233" t="s">
        <v>140</v>
      </c>
      <c r="M40" s="1308" t="s">
        <v>1279</v>
      </c>
    </row>
    <row r="41" spans="1:16" thickTop="1" thickBot="1" x14ac:dyDescent="0.3">
      <c r="A41" s="1281"/>
      <c r="B41" s="152" t="s">
        <v>947</v>
      </c>
      <c r="C41" s="240">
        <f>SUM(D41:K41)</f>
        <v>292</v>
      </c>
      <c r="D41" s="239">
        <v>6</v>
      </c>
      <c r="E41" s="239">
        <v>14</v>
      </c>
      <c r="F41" s="239">
        <v>31</v>
      </c>
      <c r="G41" s="239">
        <v>58</v>
      </c>
      <c r="H41" s="239">
        <v>93</v>
      </c>
      <c r="I41" s="239">
        <v>64</v>
      </c>
      <c r="J41" s="239">
        <v>23</v>
      </c>
      <c r="K41" s="239">
        <v>3</v>
      </c>
      <c r="L41" s="75" t="s">
        <v>142</v>
      </c>
      <c r="M41" s="1296"/>
    </row>
    <row r="42" spans="1:16" s="30" customFormat="1" ht="13.5" thickTop="1" x14ac:dyDescent="0.3">
      <c r="A42" s="1282"/>
      <c r="B42" s="234" t="s">
        <v>47</v>
      </c>
      <c r="C42" s="248">
        <f>SUM(D42:K42)</f>
        <v>567</v>
      </c>
      <c r="D42" s="248">
        <f t="shared" ref="D42:J42" si="13">D40+D41</f>
        <v>78</v>
      </c>
      <c r="E42" s="248">
        <f t="shared" si="13"/>
        <v>38</v>
      </c>
      <c r="F42" s="248">
        <f t="shared" si="13"/>
        <v>70</v>
      </c>
      <c r="G42" s="248">
        <f t="shared" si="13"/>
        <v>85</v>
      </c>
      <c r="H42" s="248">
        <f t="shared" si="13"/>
        <v>136</v>
      </c>
      <c r="I42" s="248">
        <f t="shared" si="13"/>
        <v>110</v>
      </c>
      <c r="J42" s="248">
        <f t="shared" si="13"/>
        <v>47</v>
      </c>
      <c r="K42" s="248">
        <f>K40+K41</f>
        <v>3</v>
      </c>
      <c r="L42" s="235" t="s">
        <v>48</v>
      </c>
      <c r="M42" s="1309"/>
    </row>
    <row r="43" spans="1:16" ht="13.5" customHeight="1" thickBot="1" x14ac:dyDescent="0.3">
      <c r="A43" s="1293" t="s">
        <v>47</v>
      </c>
      <c r="B43" s="151" t="s">
        <v>248</v>
      </c>
      <c r="C43" s="236">
        <f t="shared" ref="C43:I43" si="14">SUM(C37+C40)</f>
        <v>7944</v>
      </c>
      <c r="D43" s="244">
        <f t="shared" si="14"/>
        <v>347</v>
      </c>
      <c r="E43" s="244">
        <f t="shared" si="14"/>
        <v>464</v>
      </c>
      <c r="F43" s="244">
        <f t="shared" si="14"/>
        <v>921</v>
      </c>
      <c r="G43" s="244">
        <f t="shared" si="14"/>
        <v>1633</v>
      </c>
      <c r="H43" s="244">
        <f t="shared" si="14"/>
        <v>2158</v>
      </c>
      <c r="I43" s="244">
        <f t="shared" si="14"/>
        <v>1975</v>
      </c>
      <c r="J43" s="244">
        <f t="shared" ref="J43:K45" si="15">SUM(J37+J40)</f>
        <v>445</v>
      </c>
      <c r="K43" s="244">
        <f>SUM(K37+K40)</f>
        <v>1</v>
      </c>
      <c r="L43" s="73" t="s">
        <v>140</v>
      </c>
      <c r="M43" s="1305" t="s">
        <v>48</v>
      </c>
    </row>
    <row r="44" spans="1:16" thickTop="1" thickBot="1" x14ac:dyDescent="0.3">
      <c r="A44" s="1294"/>
      <c r="B44" s="150" t="s">
        <v>947</v>
      </c>
      <c r="C44" s="225">
        <f>SUM(C38+C41)</f>
        <v>19962</v>
      </c>
      <c r="D44" s="245">
        <f t="shared" ref="D44:I44" si="16">SUM(D38+D41)</f>
        <v>495</v>
      </c>
      <c r="E44" s="245">
        <f t="shared" si="16"/>
        <v>980</v>
      </c>
      <c r="F44" s="245">
        <f t="shared" si="16"/>
        <v>2785</v>
      </c>
      <c r="G44" s="245">
        <f t="shared" si="16"/>
        <v>5680</v>
      </c>
      <c r="H44" s="245">
        <f t="shared" si="16"/>
        <v>6834</v>
      </c>
      <c r="I44" s="245">
        <f t="shared" si="16"/>
        <v>2775</v>
      </c>
      <c r="J44" s="245">
        <f t="shared" si="15"/>
        <v>402</v>
      </c>
      <c r="K44" s="245">
        <f t="shared" si="15"/>
        <v>11</v>
      </c>
      <c r="L44" s="74" t="s">
        <v>142</v>
      </c>
      <c r="M44" s="1306"/>
    </row>
    <row r="45" spans="1:16" s="30" customFormat="1" ht="13.5" thickTop="1" x14ac:dyDescent="0.3">
      <c r="A45" s="1312"/>
      <c r="B45" s="153" t="s">
        <v>47</v>
      </c>
      <c r="C45" s="249">
        <f>SUM(C39+C42)</f>
        <v>27906</v>
      </c>
      <c r="D45" s="250">
        <f t="shared" ref="D45:I45" si="17">SUM(D39+D42)</f>
        <v>842</v>
      </c>
      <c r="E45" s="250">
        <f t="shared" si="17"/>
        <v>1444</v>
      </c>
      <c r="F45" s="250">
        <f t="shared" si="17"/>
        <v>3706</v>
      </c>
      <c r="G45" s="250">
        <f t="shared" si="17"/>
        <v>7313</v>
      </c>
      <c r="H45" s="250">
        <f t="shared" si="17"/>
        <v>8992</v>
      </c>
      <c r="I45" s="250">
        <f t="shared" si="17"/>
        <v>4750</v>
      </c>
      <c r="J45" s="250">
        <f t="shared" si="15"/>
        <v>847</v>
      </c>
      <c r="K45" s="250">
        <f t="shared" si="15"/>
        <v>12</v>
      </c>
      <c r="L45" s="77" t="s">
        <v>48</v>
      </c>
      <c r="M45" s="1307"/>
    </row>
    <row r="46" spans="1:16" ht="13.5" customHeight="1" x14ac:dyDescent="0.25">
      <c r="A46" s="1314" t="s">
        <v>859</v>
      </c>
      <c r="B46" s="1314"/>
      <c r="C46" s="1314"/>
      <c r="D46" s="1314"/>
      <c r="E46" s="1314"/>
      <c r="F46" s="1314"/>
      <c r="G46" s="1314"/>
      <c r="H46" s="1314"/>
      <c r="I46" s="1314"/>
      <c r="J46" s="1318" t="s">
        <v>861</v>
      </c>
      <c r="K46" s="1318"/>
      <c r="L46" s="1318"/>
      <c r="M46" s="1318"/>
      <c r="N46" s="108"/>
      <c r="O46" s="108"/>
      <c r="P46" s="108"/>
    </row>
    <row r="47" spans="1:16" x14ac:dyDescent="0.3">
      <c r="B47" s="51"/>
      <c r="L47" s="51"/>
    </row>
    <row r="48" spans="1:16" x14ac:dyDescent="0.3">
      <c r="B48" s="51"/>
      <c r="L48" s="51"/>
    </row>
    <row r="49" spans="2:13" x14ac:dyDescent="0.3">
      <c r="B49" s="51"/>
      <c r="L49" s="51"/>
      <c r="M49" s="33"/>
    </row>
    <row r="50" spans="2:13" x14ac:dyDescent="0.3">
      <c r="B50" s="51"/>
      <c r="L50" s="51"/>
      <c r="M50" s="33"/>
    </row>
    <row r="51" spans="2:13" x14ac:dyDescent="0.3">
      <c r="B51" s="51"/>
      <c r="L51" s="51"/>
      <c r="M51" s="33"/>
    </row>
    <row r="52" spans="2:13" x14ac:dyDescent="0.3">
      <c r="B52" s="51"/>
      <c r="L52" s="51"/>
      <c r="M52" s="33"/>
    </row>
    <row r="53" spans="2:13" x14ac:dyDescent="0.3">
      <c r="B53" s="51"/>
      <c r="L53" s="51"/>
      <c r="M53" s="33"/>
    </row>
    <row r="54" spans="2:13" x14ac:dyDescent="0.3">
      <c r="B54" s="51"/>
      <c r="L54" s="51"/>
      <c r="M54" s="33"/>
    </row>
    <row r="55" spans="2:13" x14ac:dyDescent="0.3">
      <c r="B55" s="51"/>
      <c r="L55" s="51"/>
      <c r="M55" s="33"/>
    </row>
    <row r="56" spans="2:13" x14ac:dyDescent="0.3">
      <c r="B56" s="51"/>
      <c r="L56" s="51"/>
      <c r="M56" s="33"/>
    </row>
    <row r="57" spans="2:13" x14ac:dyDescent="0.3">
      <c r="B57" s="51"/>
      <c r="L57" s="51"/>
      <c r="M57" s="33"/>
    </row>
    <row r="58" spans="2:13" x14ac:dyDescent="0.3">
      <c r="B58" s="51"/>
      <c r="L58" s="51"/>
      <c r="M58" s="33"/>
    </row>
    <row r="59" spans="2:13" x14ac:dyDescent="0.3">
      <c r="B59" s="51"/>
      <c r="L59" s="51"/>
      <c r="M59" s="33"/>
    </row>
    <row r="60" spans="2:13" x14ac:dyDescent="0.3">
      <c r="B60" s="51"/>
      <c r="L60" s="51"/>
      <c r="M60" s="33"/>
    </row>
    <row r="61" spans="2:13" x14ac:dyDescent="0.3">
      <c r="B61" s="51"/>
      <c r="L61" s="51"/>
      <c r="M61" s="33"/>
    </row>
    <row r="62" spans="2:13" x14ac:dyDescent="0.3">
      <c r="B62" s="51"/>
      <c r="L62" s="51"/>
      <c r="M62" s="33"/>
    </row>
    <row r="63" spans="2:13" x14ac:dyDescent="0.3">
      <c r="B63" s="51"/>
      <c r="L63" s="51"/>
      <c r="M63" s="33"/>
    </row>
    <row r="64" spans="2:13" x14ac:dyDescent="0.3">
      <c r="B64" s="51"/>
      <c r="L64" s="51"/>
      <c r="M64" s="33"/>
    </row>
    <row r="65" spans="1:13" x14ac:dyDescent="0.3">
      <c r="A65" s="33"/>
      <c r="B65" s="51"/>
      <c r="L65" s="51"/>
      <c r="M65" s="33"/>
    </row>
    <row r="66" spans="1:13" x14ac:dyDescent="0.3">
      <c r="A66" s="33"/>
      <c r="B66" s="51"/>
      <c r="L66" s="51"/>
      <c r="M66" s="33"/>
    </row>
    <row r="67" spans="1:13" x14ac:dyDescent="0.3">
      <c r="A67" s="33"/>
      <c r="B67" s="51"/>
      <c r="L67" s="51"/>
      <c r="M67" s="33"/>
    </row>
    <row r="68" spans="1:13" x14ac:dyDescent="0.3">
      <c r="A68" s="33"/>
      <c r="B68" s="51"/>
      <c r="L68" s="51"/>
      <c r="M68" s="33"/>
    </row>
    <row r="69" spans="1:13" x14ac:dyDescent="0.3">
      <c r="A69" s="33"/>
      <c r="B69" s="51"/>
      <c r="L69" s="51"/>
      <c r="M69" s="33"/>
    </row>
    <row r="70" spans="1:13" x14ac:dyDescent="0.3">
      <c r="A70" s="33"/>
      <c r="B70" s="51"/>
      <c r="L70" s="51"/>
      <c r="M70" s="33"/>
    </row>
    <row r="71" spans="1:13" x14ac:dyDescent="0.3">
      <c r="A71" s="33"/>
      <c r="B71" s="51"/>
      <c r="L71" s="51"/>
      <c r="M71" s="33"/>
    </row>
    <row r="72" spans="1:13" x14ac:dyDescent="0.3">
      <c r="A72" s="33"/>
      <c r="B72" s="51"/>
      <c r="L72" s="51"/>
      <c r="M72" s="33"/>
    </row>
    <row r="73" spans="1:13" x14ac:dyDescent="0.3">
      <c r="A73" s="33"/>
      <c r="B73" s="51"/>
      <c r="L73" s="51"/>
      <c r="M73" s="33"/>
    </row>
    <row r="74" spans="1:13" x14ac:dyDescent="0.3">
      <c r="A74" s="33"/>
      <c r="B74" s="51"/>
      <c r="L74" s="51"/>
      <c r="M74" s="33"/>
    </row>
    <row r="75" spans="1:13" x14ac:dyDescent="0.3">
      <c r="A75" s="33"/>
      <c r="B75" s="51"/>
      <c r="L75" s="51"/>
      <c r="M75" s="33"/>
    </row>
    <row r="76" spans="1:13" x14ac:dyDescent="0.3">
      <c r="A76" s="33"/>
      <c r="B76" s="51"/>
      <c r="L76" s="51"/>
      <c r="M76" s="33"/>
    </row>
    <row r="77" spans="1:13" x14ac:dyDescent="0.3">
      <c r="A77" s="33"/>
      <c r="B77" s="51"/>
      <c r="L77" s="51"/>
      <c r="M77" s="33"/>
    </row>
    <row r="78" spans="1:13" x14ac:dyDescent="0.3">
      <c r="A78" s="33"/>
      <c r="B78" s="51"/>
      <c r="L78" s="51"/>
      <c r="M78" s="33"/>
    </row>
    <row r="79" spans="1:13" x14ac:dyDescent="0.3">
      <c r="A79" s="33"/>
      <c r="B79" s="51"/>
      <c r="L79" s="51"/>
      <c r="M79" s="33"/>
    </row>
    <row r="80" spans="1:13" x14ac:dyDescent="0.3">
      <c r="A80" s="33"/>
      <c r="B80" s="51"/>
      <c r="L80" s="51"/>
      <c r="M80" s="33"/>
    </row>
    <row r="81" spans="1:13" x14ac:dyDescent="0.3">
      <c r="A81" s="33"/>
      <c r="B81" s="51"/>
      <c r="L81" s="51"/>
      <c r="M81" s="33"/>
    </row>
    <row r="82" spans="1:13" x14ac:dyDescent="0.3">
      <c r="A82" s="33"/>
      <c r="B82" s="51"/>
      <c r="L82" s="51"/>
      <c r="M82" s="33"/>
    </row>
    <row r="83" spans="1:13" x14ac:dyDescent="0.3">
      <c r="A83" s="33"/>
      <c r="B83" s="51"/>
      <c r="L83" s="51"/>
      <c r="M83" s="33"/>
    </row>
    <row r="84" spans="1:13" x14ac:dyDescent="0.3">
      <c r="A84" s="33"/>
      <c r="B84" s="51"/>
      <c r="L84" s="51"/>
      <c r="M84" s="33"/>
    </row>
    <row r="85" spans="1:13" x14ac:dyDescent="0.3">
      <c r="A85" s="33"/>
      <c r="B85" s="51"/>
      <c r="L85" s="51"/>
      <c r="M85" s="33"/>
    </row>
    <row r="86" spans="1:13" x14ac:dyDescent="0.3">
      <c r="A86" s="33"/>
      <c r="B86" s="51"/>
      <c r="L86" s="51"/>
      <c r="M86" s="33"/>
    </row>
    <row r="87" spans="1:13" x14ac:dyDescent="0.3">
      <c r="A87" s="33"/>
      <c r="B87" s="51"/>
      <c r="L87" s="51"/>
      <c r="M87" s="33"/>
    </row>
    <row r="88" spans="1:13" x14ac:dyDescent="0.3">
      <c r="A88" s="33"/>
      <c r="B88" s="51"/>
      <c r="L88" s="51"/>
      <c r="M88" s="33"/>
    </row>
    <row r="89" spans="1:13" x14ac:dyDescent="0.3">
      <c r="A89" s="33"/>
      <c r="B89" s="51"/>
      <c r="L89" s="51"/>
      <c r="M89" s="33"/>
    </row>
    <row r="90" spans="1:13" x14ac:dyDescent="0.3">
      <c r="A90" s="33"/>
      <c r="B90" s="51"/>
      <c r="L90" s="51"/>
      <c r="M90" s="33"/>
    </row>
    <row r="91" spans="1:13" x14ac:dyDescent="0.3">
      <c r="A91" s="33"/>
      <c r="B91" s="51"/>
      <c r="L91" s="51"/>
      <c r="M91" s="33"/>
    </row>
    <row r="92" spans="1:13" x14ac:dyDescent="0.3">
      <c r="A92" s="33"/>
      <c r="B92" s="51"/>
      <c r="L92" s="51"/>
      <c r="M92" s="33"/>
    </row>
    <row r="93" spans="1:13" x14ac:dyDescent="0.3">
      <c r="A93" s="33"/>
      <c r="B93" s="51"/>
      <c r="L93" s="51"/>
      <c r="M93" s="33"/>
    </row>
    <row r="94" spans="1:13" x14ac:dyDescent="0.3">
      <c r="A94" s="33"/>
      <c r="B94" s="51"/>
      <c r="L94" s="51"/>
      <c r="M94" s="33"/>
    </row>
    <row r="95" spans="1:13" x14ac:dyDescent="0.3">
      <c r="A95" s="33"/>
      <c r="B95" s="51"/>
      <c r="L95" s="51"/>
      <c r="M95" s="33"/>
    </row>
    <row r="96" spans="1:13" x14ac:dyDescent="0.3">
      <c r="A96" s="33"/>
      <c r="B96" s="51"/>
      <c r="L96" s="51"/>
      <c r="M96" s="33"/>
    </row>
    <row r="97" spans="1:13" x14ac:dyDescent="0.3">
      <c r="A97" s="33"/>
      <c r="B97" s="51"/>
      <c r="L97" s="51"/>
      <c r="M97" s="33"/>
    </row>
    <row r="98" spans="1:13" x14ac:dyDescent="0.3">
      <c r="A98" s="33"/>
      <c r="B98" s="51"/>
      <c r="L98" s="51"/>
      <c r="M98" s="33"/>
    </row>
    <row r="99" spans="1:13" x14ac:dyDescent="0.3">
      <c r="A99" s="33"/>
      <c r="B99" s="51"/>
      <c r="L99" s="51"/>
      <c r="M99" s="33"/>
    </row>
    <row r="100" spans="1:13" x14ac:dyDescent="0.3">
      <c r="A100" s="33"/>
      <c r="B100" s="51"/>
      <c r="L100" s="51"/>
      <c r="M100" s="33"/>
    </row>
    <row r="101" spans="1:13" x14ac:dyDescent="0.3">
      <c r="A101" s="33"/>
      <c r="B101" s="51"/>
      <c r="L101" s="51"/>
      <c r="M101" s="33"/>
    </row>
    <row r="102" spans="1:13" x14ac:dyDescent="0.3">
      <c r="A102" s="33"/>
      <c r="B102" s="51"/>
      <c r="L102" s="51"/>
      <c r="M102" s="33"/>
    </row>
    <row r="103" spans="1:13" x14ac:dyDescent="0.3">
      <c r="A103" s="33"/>
      <c r="B103" s="51"/>
      <c r="L103" s="51"/>
      <c r="M103" s="33"/>
    </row>
    <row r="104" spans="1:13" x14ac:dyDescent="0.3">
      <c r="A104" s="33"/>
      <c r="B104" s="51"/>
      <c r="L104" s="51"/>
      <c r="M104" s="33"/>
    </row>
    <row r="105" spans="1:13" x14ac:dyDescent="0.3">
      <c r="A105" s="33"/>
      <c r="B105" s="51"/>
      <c r="L105" s="51"/>
      <c r="M105" s="33"/>
    </row>
    <row r="106" spans="1:13" x14ac:dyDescent="0.3">
      <c r="A106" s="33"/>
      <c r="B106" s="51"/>
      <c r="L106" s="51"/>
      <c r="M106" s="33"/>
    </row>
    <row r="107" spans="1:13" x14ac:dyDescent="0.3">
      <c r="A107" s="33"/>
      <c r="B107" s="51"/>
      <c r="L107" s="51"/>
      <c r="M107" s="33"/>
    </row>
    <row r="108" spans="1:13" x14ac:dyDescent="0.3">
      <c r="A108" s="33"/>
      <c r="B108" s="51"/>
      <c r="L108" s="51"/>
      <c r="M108" s="33"/>
    </row>
    <row r="109" spans="1:13" x14ac:dyDescent="0.3">
      <c r="A109" s="33"/>
      <c r="B109" s="51"/>
      <c r="L109" s="51"/>
      <c r="M109" s="33"/>
    </row>
    <row r="110" spans="1:13" x14ac:dyDescent="0.3">
      <c r="A110" s="33"/>
      <c r="B110" s="51"/>
      <c r="L110" s="51"/>
      <c r="M110" s="33"/>
    </row>
    <row r="111" spans="1:13" x14ac:dyDescent="0.3">
      <c r="A111" s="33"/>
      <c r="B111" s="51"/>
      <c r="L111" s="51"/>
      <c r="M111" s="33"/>
    </row>
    <row r="112" spans="1:13" x14ac:dyDescent="0.3">
      <c r="A112" s="33"/>
      <c r="B112" s="51"/>
      <c r="L112" s="51"/>
      <c r="M112" s="33"/>
    </row>
    <row r="113" spans="1:13" x14ac:dyDescent="0.3">
      <c r="A113" s="33"/>
      <c r="B113" s="51"/>
      <c r="L113" s="51"/>
      <c r="M113" s="33"/>
    </row>
    <row r="114" spans="1:13" x14ac:dyDescent="0.3">
      <c r="A114" s="33"/>
      <c r="B114" s="51"/>
      <c r="L114" s="51"/>
      <c r="M114" s="33"/>
    </row>
    <row r="115" spans="1:13" x14ac:dyDescent="0.3">
      <c r="A115" s="33"/>
      <c r="B115" s="51"/>
      <c r="L115" s="51"/>
      <c r="M115" s="33"/>
    </row>
    <row r="116" spans="1:13" x14ac:dyDescent="0.3">
      <c r="A116" s="33"/>
      <c r="B116" s="51"/>
      <c r="L116" s="51"/>
      <c r="M116" s="33"/>
    </row>
    <row r="117" spans="1:13" x14ac:dyDescent="0.3">
      <c r="A117" s="33"/>
      <c r="B117" s="51"/>
      <c r="L117" s="51"/>
      <c r="M117" s="33"/>
    </row>
    <row r="118" spans="1:13" x14ac:dyDescent="0.3">
      <c r="A118" s="33"/>
      <c r="B118" s="51"/>
      <c r="L118" s="51"/>
      <c r="M118" s="33"/>
    </row>
    <row r="119" spans="1:13" x14ac:dyDescent="0.3">
      <c r="A119" s="33"/>
      <c r="B119" s="51"/>
      <c r="L119" s="51"/>
      <c r="M119" s="33"/>
    </row>
    <row r="120" spans="1:13" x14ac:dyDescent="0.3">
      <c r="A120" s="33"/>
      <c r="B120" s="51"/>
      <c r="L120" s="51"/>
      <c r="M120" s="33"/>
    </row>
    <row r="121" spans="1:13" x14ac:dyDescent="0.3">
      <c r="A121" s="33"/>
      <c r="B121" s="51"/>
      <c r="L121" s="51"/>
      <c r="M121" s="33"/>
    </row>
    <row r="122" spans="1:13" x14ac:dyDescent="0.3">
      <c r="A122" s="33"/>
      <c r="B122" s="51"/>
      <c r="L122" s="51"/>
      <c r="M122" s="33"/>
    </row>
    <row r="123" spans="1:13" x14ac:dyDescent="0.3">
      <c r="A123" s="33"/>
      <c r="B123" s="51"/>
      <c r="L123" s="51"/>
      <c r="M123" s="33"/>
    </row>
    <row r="124" spans="1:13" x14ac:dyDescent="0.3">
      <c r="A124" s="33"/>
      <c r="B124" s="51"/>
      <c r="L124" s="51"/>
      <c r="M124" s="33"/>
    </row>
    <row r="125" spans="1:13" x14ac:dyDescent="0.3">
      <c r="A125" s="33"/>
      <c r="B125" s="51"/>
      <c r="L125" s="51"/>
      <c r="M125" s="33"/>
    </row>
    <row r="126" spans="1:13" x14ac:dyDescent="0.3">
      <c r="A126" s="33"/>
      <c r="B126" s="51"/>
      <c r="L126" s="51"/>
      <c r="M126" s="33"/>
    </row>
    <row r="127" spans="1:13" x14ac:dyDescent="0.3">
      <c r="A127" s="33"/>
      <c r="B127" s="51"/>
      <c r="L127" s="51"/>
      <c r="M127" s="33"/>
    </row>
    <row r="128" spans="1:13" x14ac:dyDescent="0.3">
      <c r="A128" s="33"/>
      <c r="B128" s="51"/>
      <c r="L128" s="51"/>
      <c r="M128" s="33"/>
    </row>
    <row r="129" spans="1:13" x14ac:dyDescent="0.3">
      <c r="A129" s="33"/>
      <c r="B129" s="51"/>
      <c r="L129" s="51"/>
      <c r="M129" s="33"/>
    </row>
    <row r="130" spans="1:13" x14ac:dyDescent="0.3">
      <c r="A130" s="33"/>
      <c r="B130" s="51"/>
      <c r="L130" s="51"/>
      <c r="M130" s="33"/>
    </row>
    <row r="131" spans="1:13" x14ac:dyDescent="0.3">
      <c r="A131" s="33"/>
      <c r="B131" s="51"/>
      <c r="L131" s="51"/>
      <c r="M131" s="33"/>
    </row>
    <row r="132" spans="1:13" x14ac:dyDescent="0.3">
      <c r="A132" s="33"/>
      <c r="B132" s="51"/>
      <c r="L132" s="51"/>
      <c r="M132" s="33"/>
    </row>
    <row r="133" spans="1:13" x14ac:dyDescent="0.3">
      <c r="A133" s="33"/>
      <c r="B133" s="51"/>
      <c r="L133" s="51"/>
      <c r="M133" s="33"/>
    </row>
    <row r="134" spans="1:13" x14ac:dyDescent="0.3">
      <c r="A134" s="33"/>
      <c r="B134" s="51"/>
      <c r="L134" s="51"/>
      <c r="M134" s="33"/>
    </row>
    <row r="135" spans="1:13" x14ac:dyDescent="0.3">
      <c r="A135" s="33"/>
      <c r="B135" s="51"/>
      <c r="L135" s="51"/>
      <c r="M135" s="33"/>
    </row>
    <row r="136" spans="1:13" x14ac:dyDescent="0.3">
      <c r="A136" s="33"/>
      <c r="B136" s="51"/>
      <c r="L136" s="51"/>
      <c r="M136" s="33"/>
    </row>
    <row r="137" spans="1:13" x14ac:dyDescent="0.3">
      <c r="A137" s="33"/>
      <c r="B137" s="51"/>
      <c r="L137" s="51"/>
      <c r="M137" s="33"/>
    </row>
    <row r="138" spans="1:13" x14ac:dyDescent="0.3">
      <c r="A138" s="33"/>
      <c r="B138" s="51"/>
      <c r="L138" s="51"/>
      <c r="M138" s="33"/>
    </row>
    <row r="139" spans="1:13" x14ac:dyDescent="0.3">
      <c r="A139" s="33"/>
      <c r="B139" s="51"/>
      <c r="L139" s="51"/>
      <c r="M139" s="33"/>
    </row>
    <row r="140" spans="1:13" x14ac:dyDescent="0.3">
      <c r="A140" s="33"/>
      <c r="B140" s="51"/>
      <c r="L140" s="51"/>
      <c r="M140" s="33"/>
    </row>
    <row r="141" spans="1:13" x14ac:dyDescent="0.3">
      <c r="A141" s="33"/>
      <c r="B141" s="51"/>
      <c r="L141" s="51"/>
      <c r="M141" s="33"/>
    </row>
    <row r="142" spans="1:13" x14ac:dyDescent="0.3">
      <c r="A142" s="33"/>
      <c r="B142" s="51"/>
      <c r="L142" s="51"/>
      <c r="M142" s="33"/>
    </row>
    <row r="143" spans="1:13" x14ac:dyDescent="0.3">
      <c r="A143" s="33"/>
      <c r="B143" s="51"/>
      <c r="L143" s="51"/>
      <c r="M143" s="33"/>
    </row>
    <row r="144" spans="1:13" x14ac:dyDescent="0.3">
      <c r="A144" s="33"/>
      <c r="B144" s="51"/>
      <c r="L144" s="51"/>
      <c r="M144" s="33"/>
    </row>
    <row r="145" spans="1:13" x14ac:dyDescent="0.3">
      <c r="A145" s="33"/>
      <c r="B145" s="51"/>
      <c r="L145" s="51"/>
      <c r="M145" s="33"/>
    </row>
    <row r="146" spans="1:13" x14ac:dyDescent="0.3">
      <c r="A146" s="33"/>
      <c r="B146" s="51"/>
      <c r="L146" s="51"/>
      <c r="M146" s="33"/>
    </row>
    <row r="147" spans="1:13" x14ac:dyDescent="0.3">
      <c r="A147" s="33"/>
      <c r="B147" s="51"/>
      <c r="L147" s="51"/>
      <c r="M147" s="33"/>
    </row>
    <row r="148" spans="1:13" x14ac:dyDescent="0.3">
      <c r="A148" s="33"/>
      <c r="B148" s="51"/>
      <c r="L148" s="51"/>
      <c r="M148" s="33"/>
    </row>
    <row r="149" spans="1:13" x14ac:dyDescent="0.3">
      <c r="A149" s="33"/>
      <c r="B149" s="51"/>
      <c r="L149" s="51"/>
      <c r="M149" s="33"/>
    </row>
    <row r="150" spans="1:13" x14ac:dyDescent="0.3">
      <c r="A150" s="33"/>
      <c r="B150" s="51"/>
      <c r="L150" s="51"/>
      <c r="M150" s="33"/>
    </row>
    <row r="151" spans="1:13" x14ac:dyDescent="0.3">
      <c r="A151" s="33"/>
      <c r="B151" s="51"/>
      <c r="L151" s="51"/>
      <c r="M151" s="33"/>
    </row>
    <row r="152" spans="1:13" x14ac:dyDescent="0.3">
      <c r="A152" s="33"/>
      <c r="B152" s="51"/>
      <c r="L152" s="51"/>
      <c r="M152" s="33"/>
    </row>
    <row r="153" spans="1:13" x14ac:dyDescent="0.3">
      <c r="A153" s="33"/>
      <c r="B153" s="51"/>
      <c r="L153" s="51"/>
      <c r="M153" s="33"/>
    </row>
    <row r="154" spans="1:13" x14ac:dyDescent="0.3">
      <c r="A154" s="33"/>
      <c r="B154" s="51"/>
      <c r="L154" s="51"/>
      <c r="M154" s="33"/>
    </row>
    <row r="155" spans="1:13" x14ac:dyDescent="0.3">
      <c r="A155" s="33"/>
      <c r="B155" s="51"/>
      <c r="L155" s="51"/>
      <c r="M155" s="33"/>
    </row>
    <row r="156" spans="1:13" x14ac:dyDescent="0.3">
      <c r="A156" s="33"/>
      <c r="B156" s="51"/>
      <c r="L156" s="51"/>
      <c r="M156" s="33"/>
    </row>
    <row r="157" spans="1:13" x14ac:dyDescent="0.3">
      <c r="A157" s="33"/>
      <c r="B157" s="51"/>
      <c r="L157" s="51"/>
      <c r="M157" s="33"/>
    </row>
    <row r="158" spans="1:13" x14ac:dyDescent="0.3">
      <c r="A158" s="33"/>
      <c r="B158" s="51"/>
      <c r="L158" s="51"/>
      <c r="M158" s="33"/>
    </row>
    <row r="159" spans="1:13" x14ac:dyDescent="0.3">
      <c r="A159" s="33"/>
      <c r="B159" s="51"/>
      <c r="L159" s="51"/>
      <c r="M159" s="33"/>
    </row>
    <row r="160" spans="1:13" x14ac:dyDescent="0.3">
      <c r="A160" s="33"/>
      <c r="B160" s="51"/>
      <c r="L160" s="51"/>
      <c r="M160" s="33"/>
    </row>
    <row r="161" spans="1:13" x14ac:dyDescent="0.3">
      <c r="A161" s="33"/>
      <c r="B161" s="51"/>
      <c r="L161" s="51"/>
      <c r="M161" s="33"/>
    </row>
    <row r="162" spans="1:13" x14ac:dyDescent="0.3">
      <c r="A162" s="33"/>
      <c r="B162" s="51"/>
      <c r="L162" s="51"/>
      <c r="M162" s="33"/>
    </row>
    <row r="163" spans="1:13" x14ac:dyDescent="0.3">
      <c r="A163" s="33"/>
      <c r="B163" s="51"/>
      <c r="L163" s="51"/>
      <c r="M163" s="33"/>
    </row>
    <row r="164" spans="1:13" x14ac:dyDescent="0.3">
      <c r="A164" s="33"/>
      <c r="B164" s="51"/>
      <c r="L164" s="51"/>
      <c r="M164" s="33"/>
    </row>
    <row r="165" spans="1:13" x14ac:dyDescent="0.3">
      <c r="A165" s="33"/>
      <c r="B165" s="51"/>
      <c r="L165" s="51"/>
      <c r="M165" s="33"/>
    </row>
    <row r="166" spans="1:13" x14ac:dyDescent="0.3">
      <c r="A166" s="33"/>
      <c r="B166" s="51"/>
      <c r="L166" s="51"/>
      <c r="M166" s="33"/>
    </row>
    <row r="167" spans="1:13" x14ac:dyDescent="0.3">
      <c r="A167" s="33"/>
      <c r="B167" s="51"/>
      <c r="L167" s="51"/>
      <c r="M167" s="33"/>
    </row>
    <row r="168" spans="1:13" x14ac:dyDescent="0.3">
      <c r="A168" s="33"/>
      <c r="B168" s="51"/>
      <c r="L168" s="51"/>
      <c r="M168" s="33"/>
    </row>
    <row r="169" spans="1:13" x14ac:dyDescent="0.3">
      <c r="A169" s="33"/>
      <c r="B169" s="51"/>
      <c r="L169" s="51"/>
      <c r="M169" s="33"/>
    </row>
    <row r="170" spans="1:13" x14ac:dyDescent="0.3">
      <c r="A170" s="33"/>
      <c r="B170" s="51"/>
      <c r="L170" s="51"/>
      <c r="M170" s="33"/>
    </row>
    <row r="171" spans="1:13" x14ac:dyDescent="0.3">
      <c r="A171" s="33"/>
      <c r="B171" s="51"/>
      <c r="L171" s="51"/>
      <c r="M171" s="33"/>
    </row>
    <row r="172" spans="1:13" x14ac:dyDescent="0.3">
      <c r="A172" s="33"/>
      <c r="B172" s="51"/>
      <c r="L172" s="51"/>
      <c r="M172" s="33"/>
    </row>
    <row r="173" spans="1:13" x14ac:dyDescent="0.3">
      <c r="A173" s="33"/>
      <c r="B173" s="51"/>
      <c r="L173" s="51"/>
      <c r="M173" s="33"/>
    </row>
    <row r="174" spans="1:13" x14ac:dyDescent="0.3">
      <c r="A174" s="33"/>
      <c r="B174" s="51"/>
      <c r="L174" s="51"/>
      <c r="M174" s="33"/>
    </row>
    <row r="175" spans="1:13" x14ac:dyDescent="0.3">
      <c r="A175" s="33"/>
      <c r="B175" s="51"/>
      <c r="L175" s="51"/>
      <c r="M175" s="33"/>
    </row>
    <row r="176" spans="1:13" x14ac:dyDescent="0.3">
      <c r="A176" s="33"/>
      <c r="B176" s="51"/>
      <c r="L176" s="51"/>
      <c r="M176" s="33"/>
    </row>
    <row r="177" spans="1:13" x14ac:dyDescent="0.3">
      <c r="A177" s="33"/>
      <c r="B177" s="51"/>
      <c r="L177" s="51"/>
      <c r="M177" s="33"/>
    </row>
    <row r="178" spans="1:13" x14ac:dyDescent="0.3">
      <c r="A178" s="33"/>
      <c r="B178" s="51"/>
      <c r="L178" s="51"/>
      <c r="M178" s="33"/>
    </row>
    <row r="179" spans="1:13" x14ac:dyDescent="0.3">
      <c r="A179" s="33"/>
      <c r="B179" s="51"/>
      <c r="L179" s="51"/>
      <c r="M179" s="33"/>
    </row>
    <row r="180" spans="1:13" x14ac:dyDescent="0.3">
      <c r="A180" s="33"/>
      <c r="B180" s="51"/>
      <c r="L180" s="51"/>
      <c r="M180" s="33"/>
    </row>
    <row r="181" spans="1:13" x14ac:dyDescent="0.3">
      <c r="A181" s="33"/>
      <c r="B181" s="51"/>
      <c r="L181" s="51"/>
      <c r="M181" s="33"/>
    </row>
    <row r="182" spans="1:13" x14ac:dyDescent="0.3">
      <c r="A182" s="33"/>
      <c r="B182" s="51"/>
      <c r="L182" s="51"/>
      <c r="M182" s="33"/>
    </row>
    <row r="183" spans="1:13" x14ac:dyDescent="0.3">
      <c r="A183" s="33"/>
      <c r="B183" s="51"/>
      <c r="L183" s="51"/>
      <c r="M183" s="33"/>
    </row>
    <row r="184" spans="1:13" x14ac:dyDescent="0.3">
      <c r="A184" s="33"/>
      <c r="B184" s="51"/>
      <c r="L184" s="51"/>
      <c r="M184" s="33"/>
    </row>
    <row r="185" spans="1:13" x14ac:dyDescent="0.3">
      <c r="A185" s="33"/>
      <c r="B185" s="51"/>
      <c r="L185" s="51"/>
      <c r="M185" s="33"/>
    </row>
    <row r="186" spans="1:13" x14ac:dyDescent="0.3">
      <c r="A186" s="33"/>
      <c r="B186" s="51"/>
      <c r="L186" s="51"/>
      <c r="M186" s="33"/>
    </row>
    <row r="187" spans="1:13" x14ac:dyDescent="0.3">
      <c r="A187" s="33"/>
      <c r="B187" s="51"/>
      <c r="L187" s="51"/>
      <c r="M187" s="33"/>
    </row>
    <row r="188" spans="1:13" x14ac:dyDescent="0.3">
      <c r="A188" s="33"/>
      <c r="B188" s="51"/>
      <c r="L188" s="51"/>
      <c r="M188" s="33"/>
    </row>
    <row r="189" spans="1:13" x14ac:dyDescent="0.3">
      <c r="A189" s="33"/>
      <c r="B189" s="51"/>
      <c r="L189" s="51"/>
      <c r="M189" s="33"/>
    </row>
    <row r="190" spans="1:13" x14ac:dyDescent="0.3">
      <c r="A190" s="33"/>
      <c r="B190" s="51"/>
      <c r="L190" s="51"/>
      <c r="M190" s="33"/>
    </row>
    <row r="191" spans="1:13" x14ac:dyDescent="0.3">
      <c r="A191" s="33"/>
      <c r="B191" s="51"/>
      <c r="L191" s="51"/>
      <c r="M191" s="33"/>
    </row>
    <row r="192" spans="1:13" x14ac:dyDescent="0.3">
      <c r="A192" s="33"/>
      <c r="B192" s="51"/>
      <c r="L192" s="51"/>
      <c r="M192" s="33"/>
    </row>
    <row r="193" spans="1:13" x14ac:dyDescent="0.3">
      <c r="A193" s="33"/>
      <c r="B193" s="51"/>
      <c r="L193" s="51"/>
      <c r="M193" s="33"/>
    </row>
    <row r="194" spans="1:13" x14ac:dyDescent="0.3">
      <c r="A194" s="33"/>
      <c r="B194" s="51"/>
      <c r="L194" s="51"/>
      <c r="M194" s="33"/>
    </row>
    <row r="195" spans="1:13" x14ac:dyDescent="0.3">
      <c r="A195" s="33"/>
      <c r="B195" s="51"/>
      <c r="L195" s="51"/>
      <c r="M195" s="33"/>
    </row>
    <row r="196" spans="1:13" x14ac:dyDescent="0.3">
      <c r="A196" s="33"/>
      <c r="B196" s="51"/>
      <c r="L196" s="51"/>
      <c r="M196" s="33"/>
    </row>
    <row r="197" spans="1:13" x14ac:dyDescent="0.3">
      <c r="A197" s="33"/>
      <c r="B197" s="51"/>
      <c r="L197" s="51"/>
      <c r="M197" s="33"/>
    </row>
    <row r="198" spans="1:13" x14ac:dyDescent="0.3">
      <c r="A198" s="33"/>
      <c r="B198" s="51"/>
      <c r="L198" s="51"/>
      <c r="M198" s="33"/>
    </row>
    <row r="199" spans="1:13" x14ac:dyDescent="0.3">
      <c r="A199" s="33"/>
      <c r="B199" s="51"/>
      <c r="L199" s="51"/>
      <c r="M199" s="33"/>
    </row>
    <row r="200" spans="1:13" x14ac:dyDescent="0.3">
      <c r="A200" s="33"/>
      <c r="B200" s="51"/>
      <c r="L200" s="51"/>
      <c r="M200" s="33"/>
    </row>
    <row r="201" spans="1:13" x14ac:dyDescent="0.3">
      <c r="A201" s="33"/>
      <c r="B201" s="51"/>
      <c r="L201" s="51"/>
      <c r="M201" s="33"/>
    </row>
    <row r="202" spans="1:13" x14ac:dyDescent="0.3">
      <c r="A202" s="33"/>
      <c r="B202" s="51"/>
      <c r="L202" s="51"/>
      <c r="M202" s="33"/>
    </row>
    <row r="203" spans="1:13" x14ac:dyDescent="0.3">
      <c r="A203" s="33"/>
      <c r="B203" s="51"/>
      <c r="L203" s="51"/>
      <c r="M203" s="33"/>
    </row>
    <row r="204" spans="1:13" x14ac:dyDescent="0.3">
      <c r="A204" s="33"/>
      <c r="B204" s="51"/>
      <c r="L204" s="51"/>
      <c r="M204" s="33"/>
    </row>
    <row r="205" spans="1:13" x14ac:dyDescent="0.3">
      <c r="A205" s="33"/>
      <c r="B205" s="51"/>
      <c r="L205" s="51"/>
      <c r="M205" s="33"/>
    </row>
  </sheetData>
  <mergeCells count="36">
    <mergeCell ref="A25:A27"/>
    <mergeCell ref="M25:M27"/>
    <mergeCell ref="A28:A30"/>
    <mergeCell ref="M28:M30"/>
    <mergeCell ref="A46:I46"/>
    <mergeCell ref="A31:A33"/>
    <mergeCell ref="M31:M33"/>
    <mergeCell ref="A34:A36"/>
    <mergeCell ref="M34:M36"/>
    <mergeCell ref="A37:A39"/>
    <mergeCell ref="M37:M39"/>
    <mergeCell ref="A40:A42"/>
    <mergeCell ref="M40:M42"/>
    <mergeCell ref="A43:A45"/>
    <mergeCell ref="M43:M45"/>
    <mergeCell ref="J46:M46"/>
    <mergeCell ref="A16:A18"/>
    <mergeCell ref="M16:M18"/>
    <mergeCell ref="A19:A21"/>
    <mergeCell ref="M19:M21"/>
    <mergeCell ref="A22:A24"/>
    <mergeCell ref="M22:M24"/>
    <mergeCell ref="A7:A9"/>
    <mergeCell ref="M7:M9"/>
    <mergeCell ref="A10:A12"/>
    <mergeCell ref="M10:M12"/>
    <mergeCell ref="A13:A15"/>
    <mergeCell ref="M13:M15"/>
    <mergeCell ref="A1:M1"/>
    <mergeCell ref="A2:M2"/>
    <mergeCell ref="A3:M3"/>
    <mergeCell ref="A5:A6"/>
    <mergeCell ref="B5:B6"/>
    <mergeCell ref="L5:L6"/>
    <mergeCell ref="M5:M6"/>
    <mergeCell ref="C5:K5"/>
  </mergeCells>
  <printOptions horizontalCentered="1" verticalCentered="1"/>
  <pageMargins left="0" right="0" top="0" bottom="0" header="0.51181102362204722" footer="0.51181102362204722"/>
  <pageSetup paperSize="9" scale="80" orientation="landscape" r:id="rId1"/>
  <headerFooter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5"/>
  <dimension ref="A1:A3"/>
  <sheetViews>
    <sheetView view="pageBreakPreview" zoomScaleNormal="100" zoomScaleSheetLayoutView="100" workbookViewId="0">
      <selection activeCell="J14" sqref="J14"/>
    </sheetView>
  </sheetViews>
  <sheetFormatPr defaultRowHeight="12.5" x14ac:dyDescent="0.25"/>
  <cols>
    <col min="1" max="1" width="57.26953125" style="33" customWidth="1"/>
    <col min="2" max="255" width="9.1796875" style="33"/>
    <col min="256" max="256" width="52.7265625" style="33" customWidth="1"/>
    <col min="257" max="511" width="9.1796875" style="33"/>
    <col min="512" max="512" width="52.7265625" style="33" customWidth="1"/>
    <col min="513" max="767" width="9.1796875" style="33"/>
    <col min="768" max="768" width="52.7265625" style="33" customWidth="1"/>
    <col min="769" max="1023" width="9.1796875" style="33"/>
    <col min="1024" max="1024" width="52.7265625" style="33" customWidth="1"/>
    <col min="1025" max="1279" width="9.1796875" style="33"/>
    <col min="1280" max="1280" width="52.7265625" style="33" customWidth="1"/>
    <col min="1281" max="1535" width="9.1796875" style="33"/>
    <col min="1536" max="1536" width="52.7265625" style="33" customWidth="1"/>
    <col min="1537" max="1791" width="9.1796875" style="33"/>
    <col min="1792" max="1792" width="52.7265625" style="33" customWidth="1"/>
    <col min="1793" max="2047" width="9.1796875" style="33"/>
    <col min="2048" max="2048" width="52.7265625" style="33" customWidth="1"/>
    <col min="2049" max="2303" width="9.1796875" style="33"/>
    <col min="2304" max="2304" width="52.7265625" style="33" customWidth="1"/>
    <col min="2305" max="2559" width="9.1796875" style="33"/>
    <col min="2560" max="2560" width="52.7265625" style="33" customWidth="1"/>
    <col min="2561" max="2815" width="9.1796875" style="33"/>
    <col min="2816" max="2816" width="52.7265625" style="33" customWidth="1"/>
    <col min="2817" max="3071" width="9.1796875" style="33"/>
    <col min="3072" max="3072" width="52.7265625" style="33" customWidth="1"/>
    <col min="3073" max="3327" width="9.1796875" style="33"/>
    <col min="3328" max="3328" width="52.7265625" style="33" customWidth="1"/>
    <col min="3329" max="3583" width="9.1796875" style="33"/>
    <col min="3584" max="3584" width="52.7265625" style="33" customWidth="1"/>
    <col min="3585" max="3839" width="9.1796875" style="33"/>
    <col min="3840" max="3840" width="52.7265625" style="33" customWidth="1"/>
    <col min="3841" max="4095" width="9.1796875" style="33"/>
    <col min="4096" max="4096" width="52.7265625" style="33" customWidth="1"/>
    <col min="4097" max="4351" width="9.1796875" style="33"/>
    <col min="4352" max="4352" width="52.7265625" style="33" customWidth="1"/>
    <col min="4353" max="4607" width="9.1796875" style="33"/>
    <col min="4608" max="4608" width="52.7265625" style="33" customWidth="1"/>
    <col min="4609" max="4863" width="9.1796875" style="33"/>
    <col min="4864" max="4864" width="52.7265625" style="33" customWidth="1"/>
    <col min="4865" max="5119" width="9.1796875" style="33"/>
    <col min="5120" max="5120" width="52.7265625" style="33" customWidth="1"/>
    <col min="5121" max="5375" width="9.1796875" style="33"/>
    <col min="5376" max="5376" width="52.7265625" style="33" customWidth="1"/>
    <col min="5377" max="5631" width="9.1796875" style="33"/>
    <col min="5632" max="5632" width="52.7265625" style="33" customWidth="1"/>
    <col min="5633" max="5887" width="9.1796875" style="33"/>
    <col min="5888" max="5888" width="52.7265625" style="33" customWidth="1"/>
    <col min="5889" max="6143" width="9.1796875" style="33"/>
    <col min="6144" max="6144" width="52.7265625" style="33" customWidth="1"/>
    <col min="6145" max="6399" width="9.1796875" style="33"/>
    <col min="6400" max="6400" width="52.7265625" style="33" customWidth="1"/>
    <col min="6401" max="6655" width="9.1796875" style="33"/>
    <col min="6656" max="6656" width="52.7265625" style="33" customWidth="1"/>
    <col min="6657" max="6911" width="9.1796875" style="33"/>
    <col min="6912" max="6912" width="52.7265625" style="33" customWidth="1"/>
    <col min="6913" max="7167" width="9.1796875" style="33"/>
    <col min="7168" max="7168" width="52.7265625" style="33" customWidth="1"/>
    <col min="7169" max="7423" width="9.1796875" style="33"/>
    <col min="7424" max="7424" width="52.7265625" style="33" customWidth="1"/>
    <col min="7425" max="7679" width="9.1796875" style="33"/>
    <col min="7680" max="7680" width="52.7265625" style="33" customWidth="1"/>
    <col min="7681" max="7935" width="9.1796875" style="33"/>
    <col min="7936" max="7936" width="52.7265625" style="33" customWidth="1"/>
    <col min="7937" max="8191" width="9.1796875" style="33"/>
    <col min="8192" max="8192" width="52.7265625" style="33" customWidth="1"/>
    <col min="8193" max="8447" width="9.1796875" style="33"/>
    <col min="8448" max="8448" width="52.7265625" style="33" customWidth="1"/>
    <col min="8449" max="8703" width="9.1796875" style="33"/>
    <col min="8704" max="8704" width="52.7265625" style="33" customWidth="1"/>
    <col min="8705" max="8959" width="9.1796875" style="33"/>
    <col min="8960" max="8960" width="52.7265625" style="33" customWidth="1"/>
    <col min="8961" max="9215" width="9.1796875" style="33"/>
    <col min="9216" max="9216" width="52.7265625" style="33" customWidth="1"/>
    <col min="9217" max="9471" width="9.1796875" style="33"/>
    <col min="9472" max="9472" width="52.7265625" style="33" customWidth="1"/>
    <col min="9473" max="9727" width="9.1796875" style="33"/>
    <col min="9728" max="9728" width="52.7265625" style="33" customWidth="1"/>
    <col min="9729" max="9983" width="9.1796875" style="33"/>
    <col min="9984" max="9984" width="52.7265625" style="33" customWidth="1"/>
    <col min="9985" max="10239" width="9.1796875" style="33"/>
    <col min="10240" max="10240" width="52.7265625" style="33" customWidth="1"/>
    <col min="10241" max="10495" width="9.1796875" style="33"/>
    <col min="10496" max="10496" width="52.7265625" style="33" customWidth="1"/>
    <col min="10497" max="10751" width="9.1796875" style="33"/>
    <col min="10752" max="10752" width="52.7265625" style="33" customWidth="1"/>
    <col min="10753" max="11007" width="9.1796875" style="33"/>
    <col min="11008" max="11008" width="52.7265625" style="33" customWidth="1"/>
    <col min="11009" max="11263" width="9.1796875" style="33"/>
    <col min="11264" max="11264" width="52.7265625" style="33" customWidth="1"/>
    <col min="11265" max="11519" width="9.1796875" style="33"/>
    <col min="11520" max="11520" width="52.7265625" style="33" customWidth="1"/>
    <col min="11521" max="11775" width="9.1796875" style="33"/>
    <col min="11776" max="11776" width="52.7265625" style="33" customWidth="1"/>
    <col min="11777" max="12031" width="9.1796875" style="33"/>
    <col min="12032" max="12032" width="52.7265625" style="33" customWidth="1"/>
    <col min="12033" max="12287" width="9.1796875" style="33"/>
    <col min="12288" max="12288" width="52.7265625" style="33" customWidth="1"/>
    <col min="12289" max="12543" width="9.1796875" style="33"/>
    <col min="12544" max="12544" width="52.7265625" style="33" customWidth="1"/>
    <col min="12545" max="12799" width="9.1796875" style="33"/>
    <col min="12800" max="12800" width="52.7265625" style="33" customWidth="1"/>
    <col min="12801" max="13055" width="9.1796875" style="33"/>
    <col min="13056" max="13056" width="52.7265625" style="33" customWidth="1"/>
    <col min="13057" max="13311" width="9.1796875" style="33"/>
    <col min="13312" max="13312" width="52.7265625" style="33" customWidth="1"/>
    <col min="13313" max="13567" width="9.1796875" style="33"/>
    <col min="13568" max="13568" width="52.7265625" style="33" customWidth="1"/>
    <col min="13569" max="13823" width="9.1796875" style="33"/>
    <col min="13824" max="13824" width="52.7265625" style="33" customWidth="1"/>
    <col min="13825" max="14079" width="9.1796875" style="33"/>
    <col min="14080" max="14080" width="52.7265625" style="33" customWidth="1"/>
    <col min="14081" max="14335" width="9.1796875" style="33"/>
    <col min="14336" max="14336" width="52.7265625" style="33" customWidth="1"/>
    <col min="14337" max="14591" width="9.1796875" style="33"/>
    <col min="14592" max="14592" width="52.7265625" style="33" customWidth="1"/>
    <col min="14593" max="14847" width="9.1796875" style="33"/>
    <col min="14848" max="14848" width="52.7265625" style="33" customWidth="1"/>
    <col min="14849" max="15103" width="9.1796875" style="33"/>
    <col min="15104" max="15104" width="52.7265625" style="33" customWidth="1"/>
    <col min="15105" max="15359" width="9.1796875" style="33"/>
    <col min="15360" max="15360" width="52.7265625" style="33" customWidth="1"/>
    <col min="15361" max="15615" width="9.1796875" style="33"/>
    <col min="15616" max="15616" width="52.7265625" style="33" customWidth="1"/>
    <col min="15617" max="15871" width="9.1796875" style="33"/>
    <col min="15872" max="15872" width="52.7265625" style="33" customWidth="1"/>
    <col min="15873" max="16127" width="9.1796875" style="33"/>
    <col min="16128" max="16128" width="52.7265625" style="33" customWidth="1"/>
    <col min="16129" max="16384" width="9.1796875" style="33"/>
  </cols>
  <sheetData>
    <row r="1" spans="1:1" ht="47.25" customHeight="1" thickTop="1" x14ac:dyDescent="1.6">
      <c r="A1" s="475" t="s">
        <v>760</v>
      </c>
    </row>
    <row r="2" spans="1:1" ht="40.5" customHeight="1" thickBot="1" x14ac:dyDescent="0.3">
      <c r="A2" s="476" t="s">
        <v>654</v>
      </c>
    </row>
    <row r="3" spans="1:1" ht="13" thickTop="1" x14ac:dyDescent="0.25"/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6"/>
  <dimension ref="A1"/>
  <sheetViews>
    <sheetView view="pageBreakPreview" zoomScaleNormal="100" zoomScaleSheetLayoutView="100" workbookViewId="0">
      <selection activeCell="J14" sqref="J14"/>
    </sheetView>
  </sheetViews>
  <sheetFormatPr defaultColWidth="9.1796875" defaultRowHeight="12.5" x14ac:dyDescent="0.25"/>
  <cols>
    <col min="1" max="10" width="9.1796875" style="33"/>
    <col min="11" max="11" width="7.26953125" style="33" customWidth="1"/>
    <col min="12" max="16384" width="9.1796875" style="33"/>
  </cols>
  <sheetData/>
  <printOptions horizontalCentered="1" verticalCentered="1"/>
  <pageMargins left="0" right="0" top="0" bottom="0" header="0.31496062992125984" footer="0.31496062992125984"/>
  <pageSetup paperSize="9" scale="96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7"/>
  <dimension ref="A1:M16"/>
  <sheetViews>
    <sheetView view="pageBreakPreview" zoomScaleNormal="100" zoomScaleSheetLayoutView="100" workbookViewId="0">
      <selection activeCell="J14" sqref="J14"/>
    </sheetView>
  </sheetViews>
  <sheetFormatPr defaultRowHeight="14" x14ac:dyDescent="0.25"/>
  <cols>
    <col min="1" max="1" width="25.7265625" style="3" customWidth="1"/>
    <col min="2" max="2" width="10" style="3" bestFit="1" customWidth="1"/>
    <col min="3" max="12" width="7.7265625" style="3" customWidth="1"/>
    <col min="13" max="13" width="25.7265625" style="3" customWidth="1"/>
    <col min="14" max="256" width="9.1796875" style="2"/>
    <col min="257" max="257" width="25.7265625" style="2" customWidth="1"/>
    <col min="258" max="268" width="7.7265625" style="2" customWidth="1"/>
    <col min="269" max="269" width="25.7265625" style="2" customWidth="1"/>
    <col min="270" max="512" width="9.1796875" style="2"/>
    <col min="513" max="513" width="25.7265625" style="2" customWidth="1"/>
    <col min="514" max="524" width="7.7265625" style="2" customWidth="1"/>
    <col min="525" max="525" width="25.7265625" style="2" customWidth="1"/>
    <col min="526" max="768" width="9.1796875" style="2"/>
    <col min="769" max="769" width="25.7265625" style="2" customWidth="1"/>
    <col min="770" max="780" width="7.7265625" style="2" customWidth="1"/>
    <col min="781" max="781" width="25.7265625" style="2" customWidth="1"/>
    <col min="782" max="1024" width="9.1796875" style="2"/>
    <col min="1025" max="1025" width="25.7265625" style="2" customWidth="1"/>
    <col min="1026" max="1036" width="7.7265625" style="2" customWidth="1"/>
    <col min="1037" max="1037" width="25.7265625" style="2" customWidth="1"/>
    <col min="1038" max="1280" width="9.1796875" style="2"/>
    <col min="1281" max="1281" width="25.7265625" style="2" customWidth="1"/>
    <col min="1282" max="1292" width="7.7265625" style="2" customWidth="1"/>
    <col min="1293" max="1293" width="25.7265625" style="2" customWidth="1"/>
    <col min="1294" max="1536" width="9.1796875" style="2"/>
    <col min="1537" max="1537" width="25.7265625" style="2" customWidth="1"/>
    <col min="1538" max="1548" width="7.7265625" style="2" customWidth="1"/>
    <col min="1549" max="1549" width="25.7265625" style="2" customWidth="1"/>
    <col min="1550" max="1792" width="9.1796875" style="2"/>
    <col min="1793" max="1793" width="25.7265625" style="2" customWidth="1"/>
    <col min="1794" max="1804" width="7.7265625" style="2" customWidth="1"/>
    <col min="1805" max="1805" width="25.7265625" style="2" customWidth="1"/>
    <col min="1806" max="2048" width="9.1796875" style="2"/>
    <col min="2049" max="2049" width="25.7265625" style="2" customWidth="1"/>
    <col min="2050" max="2060" width="7.7265625" style="2" customWidth="1"/>
    <col min="2061" max="2061" width="25.7265625" style="2" customWidth="1"/>
    <col min="2062" max="2304" width="9.1796875" style="2"/>
    <col min="2305" max="2305" width="25.7265625" style="2" customWidth="1"/>
    <col min="2306" max="2316" width="7.7265625" style="2" customWidth="1"/>
    <col min="2317" max="2317" width="25.7265625" style="2" customWidth="1"/>
    <col min="2318" max="2560" width="9.1796875" style="2"/>
    <col min="2561" max="2561" width="25.7265625" style="2" customWidth="1"/>
    <col min="2562" max="2572" width="7.7265625" style="2" customWidth="1"/>
    <col min="2573" max="2573" width="25.7265625" style="2" customWidth="1"/>
    <col min="2574" max="2816" width="9.1796875" style="2"/>
    <col min="2817" max="2817" width="25.7265625" style="2" customWidth="1"/>
    <col min="2818" max="2828" width="7.7265625" style="2" customWidth="1"/>
    <col min="2829" max="2829" width="25.7265625" style="2" customWidth="1"/>
    <col min="2830" max="3072" width="9.1796875" style="2"/>
    <col min="3073" max="3073" width="25.7265625" style="2" customWidth="1"/>
    <col min="3074" max="3084" width="7.7265625" style="2" customWidth="1"/>
    <col min="3085" max="3085" width="25.7265625" style="2" customWidth="1"/>
    <col min="3086" max="3328" width="9.1796875" style="2"/>
    <col min="3329" max="3329" width="25.7265625" style="2" customWidth="1"/>
    <col min="3330" max="3340" width="7.7265625" style="2" customWidth="1"/>
    <col min="3341" max="3341" width="25.7265625" style="2" customWidth="1"/>
    <col min="3342" max="3584" width="9.1796875" style="2"/>
    <col min="3585" max="3585" width="25.7265625" style="2" customWidth="1"/>
    <col min="3586" max="3596" width="7.7265625" style="2" customWidth="1"/>
    <col min="3597" max="3597" width="25.7265625" style="2" customWidth="1"/>
    <col min="3598" max="3840" width="9.1796875" style="2"/>
    <col min="3841" max="3841" width="25.7265625" style="2" customWidth="1"/>
    <col min="3842" max="3852" width="7.7265625" style="2" customWidth="1"/>
    <col min="3853" max="3853" width="25.7265625" style="2" customWidth="1"/>
    <col min="3854" max="4096" width="9.1796875" style="2"/>
    <col min="4097" max="4097" width="25.7265625" style="2" customWidth="1"/>
    <col min="4098" max="4108" width="7.7265625" style="2" customWidth="1"/>
    <col min="4109" max="4109" width="25.7265625" style="2" customWidth="1"/>
    <col min="4110" max="4352" width="9.1796875" style="2"/>
    <col min="4353" max="4353" width="25.7265625" style="2" customWidth="1"/>
    <col min="4354" max="4364" width="7.7265625" style="2" customWidth="1"/>
    <col min="4365" max="4365" width="25.7265625" style="2" customWidth="1"/>
    <col min="4366" max="4608" width="9.1796875" style="2"/>
    <col min="4609" max="4609" width="25.7265625" style="2" customWidth="1"/>
    <col min="4610" max="4620" width="7.7265625" style="2" customWidth="1"/>
    <col min="4621" max="4621" width="25.7265625" style="2" customWidth="1"/>
    <col min="4622" max="4864" width="9.1796875" style="2"/>
    <col min="4865" max="4865" width="25.7265625" style="2" customWidth="1"/>
    <col min="4866" max="4876" width="7.7265625" style="2" customWidth="1"/>
    <col min="4877" max="4877" width="25.7265625" style="2" customWidth="1"/>
    <col min="4878" max="5120" width="9.1796875" style="2"/>
    <col min="5121" max="5121" width="25.7265625" style="2" customWidth="1"/>
    <col min="5122" max="5132" width="7.7265625" style="2" customWidth="1"/>
    <col min="5133" max="5133" width="25.7265625" style="2" customWidth="1"/>
    <col min="5134" max="5376" width="9.1796875" style="2"/>
    <col min="5377" max="5377" width="25.7265625" style="2" customWidth="1"/>
    <col min="5378" max="5388" width="7.7265625" style="2" customWidth="1"/>
    <col min="5389" max="5389" width="25.7265625" style="2" customWidth="1"/>
    <col min="5390" max="5632" width="9.1796875" style="2"/>
    <col min="5633" max="5633" width="25.7265625" style="2" customWidth="1"/>
    <col min="5634" max="5644" width="7.7265625" style="2" customWidth="1"/>
    <col min="5645" max="5645" width="25.7265625" style="2" customWidth="1"/>
    <col min="5646" max="5888" width="9.1796875" style="2"/>
    <col min="5889" max="5889" width="25.7265625" style="2" customWidth="1"/>
    <col min="5890" max="5900" width="7.7265625" style="2" customWidth="1"/>
    <col min="5901" max="5901" width="25.7265625" style="2" customWidth="1"/>
    <col min="5902" max="6144" width="9.1796875" style="2"/>
    <col min="6145" max="6145" width="25.7265625" style="2" customWidth="1"/>
    <col min="6146" max="6156" width="7.7265625" style="2" customWidth="1"/>
    <col min="6157" max="6157" width="25.7265625" style="2" customWidth="1"/>
    <col min="6158" max="6400" width="9.1796875" style="2"/>
    <col min="6401" max="6401" width="25.7265625" style="2" customWidth="1"/>
    <col min="6402" max="6412" width="7.7265625" style="2" customWidth="1"/>
    <col min="6413" max="6413" width="25.7265625" style="2" customWidth="1"/>
    <col min="6414" max="6656" width="9.1796875" style="2"/>
    <col min="6657" max="6657" width="25.7265625" style="2" customWidth="1"/>
    <col min="6658" max="6668" width="7.7265625" style="2" customWidth="1"/>
    <col min="6669" max="6669" width="25.7265625" style="2" customWidth="1"/>
    <col min="6670" max="6912" width="9.1796875" style="2"/>
    <col min="6913" max="6913" width="25.7265625" style="2" customWidth="1"/>
    <col min="6914" max="6924" width="7.7265625" style="2" customWidth="1"/>
    <col min="6925" max="6925" width="25.7265625" style="2" customWidth="1"/>
    <col min="6926" max="7168" width="9.1796875" style="2"/>
    <col min="7169" max="7169" width="25.7265625" style="2" customWidth="1"/>
    <col min="7170" max="7180" width="7.7265625" style="2" customWidth="1"/>
    <col min="7181" max="7181" width="25.7265625" style="2" customWidth="1"/>
    <col min="7182" max="7424" width="9.1796875" style="2"/>
    <col min="7425" max="7425" width="25.7265625" style="2" customWidth="1"/>
    <col min="7426" max="7436" width="7.7265625" style="2" customWidth="1"/>
    <col min="7437" max="7437" width="25.7265625" style="2" customWidth="1"/>
    <col min="7438" max="7680" width="9.1796875" style="2"/>
    <col min="7681" max="7681" width="25.7265625" style="2" customWidth="1"/>
    <col min="7682" max="7692" width="7.7265625" style="2" customWidth="1"/>
    <col min="7693" max="7693" width="25.7265625" style="2" customWidth="1"/>
    <col min="7694" max="7936" width="9.1796875" style="2"/>
    <col min="7937" max="7937" width="25.7265625" style="2" customWidth="1"/>
    <col min="7938" max="7948" width="7.7265625" style="2" customWidth="1"/>
    <col min="7949" max="7949" width="25.7265625" style="2" customWidth="1"/>
    <col min="7950" max="8192" width="9.1796875" style="2"/>
    <col min="8193" max="8193" width="25.7265625" style="2" customWidth="1"/>
    <col min="8194" max="8204" width="7.7265625" style="2" customWidth="1"/>
    <col min="8205" max="8205" width="25.7265625" style="2" customWidth="1"/>
    <col min="8206" max="8448" width="9.1796875" style="2"/>
    <col min="8449" max="8449" width="25.7265625" style="2" customWidth="1"/>
    <col min="8450" max="8460" width="7.7265625" style="2" customWidth="1"/>
    <col min="8461" max="8461" width="25.7265625" style="2" customWidth="1"/>
    <col min="8462" max="8704" width="9.1796875" style="2"/>
    <col min="8705" max="8705" width="25.7265625" style="2" customWidth="1"/>
    <col min="8706" max="8716" width="7.7265625" style="2" customWidth="1"/>
    <col min="8717" max="8717" width="25.7265625" style="2" customWidth="1"/>
    <col min="8718" max="8960" width="9.1796875" style="2"/>
    <col min="8961" max="8961" width="25.7265625" style="2" customWidth="1"/>
    <col min="8962" max="8972" width="7.7265625" style="2" customWidth="1"/>
    <col min="8973" max="8973" width="25.7265625" style="2" customWidth="1"/>
    <col min="8974" max="9216" width="9.1796875" style="2"/>
    <col min="9217" max="9217" width="25.7265625" style="2" customWidth="1"/>
    <col min="9218" max="9228" width="7.7265625" style="2" customWidth="1"/>
    <col min="9229" max="9229" width="25.7265625" style="2" customWidth="1"/>
    <col min="9230" max="9472" width="9.1796875" style="2"/>
    <col min="9473" max="9473" width="25.7265625" style="2" customWidth="1"/>
    <col min="9474" max="9484" width="7.7265625" style="2" customWidth="1"/>
    <col min="9485" max="9485" width="25.7265625" style="2" customWidth="1"/>
    <col min="9486" max="9728" width="9.1796875" style="2"/>
    <col min="9729" max="9729" width="25.7265625" style="2" customWidth="1"/>
    <col min="9730" max="9740" width="7.7265625" style="2" customWidth="1"/>
    <col min="9741" max="9741" width="25.7265625" style="2" customWidth="1"/>
    <col min="9742" max="9984" width="9.1796875" style="2"/>
    <col min="9985" max="9985" width="25.7265625" style="2" customWidth="1"/>
    <col min="9986" max="9996" width="7.7265625" style="2" customWidth="1"/>
    <col min="9997" max="9997" width="25.7265625" style="2" customWidth="1"/>
    <col min="9998" max="10240" width="9.1796875" style="2"/>
    <col min="10241" max="10241" width="25.7265625" style="2" customWidth="1"/>
    <col min="10242" max="10252" width="7.7265625" style="2" customWidth="1"/>
    <col min="10253" max="10253" width="25.7265625" style="2" customWidth="1"/>
    <col min="10254" max="10496" width="9.1796875" style="2"/>
    <col min="10497" max="10497" width="25.7265625" style="2" customWidth="1"/>
    <col min="10498" max="10508" width="7.7265625" style="2" customWidth="1"/>
    <col min="10509" max="10509" width="25.7265625" style="2" customWidth="1"/>
    <col min="10510" max="10752" width="9.1796875" style="2"/>
    <col min="10753" max="10753" width="25.7265625" style="2" customWidth="1"/>
    <col min="10754" max="10764" width="7.7265625" style="2" customWidth="1"/>
    <col min="10765" max="10765" width="25.7265625" style="2" customWidth="1"/>
    <col min="10766" max="11008" width="9.1796875" style="2"/>
    <col min="11009" max="11009" width="25.7265625" style="2" customWidth="1"/>
    <col min="11010" max="11020" width="7.7265625" style="2" customWidth="1"/>
    <col min="11021" max="11021" width="25.7265625" style="2" customWidth="1"/>
    <col min="11022" max="11264" width="9.1796875" style="2"/>
    <col min="11265" max="11265" width="25.7265625" style="2" customWidth="1"/>
    <col min="11266" max="11276" width="7.7265625" style="2" customWidth="1"/>
    <col min="11277" max="11277" width="25.7265625" style="2" customWidth="1"/>
    <col min="11278" max="11520" width="9.1796875" style="2"/>
    <col min="11521" max="11521" width="25.7265625" style="2" customWidth="1"/>
    <col min="11522" max="11532" width="7.7265625" style="2" customWidth="1"/>
    <col min="11533" max="11533" width="25.7265625" style="2" customWidth="1"/>
    <col min="11534" max="11776" width="9.1796875" style="2"/>
    <col min="11777" max="11777" width="25.7265625" style="2" customWidth="1"/>
    <col min="11778" max="11788" width="7.7265625" style="2" customWidth="1"/>
    <col min="11789" max="11789" width="25.7265625" style="2" customWidth="1"/>
    <col min="11790" max="12032" width="9.1796875" style="2"/>
    <col min="12033" max="12033" width="25.7265625" style="2" customWidth="1"/>
    <col min="12034" max="12044" width="7.7265625" style="2" customWidth="1"/>
    <col min="12045" max="12045" width="25.7265625" style="2" customWidth="1"/>
    <col min="12046" max="12288" width="9.1796875" style="2"/>
    <col min="12289" max="12289" width="25.7265625" style="2" customWidth="1"/>
    <col min="12290" max="12300" width="7.7265625" style="2" customWidth="1"/>
    <col min="12301" max="12301" width="25.7265625" style="2" customWidth="1"/>
    <col min="12302" max="12544" width="9.1796875" style="2"/>
    <col min="12545" max="12545" width="25.7265625" style="2" customWidth="1"/>
    <col min="12546" max="12556" width="7.7265625" style="2" customWidth="1"/>
    <col min="12557" max="12557" width="25.7265625" style="2" customWidth="1"/>
    <col min="12558" max="12800" width="9.1796875" style="2"/>
    <col min="12801" max="12801" width="25.7265625" style="2" customWidth="1"/>
    <col min="12802" max="12812" width="7.7265625" style="2" customWidth="1"/>
    <col min="12813" max="12813" width="25.7265625" style="2" customWidth="1"/>
    <col min="12814" max="13056" width="9.1796875" style="2"/>
    <col min="13057" max="13057" width="25.7265625" style="2" customWidth="1"/>
    <col min="13058" max="13068" width="7.7265625" style="2" customWidth="1"/>
    <col min="13069" max="13069" width="25.7265625" style="2" customWidth="1"/>
    <col min="13070" max="13312" width="9.1796875" style="2"/>
    <col min="13313" max="13313" width="25.7265625" style="2" customWidth="1"/>
    <col min="13314" max="13324" width="7.7265625" style="2" customWidth="1"/>
    <col min="13325" max="13325" width="25.7265625" style="2" customWidth="1"/>
    <col min="13326" max="13568" width="9.1796875" style="2"/>
    <col min="13569" max="13569" width="25.7265625" style="2" customWidth="1"/>
    <col min="13570" max="13580" width="7.7265625" style="2" customWidth="1"/>
    <col min="13581" max="13581" width="25.7265625" style="2" customWidth="1"/>
    <col min="13582" max="13824" width="9.1796875" style="2"/>
    <col min="13825" max="13825" width="25.7265625" style="2" customWidth="1"/>
    <col min="13826" max="13836" width="7.7265625" style="2" customWidth="1"/>
    <col min="13837" max="13837" width="25.7265625" style="2" customWidth="1"/>
    <col min="13838" max="14080" width="9.1796875" style="2"/>
    <col min="14081" max="14081" width="25.7265625" style="2" customWidth="1"/>
    <col min="14082" max="14092" width="7.7265625" style="2" customWidth="1"/>
    <col min="14093" max="14093" width="25.7265625" style="2" customWidth="1"/>
    <col min="14094" max="14336" width="9.1796875" style="2"/>
    <col min="14337" max="14337" width="25.7265625" style="2" customWidth="1"/>
    <col min="14338" max="14348" width="7.7265625" style="2" customWidth="1"/>
    <col min="14349" max="14349" width="25.7265625" style="2" customWidth="1"/>
    <col min="14350" max="14592" width="9.1796875" style="2"/>
    <col min="14593" max="14593" width="25.7265625" style="2" customWidth="1"/>
    <col min="14594" max="14604" width="7.7265625" style="2" customWidth="1"/>
    <col min="14605" max="14605" width="25.7265625" style="2" customWidth="1"/>
    <col min="14606" max="14848" width="9.1796875" style="2"/>
    <col min="14849" max="14849" width="25.7265625" style="2" customWidth="1"/>
    <col min="14850" max="14860" width="7.7265625" style="2" customWidth="1"/>
    <col min="14861" max="14861" width="25.7265625" style="2" customWidth="1"/>
    <col min="14862" max="15104" width="9.1796875" style="2"/>
    <col min="15105" max="15105" width="25.7265625" style="2" customWidth="1"/>
    <col min="15106" max="15116" width="7.7265625" style="2" customWidth="1"/>
    <col min="15117" max="15117" width="25.7265625" style="2" customWidth="1"/>
    <col min="15118" max="15360" width="9.1796875" style="2"/>
    <col min="15361" max="15361" width="25.7265625" style="2" customWidth="1"/>
    <col min="15362" max="15372" width="7.7265625" style="2" customWidth="1"/>
    <col min="15373" max="15373" width="25.7265625" style="2" customWidth="1"/>
    <col min="15374" max="15616" width="9.1796875" style="2"/>
    <col min="15617" max="15617" width="25.7265625" style="2" customWidth="1"/>
    <col min="15618" max="15628" width="7.7265625" style="2" customWidth="1"/>
    <col min="15629" max="15629" width="25.7265625" style="2" customWidth="1"/>
    <col min="15630" max="15872" width="9.1796875" style="2"/>
    <col min="15873" max="15873" width="25.7265625" style="2" customWidth="1"/>
    <col min="15874" max="15884" width="7.7265625" style="2" customWidth="1"/>
    <col min="15885" max="15885" width="25.7265625" style="2" customWidth="1"/>
    <col min="15886" max="16128" width="9.1796875" style="2"/>
    <col min="16129" max="16129" width="25.7265625" style="2" customWidth="1"/>
    <col min="16130" max="16140" width="7.7265625" style="2" customWidth="1"/>
    <col min="16141" max="16141" width="25.7265625" style="2" customWidth="1"/>
    <col min="16142" max="16384" width="9.1796875" style="2"/>
  </cols>
  <sheetData>
    <row r="1" spans="1:13" ht="19.5" customHeight="1" x14ac:dyDescent="0.25">
      <c r="A1" s="1174" t="s">
        <v>429</v>
      </c>
      <c r="B1" s="1174"/>
      <c r="C1" s="1174"/>
      <c r="D1" s="1174"/>
      <c r="E1" s="1174"/>
      <c r="F1" s="1174"/>
      <c r="G1" s="1174"/>
      <c r="H1" s="1174"/>
      <c r="I1" s="1174"/>
      <c r="J1" s="1174"/>
      <c r="K1" s="1174"/>
      <c r="L1" s="1174"/>
      <c r="M1" s="1174"/>
    </row>
    <row r="2" spans="1:13" ht="15.5" x14ac:dyDescent="0.25">
      <c r="A2" s="1175" t="s">
        <v>430</v>
      </c>
      <c r="B2" s="1175"/>
      <c r="C2" s="1175"/>
      <c r="D2" s="1175"/>
      <c r="E2" s="1175"/>
      <c r="F2" s="1175"/>
      <c r="G2" s="1175"/>
      <c r="H2" s="1175"/>
      <c r="I2" s="1175"/>
      <c r="J2" s="1175"/>
      <c r="K2" s="1175"/>
      <c r="L2" s="1175"/>
      <c r="M2" s="1175"/>
    </row>
    <row r="3" spans="1:13" ht="15.5" x14ac:dyDescent="0.25">
      <c r="A3" s="1175" t="s">
        <v>770</v>
      </c>
      <c r="B3" s="1175"/>
      <c r="C3" s="1175"/>
      <c r="D3" s="1175"/>
      <c r="E3" s="1175"/>
      <c r="F3" s="1175"/>
      <c r="G3" s="1175"/>
      <c r="H3" s="1175"/>
      <c r="I3" s="1175"/>
      <c r="J3" s="1175"/>
      <c r="K3" s="1175"/>
      <c r="L3" s="1175"/>
      <c r="M3" s="1175"/>
    </row>
    <row r="4" spans="1:13" s="33" customFormat="1" ht="27.75" customHeight="1" x14ac:dyDescent="0.35">
      <c r="A4" s="970" t="s">
        <v>120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974" t="s">
        <v>38</v>
      </c>
    </row>
    <row r="5" spans="1:13" ht="30" customHeight="1" thickBot="1" x14ac:dyDescent="0.3">
      <c r="A5" s="1320" t="s">
        <v>863</v>
      </c>
      <c r="B5" s="1319" t="s">
        <v>883</v>
      </c>
      <c r="C5" s="1179"/>
      <c r="D5" s="1179"/>
      <c r="E5" s="1215" t="s">
        <v>855</v>
      </c>
      <c r="F5" s="1215"/>
      <c r="G5" s="1215"/>
      <c r="H5" s="1215"/>
      <c r="I5" s="1215" t="s">
        <v>835</v>
      </c>
      <c r="J5" s="1215"/>
      <c r="K5" s="1215"/>
      <c r="L5" s="1215"/>
      <c r="M5" s="1322" t="s">
        <v>862</v>
      </c>
    </row>
    <row r="6" spans="1:13" ht="30" customHeight="1" thickTop="1" x14ac:dyDescent="0.25">
      <c r="A6" s="1321"/>
      <c r="B6" s="99" t="s">
        <v>404</v>
      </c>
      <c r="C6" s="494" t="s">
        <v>796</v>
      </c>
      <c r="D6" s="494" t="s">
        <v>795</v>
      </c>
      <c r="E6" s="98" t="s">
        <v>39</v>
      </c>
      <c r="F6" s="99" t="s">
        <v>404</v>
      </c>
      <c r="G6" s="494" t="s">
        <v>796</v>
      </c>
      <c r="H6" s="494" t="s">
        <v>795</v>
      </c>
      <c r="I6" s="98" t="s">
        <v>39</v>
      </c>
      <c r="J6" s="99" t="s">
        <v>404</v>
      </c>
      <c r="K6" s="494" t="s">
        <v>796</v>
      </c>
      <c r="L6" s="494" t="s">
        <v>795</v>
      </c>
      <c r="M6" s="1323"/>
    </row>
    <row r="7" spans="1:13" ht="25" customHeight="1" thickBot="1" x14ac:dyDescent="0.3">
      <c r="A7" s="1075">
        <v>2008</v>
      </c>
      <c r="B7" s="197">
        <f t="shared" ref="B7:B13" si="0">D7+C7</f>
        <v>1942</v>
      </c>
      <c r="C7" s="197">
        <f t="shared" ref="C7:C10" si="1">K7+G7</f>
        <v>487</v>
      </c>
      <c r="D7" s="197">
        <f t="shared" ref="D7:D10" si="2">L7+H7</f>
        <v>1455</v>
      </c>
      <c r="E7" s="1076">
        <f t="shared" ref="E7:E13" si="3">F7/B7%</f>
        <v>66.374871266735312</v>
      </c>
      <c r="F7" s="197">
        <f t="shared" ref="F7:F13" si="4">H7+G7</f>
        <v>1289</v>
      </c>
      <c r="G7" s="1077">
        <v>220</v>
      </c>
      <c r="H7" s="1077">
        <v>1069</v>
      </c>
      <c r="I7" s="1078">
        <f>J7/B7%</f>
        <v>33.625128733264674</v>
      </c>
      <c r="J7" s="197">
        <f t="shared" ref="J7:J13" si="5">L7+K7</f>
        <v>653</v>
      </c>
      <c r="K7" s="251">
        <v>267</v>
      </c>
      <c r="L7" s="251">
        <v>386</v>
      </c>
      <c r="M7" s="1079">
        <v>2008</v>
      </c>
    </row>
    <row r="8" spans="1:13" ht="25" customHeight="1" thickTop="1" thickBot="1" x14ac:dyDescent="0.3">
      <c r="A8" s="156">
        <v>2009</v>
      </c>
      <c r="B8" s="193">
        <f t="shared" si="0"/>
        <v>2008</v>
      </c>
      <c r="C8" s="193">
        <f t="shared" si="1"/>
        <v>493</v>
      </c>
      <c r="D8" s="193">
        <f t="shared" si="2"/>
        <v>1515</v>
      </c>
      <c r="E8" s="575">
        <f t="shared" si="3"/>
        <v>65.936254980079681</v>
      </c>
      <c r="F8" s="193">
        <f t="shared" si="4"/>
        <v>1324</v>
      </c>
      <c r="G8" s="255">
        <v>213</v>
      </c>
      <c r="H8" s="255">
        <v>1111</v>
      </c>
      <c r="I8" s="576">
        <f>J8/B8%</f>
        <v>34.063745019920319</v>
      </c>
      <c r="J8" s="193">
        <f t="shared" si="5"/>
        <v>684</v>
      </c>
      <c r="K8" s="222">
        <v>280</v>
      </c>
      <c r="L8" s="222">
        <v>404</v>
      </c>
      <c r="M8" s="78">
        <v>2009</v>
      </c>
    </row>
    <row r="9" spans="1:13" ht="25" customHeight="1" thickTop="1" thickBot="1" x14ac:dyDescent="0.3">
      <c r="A9" s="572">
        <v>2010</v>
      </c>
      <c r="B9" s="189">
        <f t="shared" si="0"/>
        <v>1970</v>
      </c>
      <c r="C9" s="189">
        <f t="shared" si="1"/>
        <v>500</v>
      </c>
      <c r="D9" s="189">
        <f t="shared" si="2"/>
        <v>1470</v>
      </c>
      <c r="E9" s="106">
        <f t="shared" si="3"/>
        <v>65.837563451776646</v>
      </c>
      <c r="F9" s="189">
        <f t="shared" si="4"/>
        <v>1297</v>
      </c>
      <c r="G9" s="573">
        <v>234</v>
      </c>
      <c r="H9" s="573">
        <v>1063</v>
      </c>
      <c r="I9" s="107">
        <f t="shared" ref="I9:I14" si="6">J9/B9%</f>
        <v>34.162436548223354</v>
      </c>
      <c r="J9" s="189">
        <f t="shared" si="5"/>
        <v>673</v>
      </c>
      <c r="K9" s="220">
        <v>266</v>
      </c>
      <c r="L9" s="220">
        <v>407</v>
      </c>
      <c r="M9" s="574">
        <v>2010</v>
      </c>
    </row>
    <row r="10" spans="1:13" ht="25" customHeight="1" thickTop="1" thickBot="1" x14ac:dyDescent="0.3">
      <c r="A10" s="156">
        <v>2011</v>
      </c>
      <c r="B10" s="193">
        <f t="shared" si="0"/>
        <v>1949</v>
      </c>
      <c r="C10" s="193">
        <f t="shared" si="1"/>
        <v>547</v>
      </c>
      <c r="D10" s="193">
        <f t="shared" si="2"/>
        <v>1402</v>
      </c>
      <c r="E10" s="575">
        <f t="shared" si="3"/>
        <v>65.469471523858388</v>
      </c>
      <c r="F10" s="193">
        <f t="shared" si="4"/>
        <v>1276</v>
      </c>
      <c r="G10" s="255">
        <v>268</v>
      </c>
      <c r="H10" s="255">
        <v>1008</v>
      </c>
      <c r="I10" s="576">
        <f t="shared" si="6"/>
        <v>34.530528476141612</v>
      </c>
      <c r="J10" s="193">
        <f t="shared" si="5"/>
        <v>673</v>
      </c>
      <c r="K10" s="222">
        <v>279</v>
      </c>
      <c r="L10" s="222">
        <v>394</v>
      </c>
      <c r="M10" s="78">
        <v>2011</v>
      </c>
    </row>
    <row r="11" spans="1:13" ht="25" customHeight="1" thickTop="1" thickBot="1" x14ac:dyDescent="0.3">
      <c r="A11" s="572">
        <v>2012</v>
      </c>
      <c r="B11" s="189">
        <f t="shared" si="0"/>
        <v>2031</v>
      </c>
      <c r="C11" s="189">
        <f t="shared" ref="C11:D14" si="7">K11+G11</f>
        <v>561</v>
      </c>
      <c r="D11" s="189">
        <f t="shared" si="7"/>
        <v>1470</v>
      </c>
      <c r="E11" s="106">
        <f t="shared" si="3"/>
        <v>67.552929591334319</v>
      </c>
      <c r="F11" s="189">
        <f t="shared" si="4"/>
        <v>1372</v>
      </c>
      <c r="G11" s="573">
        <v>277</v>
      </c>
      <c r="H11" s="573">
        <v>1095</v>
      </c>
      <c r="I11" s="107">
        <f t="shared" si="6"/>
        <v>32.447070408665681</v>
      </c>
      <c r="J11" s="189">
        <f t="shared" si="5"/>
        <v>659</v>
      </c>
      <c r="K11" s="220">
        <v>284</v>
      </c>
      <c r="L11" s="220">
        <v>375</v>
      </c>
      <c r="M11" s="574">
        <v>2012</v>
      </c>
    </row>
    <row r="12" spans="1:13" ht="25" customHeight="1" thickTop="1" thickBot="1" x14ac:dyDescent="0.3">
      <c r="A12" s="156">
        <v>2013</v>
      </c>
      <c r="B12" s="193">
        <f t="shared" si="0"/>
        <v>2133</v>
      </c>
      <c r="C12" s="193">
        <f t="shared" si="7"/>
        <v>529</v>
      </c>
      <c r="D12" s="193">
        <f t="shared" si="7"/>
        <v>1604</v>
      </c>
      <c r="E12" s="575">
        <f t="shared" si="3"/>
        <v>67.276136896390071</v>
      </c>
      <c r="F12" s="193">
        <f t="shared" si="4"/>
        <v>1435</v>
      </c>
      <c r="G12" s="255">
        <v>278</v>
      </c>
      <c r="H12" s="255">
        <v>1157</v>
      </c>
      <c r="I12" s="576">
        <f t="shared" si="6"/>
        <v>32.723863103609943</v>
      </c>
      <c r="J12" s="193">
        <f t="shared" si="5"/>
        <v>698</v>
      </c>
      <c r="K12" s="222">
        <v>251</v>
      </c>
      <c r="L12" s="222">
        <v>447</v>
      </c>
      <c r="M12" s="78">
        <v>2013</v>
      </c>
    </row>
    <row r="13" spans="1:13" ht="25" customHeight="1" thickTop="1" thickBot="1" x14ac:dyDescent="0.3">
      <c r="A13" s="572">
        <v>2014</v>
      </c>
      <c r="B13" s="189">
        <f t="shared" si="0"/>
        <v>2366</v>
      </c>
      <c r="C13" s="189">
        <f t="shared" si="7"/>
        <v>640</v>
      </c>
      <c r="D13" s="189">
        <f t="shared" si="7"/>
        <v>1726</v>
      </c>
      <c r="E13" s="106">
        <f t="shared" si="3"/>
        <v>68.681318681318686</v>
      </c>
      <c r="F13" s="189">
        <f t="shared" si="4"/>
        <v>1625</v>
      </c>
      <c r="G13" s="573">
        <v>338</v>
      </c>
      <c r="H13" s="573">
        <v>1287</v>
      </c>
      <c r="I13" s="107">
        <f t="shared" si="6"/>
        <v>31.318681318681318</v>
      </c>
      <c r="J13" s="189">
        <f t="shared" si="5"/>
        <v>741</v>
      </c>
      <c r="K13" s="220">
        <v>302</v>
      </c>
      <c r="L13" s="220">
        <v>439</v>
      </c>
      <c r="M13" s="574">
        <v>2014</v>
      </c>
    </row>
    <row r="14" spans="1:13" ht="25" customHeight="1" thickTop="1" thickBot="1" x14ac:dyDescent="0.3">
      <c r="A14" s="156">
        <v>2015</v>
      </c>
      <c r="B14" s="193">
        <f>D14+C14</f>
        <v>2317</v>
      </c>
      <c r="C14" s="193">
        <f t="shared" si="7"/>
        <v>611</v>
      </c>
      <c r="D14" s="193">
        <f t="shared" si="7"/>
        <v>1706</v>
      </c>
      <c r="E14" s="575">
        <f>F14/B14%</f>
        <v>70.651704790677599</v>
      </c>
      <c r="F14" s="193">
        <f>H14+G14</f>
        <v>1637</v>
      </c>
      <c r="G14" s="255">
        <v>328</v>
      </c>
      <c r="H14" s="255">
        <v>1309</v>
      </c>
      <c r="I14" s="576">
        <f t="shared" si="6"/>
        <v>29.348295209322398</v>
      </c>
      <c r="J14" s="193">
        <f>L14+K14</f>
        <v>680</v>
      </c>
      <c r="K14" s="222">
        <v>283</v>
      </c>
      <c r="L14" s="222">
        <v>397</v>
      </c>
      <c r="M14" s="78">
        <v>2015</v>
      </c>
    </row>
    <row r="15" spans="1:13" ht="25" customHeight="1" thickTop="1" thickBot="1" x14ac:dyDescent="0.3">
      <c r="A15" s="572">
        <v>2016</v>
      </c>
      <c r="B15" s="189">
        <f>D15+C15</f>
        <v>2347</v>
      </c>
      <c r="C15" s="189">
        <f t="shared" ref="C15" si="8">K15+G15</f>
        <v>600</v>
      </c>
      <c r="D15" s="189">
        <f t="shared" ref="D15" si="9">L15+H15</f>
        <v>1747</v>
      </c>
      <c r="E15" s="106">
        <f>F15/B15%</f>
        <v>70.387729015764805</v>
      </c>
      <c r="F15" s="189">
        <f>H15+G15</f>
        <v>1652</v>
      </c>
      <c r="G15" s="573">
        <v>337</v>
      </c>
      <c r="H15" s="573">
        <v>1315</v>
      </c>
      <c r="I15" s="107">
        <f t="shared" ref="I15:I16" si="10">J15/B15%</f>
        <v>29.612270984235195</v>
      </c>
      <c r="J15" s="189">
        <f>L15+K15</f>
        <v>695</v>
      </c>
      <c r="K15" s="220">
        <v>263</v>
      </c>
      <c r="L15" s="220">
        <v>432</v>
      </c>
      <c r="M15" s="574">
        <v>2016</v>
      </c>
    </row>
    <row r="16" spans="1:13" ht="25" customHeight="1" thickTop="1" x14ac:dyDescent="0.25">
      <c r="A16" s="1080">
        <v>2017</v>
      </c>
      <c r="B16" s="200">
        <f>D16+C16</f>
        <v>2294</v>
      </c>
      <c r="C16" s="200">
        <f t="shared" ref="C16" si="11">K16+G16</f>
        <v>625</v>
      </c>
      <c r="D16" s="200">
        <f t="shared" ref="D16" si="12">L16+H16</f>
        <v>1669</v>
      </c>
      <c r="E16" s="1081">
        <f>F16/B16%</f>
        <v>69.267654751525711</v>
      </c>
      <c r="F16" s="200">
        <f>H16+G16</f>
        <v>1589</v>
      </c>
      <c r="G16" s="1082">
        <v>345</v>
      </c>
      <c r="H16" s="1082">
        <v>1244</v>
      </c>
      <c r="I16" s="1083">
        <f t="shared" si="10"/>
        <v>30.732345248474278</v>
      </c>
      <c r="J16" s="200">
        <f>L16+K16</f>
        <v>705</v>
      </c>
      <c r="K16" s="252">
        <v>280</v>
      </c>
      <c r="L16" s="252">
        <v>425</v>
      </c>
      <c r="M16" s="1084">
        <v>2017</v>
      </c>
    </row>
  </sheetData>
  <mergeCells count="8">
    <mergeCell ref="E5:H5"/>
    <mergeCell ref="I5:L5"/>
    <mergeCell ref="B5:D5"/>
    <mergeCell ref="A1:M1"/>
    <mergeCell ref="A2:M2"/>
    <mergeCell ref="A3:M3"/>
    <mergeCell ref="A5:A6"/>
    <mergeCell ref="M5:M6"/>
  </mergeCells>
  <printOptions horizontalCentered="1" verticalCentered="1"/>
  <pageMargins left="0" right="0" top="0" bottom="0" header="0.51181102362204722" footer="0.51181102362204722"/>
  <pageSetup paperSize="9" scale="95" orientation="landscape" r:id="rId1"/>
  <headerFooter alignWithMargins="0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8"/>
  <dimension ref="A1:O21"/>
  <sheetViews>
    <sheetView view="pageBreakPreview" zoomScaleNormal="100" zoomScaleSheetLayoutView="100" workbookViewId="0">
      <selection activeCell="F12" sqref="F12"/>
    </sheetView>
  </sheetViews>
  <sheetFormatPr defaultRowHeight="14" x14ac:dyDescent="0.25"/>
  <cols>
    <col min="1" max="1" width="22.453125" style="3" customWidth="1"/>
    <col min="2" max="14" width="7.7265625" style="3" customWidth="1"/>
    <col min="15" max="15" width="19.7265625" style="3" customWidth="1"/>
    <col min="16" max="255" width="9.1796875" style="2"/>
    <col min="256" max="256" width="21.81640625" style="2" customWidth="1"/>
    <col min="257" max="257" width="11" style="2" customWidth="1"/>
    <col min="258" max="258" width="12" style="2" customWidth="1"/>
    <col min="259" max="259" width="6.7265625" style="2" customWidth="1"/>
    <col min="260" max="260" width="9.54296875" style="2" customWidth="1"/>
    <col min="261" max="269" width="6.7265625" style="2" customWidth="1"/>
    <col min="270" max="270" width="19.7265625" style="2" customWidth="1"/>
    <col min="271" max="511" width="9.1796875" style="2"/>
    <col min="512" max="512" width="21.81640625" style="2" customWidth="1"/>
    <col min="513" max="513" width="11" style="2" customWidth="1"/>
    <col min="514" max="514" width="12" style="2" customWidth="1"/>
    <col min="515" max="515" width="6.7265625" style="2" customWidth="1"/>
    <col min="516" max="516" width="9.54296875" style="2" customWidth="1"/>
    <col min="517" max="525" width="6.7265625" style="2" customWidth="1"/>
    <col min="526" max="526" width="19.7265625" style="2" customWidth="1"/>
    <col min="527" max="767" width="9.1796875" style="2"/>
    <col min="768" max="768" width="21.81640625" style="2" customWidth="1"/>
    <col min="769" max="769" width="11" style="2" customWidth="1"/>
    <col min="770" max="770" width="12" style="2" customWidth="1"/>
    <col min="771" max="771" width="6.7265625" style="2" customWidth="1"/>
    <col min="772" max="772" width="9.54296875" style="2" customWidth="1"/>
    <col min="773" max="781" width="6.7265625" style="2" customWidth="1"/>
    <col min="782" max="782" width="19.7265625" style="2" customWidth="1"/>
    <col min="783" max="1023" width="9.1796875" style="2"/>
    <col min="1024" max="1024" width="21.81640625" style="2" customWidth="1"/>
    <col min="1025" max="1025" width="11" style="2" customWidth="1"/>
    <col min="1026" max="1026" width="12" style="2" customWidth="1"/>
    <col min="1027" max="1027" width="6.7265625" style="2" customWidth="1"/>
    <col min="1028" max="1028" width="9.54296875" style="2" customWidth="1"/>
    <col min="1029" max="1037" width="6.7265625" style="2" customWidth="1"/>
    <col min="1038" max="1038" width="19.7265625" style="2" customWidth="1"/>
    <col min="1039" max="1279" width="9.1796875" style="2"/>
    <col min="1280" max="1280" width="21.81640625" style="2" customWidth="1"/>
    <col min="1281" max="1281" width="11" style="2" customWidth="1"/>
    <col min="1282" max="1282" width="12" style="2" customWidth="1"/>
    <col min="1283" max="1283" width="6.7265625" style="2" customWidth="1"/>
    <col min="1284" max="1284" width="9.54296875" style="2" customWidth="1"/>
    <col min="1285" max="1293" width="6.7265625" style="2" customWidth="1"/>
    <col min="1294" max="1294" width="19.7265625" style="2" customWidth="1"/>
    <col min="1295" max="1535" width="9.1796875" style="2"/>
    <col min="1536" max="1536" width="21.81640625" style="2" customWidth="1"/>
    <col min="1537" max="1537" width="11" style="2" customWidth="1"/>
    <col min="1538" max="1538" width="12" style="2" customWidth="1"/>
    <col min="1539" max="1539" width="6.7265625" style="2" customWidth="1"/>
    <col min="1540" max="1540" width="9.54296875" style="2" customWidth="1"/>
    <col min="1541" max="1549" width="6.7265625" style="2" customWidth="1"/>
    <col min="1550" max="1550" width="19.7265625" style="2" customWidth="1"/>
    <col min="1551" max="1791" width="9.1796875" style="2"/>
    <col min="1792" max="1792" width="21.81640625" style="2" customWidth="1"/>
    <col min="1793" max="1793" width="11" style="2" customWidth="1"/>
    <col min="1794" max="1794" width="12" style="2" customWidth="1"/>
    <col min="1795" max="1795" width="6.7265625" style="2" customWidth="1"/>
    <col min="1796" max="1796" width="9.54296875" style="2" customWidth="1"/>
    <col min="1797" max="1805" width="6.7265625" style="2" customWidth="1"/>
    <col min="1806" max="1806" width="19.7265625" style="2" customWidth="1"/>
    <col min="1807" max="2047" width="9.1796875" style="2"/>
    <col min="2048" max="2048" width="21.81640625" style="2" customWidth="1"/>
    <col min="2049" max="2049" width="11" style="2" customWidth="1"/>
    <col min="2050" max="2050" width="12" style="2" customWidth="1"/>
    <col min="2051" max="2051" width="6.7265625" style="2" customWidth="1"/>
    <col min="2052" max="2052" width="9.54296875" style="2" customWidth="1"/>
    <col min="2053" max="2061" width="6.7265625" style="2" customWidth="1"/>
    <col min="2062" max="2062" width="19.7265625" style="2" customWidth="1"/>
    <col min="2063" max="2303" width="9.1796875" style="2"/>
    <col min="2304" max="2304" width="21.81640625" style="2" customWidth="1"/>
    <col min="2305" max="2305" width="11" style="2" customWidth="1"/>
    <col min="2306" max="2306" width="12" style="2" customWidth="1"/>
    <col min="2307" max="2307" width="6.7265625" style="2" customWidth="1"/>
    <col min="2308" max="2308" width="9.54296875" style="2" customWidth="1"/>
    <col min="2309" max="2317" width="6.7265625" style="2" customWidth="1"/>
    <col min="2318" max="2318" width="19.7265625" style="2" customWidth="1"/>
    <col min="2319" max="2559" width="9.1796875" style="2"/>
    <col min="2560" max="2560" width="21.81640625" style="2" customWidth="1"/>
    <col min="2561" max="2561" width="11" style="2" customWidth="1"/>
    <col min="2562" max="2562" width="12" style="2" customWidth="1"/>
    <col min="2563" max="2563" width="6.7265625" style="2" customWidth="1"/>
    <col min="2564" max="2564" width="9.54296875" style="2" customWidth="1"/>
    <col min="2565" max="2573" width="6.7265625" style="2" customWidth="1"/>
    <col min="2574" max="2574" width="19.7265625" style="2" customWidth="1"/>
    <col min="2575" max="2815" width="9.1796875" style="2"/>
    <col min="2816" max="2816" width="21.81640625" style="2" customWidth="1"/>
    <col min="2817" max="2817" width="11" style="2" customWidth="1"/>
    <col min="2818" max="2818" width="12" style="2" customWidth="1"/>
    <col min="2819" max="2819" width="6.7265625" style="2" customWidth="1"/>
    <col min="2820" max="2820" width="9.54296875" style="2" customWidth="1"/>
    <col min="2821" max="2829" width="6.7265625" style="2" customWidth="1"/>
    <col min="2830" max="2830" width="19.7265625" style="2" customWidth="1"/>
    <col min="2831" max="3071" width="9.1796875" style="2"/>
    <col min="3072" max="3072" width="21.81640625" style="2" customWidth="1"/>
    <col min="3073" max="3073" width="11" style="2" customWidth="1"/>
    <col min="3074" max="3074" width="12" style="2" customWidth="1"/>
    <col min="3075" max="3075" width="6.7265625" style="2" customWidth="1"/>
    <col min="3076" max="3076" width="9.54296875" style="2" customWidth="1"/>
    <col min="3077" max="3085" width="6.7265625" style="2" customWidth="1"/>
    <col min="3086" max="3086" width="19.7265625" style="2" customWidth="1"/>
    <col min="3087" max="3327" width="9.1796875" style="2"/>
    <col min="3328" max="3328" width="21.81640625" style="2" customWidth="1"/>
    <col min="3329" max="3329" width="11" style="2" customWidth="1"/>
    <col min="3330" max="3330" width="12" style="2" customWidth="1"/>
    <col min="3331" max="3331" width="6.7265625" style="2" customWidth="1"/>
    <col min="3332" max="3332" width="9.54296875" style="2" customWidth="1"/>
    <col min="3333" max="3341" width="6.7265625" style="2" customWidth="1"/>
    <col min="3342" max="3342" width="19.7265625" style="2" customWidth="1"/>
    <col min="3343" max="3583" width="9.1796875" style="2"/>
    <col min="3584" max="3584" width="21.81640625" style="2" customWidth="1"/>
    <col min="3585" max="3585" width="11" style="2" customWidth="1"/>
    <col min="3586" max="3586" width="12" style="2" customWidth="1"/>
    <col min="3587" max="3587" width="6.7265625" style="2" customWidth="1"/>
    <col min="3588" max="3588" width="9.54296875" style="2" customWidth="1"/>
    <col min="3589" max="3597" width="6.7265625" style="2" customWidth="1"/>
    <col min="3598" max="3598" width="19.7265625" style="2" customWidth="1"/>
    <col min="3599" max="3839" width="9.1796875" style="2"/>
    <col min="3840" max="3840" width="21.81640625" style="2" customWidth="1"/>
    <col min="3841" max="3841" width="11" style="2" customWidth="1"/>
    <col min="3842" max="3842" width="12" style="2" customWidth="1"/>
    <col min="3843" max="3843" width="6.7265625" style="2" customWidth="1"/>
    <col min="3844" max="3844" width="9.54296875" style="2" customWidth="1"/>
    <col min="3845" max="3853" width="6.7265625" style="2" customWidth="1"/>
    <col min="3854" max="3854" width="19.7265625" style="2" customWidth="1"/>
    <col min="3855" max="4095" width="9.1796875" style="2"/>
    <col min="4096" max="4096" width="21.81640625" style="2" customWidth="1"/>
    <col min="4097" max="4097" width="11" style="2" customWidth="1"/>
    <col min="4098" max="4098" width="12" style="2" customWidth="1"/>
    <col min="4099" max="4099" width="6.7265625" style="2" customWidth="1"/>
    <col min="4100" max="4100" width="9.54296875" style="2" customWidth="1"/>
    <col min="4101" max="4109" width="6.7265625" style="2" customWidth="1"/>
    <col min="4110" max="4110" width="19.7265625" style="2" customWidth="1"/>
    <col min="4111" max="4351" width="9.1796875" style="2"/>
    <col min="4352" max="4352" width="21.81640625" style="2" customWidth="1"/>
    <col min="4353" max="4353" width="11" style="2" customWidth="1"/>
    <col min="4354" max="4354" width="12" style="2" customWidth="1"/>
    <col min="4355" max="4355" width="6.7265625" style="2" customWidth="1"/>
    <col min="4356" max="4356" width="9.54296875" style="2" customWidth="1"/>
    <col min="4357" max="4365" width="6.7265625" style="2" customWidth="1"/>
    <col min="4366" max="4366" width="19.7265625" style="2" customWidth="1"/>
    <col min="4367" max="4607" width="9.1796875" style="2"/>
    <col min="4608" max="4608" width="21.81640625" style="2" customWidth="1"/>
    <col min="4609" max="4609" width="11" style="2" customWidth="1"/>
    <col min="4610" max="4610" width="12" style="2" customWidth="1"/>
    <col min="4611" max="4611" width="6.7265625" style="2" customWidth="1"/>
    <col min="4612" max="4612" width="9.54296875" style="2" customWidth="1"/>
    <col min="4613" max="4621" width="6.7265625" style="2" customWidth="1"/>
    <col min="4622" max="4622" width="19.7265625" style="2" customWidth="1"/>
    <col min="4623" max="4863" width="9.1796875" style="2"/>
    <col min="4864" max="4864" width="21.81640625" style="2" customWidth="1"/>
    <col min="4865" max="4865" width="11" style="2" customWidth="1"/>
    <col min="4866" max="4866" width="12" style="2" customWidth="1"/>
    <col min="4867" max="4867" width="6.7265625" style="2" customWidth="1"/>
    <col min="4868" max="4868" width="9.54296875" style="2" customWidth="1"/>
    <col min="4869" max="4877" width="6.7265625" style="2" customWidth="1"/>
    <col min="4878" max="4878" width="19.7265625" style="2" customWidth="1"/>
    <col min="4879" max="5119" width="9.1796875" style="2"/>
    <col min="5120" max="5120" width="21.81640625" style="2" customWidth="1"/>
    <col min="5121" max="5121" width="11" style="2" customWidth="1"/>
    <col min="5122" max="5122" width="12" style="2" customWidth="1"/>
    <col min="5123" max="5123" width="6.7265625" style="2" customWidth="1"/>
    <col min="5124" max="5124" width="9.54296875" style="2" customWidth="1"/>
    <col min="5125" max="5133" width="6.7265625" style="2" customWidth="1"/>
    <col min="5134" max="5134" width="19.7265625" style="2" customWidth="1"/>
    <col min="5135" max="5375" width="9.1796875" style="2"/>
    <col min="5376" max="5376" width="21.81640625" style="2" customWidth="1"/>
    <col min="5377" max="5377" width="11" style="2" customWidth="1"/>
    <col min="5378" max="5378" width="12" style="2" customWidth="1"/>
    <col min="5379" max="5379" width="6.7265625" style="2" customWidth="1"/>
    <col min="5380" max="5380" width="9.54296875" style="2" customWidth="1"/>
    <col min="5381" max="5389" width="6.7265625" style="2" customWidth="1"/>
    <col min="5390" max="5390" width="19.7265625" style="2" customWidth="1"/>
    <col min="5391" max="5631" width="9.1796875" style="2"/>
    <col min="5632" max="5632" width="21.81640625" style="2" customWidth="1"/>
    <col min="5633" max="5633" width="11" style="2" customWidth="1"/>
    <col min="5634" max="5634" width="12" style="2" customWidth="1"/>
    <col min="5635" max="5635" width="6.7265625" style="2" customWidth="1"/>
    <col min="5636" max="5636" width="9.54296875" style="2" customWidth="1"/>
    <col min="5637" max="5645" width="6.7265625" style="2" customWidth="1"/>
    <col min="5646" max="5646" width="19.7265625" style="2" customWidth="1"/>
    <col min="5647" max="5887" width="9.1796875" style="2"/>
    <col min="5888" max="5888" width="21.81640625" style="2" customWidth="1"/>
    <col min="5889" max="5889" width="11" style="2" customWidth="1"/>
    <col min="5890" max="5890" width="12" style="2" customWidth="1"/>
    <col min="5891" max="5891" width="6.7265625" style="2" customWidth="1"/>
    <col min="5892" max="5892" width="9.54296875" style="2" customWidth="1"/>
    <col min="5893" max="5901" width="6.7265625" style="2" customWidth="1"/>
    <col min="5902" max="5902" width="19.7265625" style="2" customWidth="1"/>
    <col min="5903" max="6143" width="9.1796875" style="2"/>
    <col min="6144" max="6144" width="21.81640625" style="2" customWidth="1"/>
    <col min="6145" max="6145" width="11" style="2" customWidth="1"/>
    <col min="6146" max="6146" width="12" style="2" customWidth="1"/>
    <col min="6147" max="6147" width="6.7265625" style="2" customWidth="1"/>
    <col min="6148" max="6148" width="9.54296875" style="2" customWidth="1"/>
    <col min="6149" max="6157" width="6.7265625" style="2" customWidth="1"/>
    <col min="6158" max="6158" width="19.7265625" style="2" customWidth="1"/>
    <col min="6159" max="6399" width="9.1796875" style="2"/>
    <col min="6400" max="6400" width="21.81640625" style="2" customWidth="1"/>
    <col min="6401" max="6401" width="11" style="2" customWidth="1"/>
    <col min="6402" max="6402" width="12" style="2" customWidth="1"/>
    <col min="6403" max="6403" width="6.7265625" style="2" customWidth="1"/>
    <col min="6404" max="6404" width="9.54296875" style="2" customWidth="1"/>
    <col min="6405" max="6413" width="6.7265625" style="2" customWidth="1"/>
    <col min="6414" max="6414" width="19.7265625" style="2" customWidth="1"/>
    <col min="6415" max="6655" width="9.1796875" style="2"/>
    <col min="6656" max="6656" width="21.81640625" style="2" customWidth="1"/>
    <col min="6657" max="6657" width="11" style="2" customWidth="1"/>
    <col min="6658" max="6658" width="12" style="2" customWidth="1"/>
    <col min="6659" max="6659" width="6.7265625" style="2" customWidth="1"/>
    <col min="6660" max="6660" width="9.54296875" style="2" customWidth="1"/>
    <col min="6661" max="6669" width="6.7265625" style="2" customWidth="1"/>
    <col min="6670" max="6670" width="19.7265625" style="2" customWidth="1"/>
    <col min="6671" max="6911" width="9.1796875" style="2"/>
    <col min="6912" max="6912" width="21.81640625" style="2" customWidth="1"/>
    <col min="6913" max="6913" width="11" style="2" customWidth="1"/>
    <col min="6914" max="6914" width="12" style="2" customWidth="1"/>
    <col min="6915" max="6915" width="6.7265625" style="2" customWidth="1"/>
    <col min="6916" max="6916" width="9.54296875" style="2" customWidth="1"/>
    <col min="6917" max="6925" width="6.7265625" style="2" customWidth="1"/>
    <col min="6926" max="6926" width="19.7265625" style="2" customWidth="1"/>
    <col min="6927" max="7167" width="9.1796875" style="2"/>
    <col min="7168" max="7168" width="21.81640625" style="2" customWidth="1"/>
    <col min="7169" max="7169" width="11" style="2" customWidth="1"/>
    <col min="7170" max="7170" width="12" style="2" customWidth="1"/>
    <col min="7171" max="7171" width="6.7265625" style="2" customWidth="1"/>
    <col min="7172" max="7172" width="9.54296875" style="2" customWidth="1"/>
    <col min="7173" max="7181" width="6.7265625" style="2" customWidth="1"/>
    <col min="7182" max="7182" width="19.7265625" style="2" customWidth="1"/>
    <col min="7183" max="7423" width="9.1796875" style="2"/>
    <col min="7424" max="7424" width="21.81640625" style="2" customWidth="1"/>
    <col min="7425" max="7425" width="11" style="2" customWidth="1"/>
    <col min="7426" max="7426" width="12" style="2" customWidth="1"/>
    <col min="7427" max="7427" width="6.7265625" style="2" customWidth="1"/>
    <col min="7428" max="7428" width="9.54296875" style="2" customWidth="1"/>
    <col min="7429" max="7437" width="6.7265625" style="2" customWidth="1"/>
    <col min="7438" max="7438" width="19.7265625" style="2" customWidth="1"/>
    <col min="7439" max="7679" width="9.1796875" style="2"/>
    <col min="7680" max="7680" width="21.81640625" style="2" customWidth="1"/>
    <col min="7681" max="7681" width="11" style="2" customWidth="1"/>
    <col min="7682" max="7682" width="12" style="2" customWidth="1"/>
    <col min="7683" max="7683" width="6.7265625" style="2" customWidth="1"/>
    <col min="7684" max="7684" width="9.54296875" style="2" customWidth="1"/>
    <col min="7685" max="7693" width="6.7265625" style="2" customWidth="1"/>
    <col min="7694" max="7694" width="19.7265625" style="2" customWidth="1"/>
    <col min="7695" max="7935" width="9.1796875" style="2"/>
    <col min="7936" max="7936" width="21.81640625" style="2" customWidth="1"/>
    <col min="7937" max="7937" width="11" style="2" customWidth="1"/>
    <col min="7938" max="7938" width="12" style="2" customWidth="1"/>
    <col min="7939" max="7939" width="6.7265625" style="2" customWidth="1"/>
    <col min="7940" max="7940" width="9.54296875" style="2" customWidth="1"/>
    <col min="7941" max="7949" width="6.7265625" style="2" customWidth="1"/>
    <col min="7950" max="7950" width="19.7265625" style="2" customWidth="1"/>
    <col min="7951" max="8191" width="9.1796875" style="2"/>
    <col min="8192" max="8192" width="21.81640625" style="2" customWidth="1"/>
    <col min="8193" max="8193" width="11" style="2" customWidth="1"/>
    <col min="8194" max="8194" width="12" style="2" customWidth="1"/>
    <col min="8195" max="8195" width="6.7265625" style="2" customWidth="1"/>
    <col min="8196" max="8196" width="9.54296875" style="2" customWidth="1"/>
    <col min="8197" max="8205" width="6.7265625" style="2" customWidth="1"/>
    <col min="8206" max="8206" width="19.7265625" style="2" customWidth="1"/>
    <col min="8207" max="8447" width="9.1796875" style="2"/>
    <col min="8448" max="8448" width="21.81640625" style="2" customWidth="1"/>
    <col min="8449" max="8449" width="11" style="2" customWidth="1"/>
    <col min="8450" max="8450" width="12" style="2" customWidth="1"/>
    <col min="8451" max="8451" width="6.7265625" style="2" customWidth="1"/>
    <col min="8452" max="8452" width="9.54296875" style="2" customWidth="1"/>
    <col min="8453" max="8461" width="6.7265625" style="2" customWidth="1"/>
    <col min="8462" max="8462" width="19.7265625" style="2" customWidth="1"/>
    <col min="8463" max="8703" width="9.1796875" style="2"/>
    <col min="8704" max="8704" width="21.81640625" style="2" customWidth="1"/>
    <col min="8705" max="8705" width="11" style="2" customWidth="1"/>
    <col min="8706" max="8706" width="12" style="2" customWidth="1"/>
    <col min="8707" max="8707" width="6.7265625" style="2" customWidth="1"/>
    <col min="8708" max="8708" width="9.54296875" style="2" customWidth="1"/>
    <col min="8709" max="8717" width="6.7265625" style="2" customWidth="1"/>
    <col min="8718" max="8718" width="19.7265625" style="2" customWidth="1"/>
    <col min="8719" max="8959" width="9.1796875" style="2"/>
    <col min="8960" max="8960" width="21.81640625" style="2" customWidth="1"/>
    <col min="8961" max="8961" width="11" style="2" customWidth="1"/>
    <col min="8962" max="8962" width="12" style="2" customWidth="1"/>
    <col min="8963" max="8963" width="6.7265625" style="2" customWidth="1"/>
    <col min="8964" max="8964" width="9.54296875" style="2" customWidth="1"/>
    <col min="8965" max="8973" width="6.7265625" style="2" customWidth="1"/>
    <col min="8974" max="8974" width="19.7265625" style="2" customWidth="1"/>
    <col min="8975" max="9215" width="9.1796875" style="2"/>
    <col min="9216" max="9216" width="21.81640625" style="2" customWidth="1"/>
    <col min="9217" max="9217" width="11" style="2" customWidth="1"/>
    <col min="9218" max="9218" width="12" style="2" customWidth="1"/>
    <col min="9219" max="9219" width="6.7265625" style="2" customWidth="1"/>
    <col min="9220" max="9220" width="9.54296875" style="2" customWidth="1"/>
    <col min="9221" max="9229" width="6.7265625" style="2" customWidth="1"/>
    <col min="9230" max="9230" width="19.7265625" style="2" customWidth="1"/>
    <col min="9231" max="9471" width="9.1796875" style="2"/>
    <col min="9472" max="9472" width="21.81640625" style="2" customWidth="1"/>
    <col min="9473" max="9473" width="11" style="2" customWidth="1"/>
    <col min="9474" max="9474" width="12" style="2" customWidth="1"/>
    <col min="9475" max="9475" width="6.7265625" style="2" customWidth="1"/>
    <col min="9476" max="9476" width="9.54296875" style="2" customWidth="1"/>
    <col min="9477" max="9485" width="6.7265625" style="2" customWidth="1"/>
    <col min="9486" max="9486" width="19.7265625" style="2" customWidth="1"/>
    <col min="9487" max="9727" width="9.1796875" style="2"/>
    <col min="9728" max="9728" width="21.81640625" style="2" customWidth="1"/>
    <col min="9729" max="9729" width="11" style="2" customWidth="1"/>
    <col min="9730" max="9730" width="12" style="2" customWidth="1"/>
    <col min="9731" max="9731" width="6.7265625" style="2" customWidth="1"/>
    <col min="9732" max="9732" width="9.54296875" style="2" customWidth="1"/>
    <col min="9733" max="9741" width="6.7265625" style="2" customWidth="1"/>
    <col min="9742" max="9742" width="19.7265625" style="2" customWidth="1"/>
    <col min="9743" max="9983" width="9.1796875" style="2"/>
    <col min="9984" max="9984" width="21.81640625" style="2" customWidth="1"/>
    <col min="9985" max="9985" width="11" style="2" customWidth="1"/>
    <col min="9986" max="9986" width="12" style="2" customWidth="1"/>
    <col min="9987" max="9987" width="6.7265625" style="2" customWidth="1"/>
    <col min="9988" max="9988" width="9.54296875" style="2" customWidth="1"/>
    <col min="9989" max="9997" width="6.7265625" style="2" customWidth="1"/>
    <col min="9998" max="9998" width="19.7265625" style="2" customWidth="1"/>
    <col min="9999" max="10239" width="9.1796875" style="2"/>
    <col min="10240" max="10240" width="21.81640625" style="2" customWidth="1"/>
    <col min="10241" max="10241" width="11" style="2" customWidth="1"/>
    <col min="10242" max="10242" width="12" style="2" customWidth="1"/>
    <col min="10243" max="10243" width="6.7265625" style="2" customWidth="1"/>
    <col min="10244" max="10244" width="9.54296875" style="2" customWidth="1"/>
    <col min="10245" max="10253" width="6.7265625" style="2" customWidth="1"/>
    <col min="10254" max="10254" width="19.7265625" style="2" customWidth="1"/>
    <col min="10255" max="10495" width="9.1796875" style="2"/>
    <col min="10496" max="10496" width="21.81640625" style="2" customWidth="1"/>
    <col min="10497" max="10497" width="11" style="2" customWidth="1"/>
    <col min="10498" max="10498" width="12" style="2" customWidth="1"/>
    <col min="10499" max="10499" width="6.7265625" style="2" customWidth="1"/>
    <col min="10500" max="10500" width="9.54296875" style="2" customWidth="1"/>
    <col min="10501" max="10509" width="6.7265625" style="2" customWidth="1"/>
    <col min="10510" max="10510" width="19.7265625" style="2" customWidth="1"/>
    <col min="10511" max="10751" width="9.1796875" style="2"/>
    <col min="10752" max="10752" width="21.81640625" style="2" customWidth="1"/>
    <col min="10753" max="10753" width="11" style="2" customWidth="1"/>
    <col min="10754" max="10754" width="12" style="2" customWidth="1"/>
    <col min="10755" max="10755" width="6.7265625" style="2" customWidth="1"/>
    <col min="10756" max="10756" width="9.54296875" style="2" customWidth="1"/>
    <col min="10757" max="10765" width="6.7265625" style="2" customWidth="1"/>
    <col min="10766" max="10766" width="19.7265625" style="2" customWidth="1"/>
    <col min="10767" max="11007" width="9.1796875" style="2"/>
    <col min="11008" max="11008" width="21.81640625" style="2" customWidth="1"/>
    <col min="11009" max="11009" width="11" style="2" customWidth="1"/>
    <col min="11010" max="11010" width="12" style="2" customWidth="1"/>
    <col min="11011" max="11011" width="6.7265625" style="2" customWidth="1"/>
    <col min="11012" max="11012" width="9.54296875" style="2" customWidth="1"/>
    <col min="11013" max="11021" width="6.7265625" style="2" customWidth="1"/>
    <col min="11022" max="11022" width="19.7265625" style="2" customWidth="1"/>
    <col min="11023" max="11263" width="9.1796875" style="2"/>
    <col min="11264" max="11264" width="21.81640625" style="2" customWidth="1"/>
    <col min="11265" max="11265" width="11" style="2" customWidth="1"/>
    <col min="11266" max="11266" width="12" style="2" customWidth="1"/>
    <col min="11267" max="11267" width="6.7265625" style="2" customWidth="1"/>
    <col min="11268" max="11268" width="9.54296875" style="2" customWidth="1"/>
    <col min="11269" max="11277" width="6.7265625" style="2" customWidth="1"/>
    <col min="11278" max="11278" width="19.7265625" style="2" customWidth="1"/>
    <col min="11279" max="11519" width="9.1796875" style="2"/>
    <col min="11520" max="11520" width="21.81640625" style="2" customWidth="1"/>
    <col min="11521" max="11521" width="11" style="2" customWidth="1"/>
    <col min="11522" max="11522" width="12" style="2" customWidth="1"/>
    <col min="11523" max="11523" width="6.7265625" style="2" customWidth="1"/>
    <col min="11524" max="11524" width="9.54296875" style="2" customWidth="1"/>
    <col min="11525" max="11533" width="6.7265625" style="2" customWidth="1"/>
    <col min="11534" max="11534" width="19.7265625" style="2" customWidth="1"/>
    <col min="11535" max="11775" width="9.1796875" style="2"/>
    <col min="11776" max="11776" width="21.81640625" style="2" customWidth="1"/>
    <col min="11777" max="11777" width="11" style="2" customWidth="1"/>
    <col min="11778" max="11778" width="12" style="2" customWidth="1"/>
    <col min="11779" max="11779" width="6.7265625" style="2" customWidth="1"/>
    <col min="11780" max="11780" width="9.54296875" style="2" customWidth="1"/>
    <col min="11781" max="11789" width="6.7265625" style="2" customWidth="1"/>
    <col min="11790" max="11790" width="19.7265625" style="2" customWidth="1"/>
    <col min="11791" max="12031" width="9.1796875" style="2"/>
    <col min="12032" max="12032" width="21.81640625" style="2" customWidth="1"/>
    <col min="12033" max="12033" width="11" style="2" customWidth="1"/>
    <col min="12034" max="12034" width="12" style="2" customWidth="1"/>
    <col min="12035" max="12035" width="6.7265625" style="2" customWidth="1"/>
    <col min="12036" max="12036" width="9.54296875" style="2" customWidth="1"/>
    <col min="12037" max="12045" width="6.7265625" style="2" customWidth="1"/>
    <col min="12046" max="12046" width="19.7265625" style="2" customWidth="1"/>
    <col min="12047" max="12287" width="9.1796875" style="2"/>
    <col min="12288" max="12288" width="21.81640625" style="2" customWidth="1"/>
    <col min="12289" max="12289" width="11" style="2" customWidth="1"/>
    <col min="12290" max="12290" width="12" style="2" customWidth="1"/>
    <col min="12291" max="12291" width="6.7265625" style="2" customWidth="1"/>
    <col min="12292" max="12292" width="9.54296875" style="2" customWidth="1"/>
    <col min="12293" max="12301" width="6.7265625" style="2" customWidth="1"/>
    <col min="12302" max="12302" width="19.7265625" style="2" customWidth="1"/>
    <col min="12303" max="12543" width="9.1796875" style="2"/>
    <col min="12544" max="12544" width="21.81640625" style="2" customWidth="1"/>
    <col min="12545" max="12545" width="11" style="2" customWidth="1"/>
    <col min="12546" max="12546" width="12" style="2" customWidth="1"/>
    <col min="12547" max="12547" width="6.7265625" style="2" customWidth="1"/>
    <col min="12548" max="12548" width="9.54296875" style="2" customWidth="1"/>
    <col min="12549" max="12557" width="6.7265625" style="2" customWidth="1"/>
    <col min="12558" max="12558" width="19.7265625" style="2" customWidth="1"/>
    <col min="12559" max="12799" width="9.1796875" style="2"/>
    <col min="12800" max="12800" width="21.81640625" style="2" customWidth="1"/>
    <col min="12801" max="12801" width="11" style="2" customWidth="1"/>
    <col min="12802" max="12802" width="12" style="2" customWidth="1"/>
    <col min="12803" max="12803" width="6.7265625" style="2" customWidth="1"/>
    <col min="12804" max="12804" width="9.54296875" style="2" customWidth="1"/>
    <col min="12805" max="12813" width="6.7265625" style="2" customWidth="1"/>
    <col min="12814" max="12814" width="19.7265625" style="2" customWidth="1"/>
    <col min="12815" max="13055" width="9.1796875" style="2"/>
    <col min="13056" max="13056" width="21.81640625" style="2" customWidth="1"/>
    <col min="13057" max="13057" width="11" style="2" customWidth="1"/>
    <col min="13058" max="13058" width="12" style="2" customWidth="1"/>
    <col min="13059" max="13059" width="6.7265625" style="2" customWidth="1"/>
    <col min="13060" max="13060" width="9.54296875" style="2" customWidth="1"/>
    <col min="13061" max="13069" width="6.7265625" style="2" customWidth="1"/>
    <col min="13070" max="13070" width="19.7265625" style="2" customWidth="1"/>
    <col min="13071" max="13311" width="9.1796875" style="2"/>
    <col min="13312" max="13312" width="21.81640625" style="2" customWidth="1"/>
    <col min="13313" max="13313" width="11" style="2" customWidth="1"/>
    <col min="13314" max="13314" width="12" style="2" customWidth="1"/>
    <col min="13315" max="13315" width="6.7265625" style="2" customWidth="1"/>
    <col min="13316" max="13316" width="9.54296875" style="2" customWidth="1"/>
    <col min="13317" max="13325" width="6.7265625" style="2" customWidth="1"/>
    <col min="13326" max="13326" width="19.7265625" style="2" customWidth="1"/>
    <col min="13327" max="13567" width="9.1796875" style="2"/>
    <col min="13568" max="13568" width="21.81640625" style="2" customWidth="1"/>
    <col min="13569" max="13569" width="11" style="2" customWidth="1"/>
    <col min="13570" max="13570" width="12" style="2" customWidth="1"/>
    <col min="13571" max="13571" width="6.7265625" style="2" customWidth="1"/>
    <col min="13572" max="13572" width="9.54296875" style="2" customWidth="1"/>
    <col min="13573" max="13581" width="6.7265625" style="2" customWidth="1"/>
    <col min="13582" max="13582" width="19.7265625" style="2" customWidth="1"/>
    <col min="13583" max="13823" width="9.1796875" style="2"/>
    <col min="13824" max="13824" width="21.81640625" style="2" customWidth="1"/>
    <col min="13825" max="13825" width="11" style="2" customWidth="1"/>
    <col min="13826" max="13826" width="12" style="2" customWidth="1"/>
    <col min="13827" max="13827" width="6.7265625" style="2" customWidth="1"/>
    <col min="13828" max="13828" width="9.54296875" style="2" customWidth="1"/>
    <col min="13829" max="13837" width="6.7265625" style="2" customWidth="1"/>
    <col min="13838" max="13838" width="19.7265625" style="2" customWidth="1"/>
    <col min="13839" max="14079" width="9.1796875" style="2"/>
    <col min="14080" max="14080" width="21.81640625" style="2" customWidth="1"/>
    <col min="14081" max="14081" width="11" style="2" customWidth="1"/>
    <col min="14082" max="14082" width="12" style="2" customWidth="1"/>
    <col min="14083" max="14083" width="6.7265625" style="2" customWidth="1"/>
    <col min="14084" max="14084" width="9.54296875" style="2" customWidth="1"/>
    <col min="14085" max="14093" width="6.7265625" style="2" customWidth="1"/>
    <col min="14094" max="14094" width="19.7265625" style="2" customWidth="1"/>
    <col min="14095" max="14335" width="9.1796875" style="2"/>
    <col min="14336" max="14336" width="21.81640625" style="2" customWidth="1"/>
    <col min="14337" max="14337" width="11" style="2" customWidth="1"/>
    <col min="14338" max="14338" width="12" style="2" customWidth="1"/>
    <col min="14339" max="14339" width="6.7265625" style="2" customWidth="1"/>
    <col min="14340" max="14340" width="9.54296875" style="2" customWidth="1"/>
    <col min="14341" max="14349" width="6.7265625" style="2" customWidth="1"/>
    <col min="14350" max="14350" width="19.7265625" style="2" customWidth="1"/>
    <col min="14351" max="14591" width="9.1796875" style="2"/>
    <col min="14592" max="14592" width="21.81640625" style="2" customWidth="1"/>
    <col min="14593" max="14593" width="11" style="2" customWidth="1"/>
    <col min="14594" max="14594" width="12" style="2" customWidth="1"/>
    <col min="14595" max="14595" width="6.7265625" style="2" customWidth="1"/>
    <col min="14596" max="14596" width="9.54296875" style="2" customWidth="1"/>
    <col min="14597" max="14605" width="6.7265625" style="2" customWidth="1"/>
    <col min="14606" max="14606" width="19.7265625" style="2" customWidth="1"/>
    <col min="14607" max="14847" width="9.1796875" style="2"/>
    <col min="14848" max="14848" width="21.81640625" style="2" customWidth="1"/>
    <col min="14849" max="14849" width="11" style="2" customWidth="1"/>
    <col min="14850" max="14850" width="12" style="2" customWidth="1"/>
    <col min="14851" max="14851" width="6.7265625" style="2" customWidth="1"/>
    <col min="14852" max="14852" width="9.54296875" style="2" customWidth="1"/>
    <col min="14853" max="14861" width="6.7265625" style="2" customWidth="1"/>
    <col min="14862" max="14862" width="19.7265625" style="2" customWidth="1"/>
    <col min="14863" max="15103" width="9.1796875" style="2"/>
    <col min="15104" max="15104" width="21.81640625" style="2" customWidth="1"/>
    <col min="15105" max="15105" width="11" style="2" customWidth="1"/>
    <col min="15106" max="15106" width="12" style="2" customWidth="1"/>
    <col min="15107" max="15107" width="6.7265625" style="2" customWidth="1"/>
    <col min="15108" max="15108" width="9.54296875" style="2" customWidth="1"/>
    <col min="15109" max="15117" width="6.7265625" style="2" customWidth="1"/>
    <col min="15118" max="15118" width="19.7265625" style="2" customWidth="1"/>
    <col min="15119" max="15359" width="9.1796875" style="2"/>
    <col min="15360" max="15360" width="21.81640625" style="2" customWidth="1"/>
    <col min="15361" max="15361" width="11" style="2" customWidth="1"/>
    <col min="15362" max="15362" width="12" style="2" customWidth="1"/>
    <col min="15363" max="15363" width="6.7265625" style="2" customWidth="1"/>
    <col min="15364" max="15364" width="9.54296875" style="2" customWidth="1"/>
    <col min="15365" max="15373" width="6.7265625" style="2" customWidth="1"/>
    <col min="15374" max="15374" width="19.7265625" style="2" customWidth="1"/>
    <col min="15375" max="15615" width="9.1796875" style="2"/>
    <col min="15616" max="15616" width="21.81640625" style="2" customWidth="1"/>
    <col min="15617" max="15617" width="11" style="2" customWidth="1"/>
    <col min="15618" max="15618" width="12" style="2" customWidth="1"/>
    <col min="15619" max="15619" width="6.7265625" style="2" customWidth="1"/>
    <col min="15620" max="15620" width="9.54296875" style="2" customWidth="1"/>
    <col min="15621" max="15629" width="6.7265625" style="2" customWidth="1"/>
    <col min="15630" max="15630" width="19.7265625" style="2" customWidth="1"/>
    <col min="15631" max="15871" width="9.1796875" style="2"/>
    <col min="15872" max="15872" width="21.81640625" style="2" customWidth="1"/>
    <col min="15873" max="15873" width="11" style="2" customWidth="1"/>
    <col min="15874" max="15874" width="12" style="2" customWidth="1"/>
    <col min="15875" max="15875" width="6.7265625" style="2" customWidth="1"/>
    <col min="15876" max="15876" width="9.54296875" style="2" customWidth="1"/>
    <col min="15877" max="15885" width="6.7265625" style="2" customWidth="1"/>
    <col min="15886" max="15886" width="19.7265625" style="2" customWidth="1"/>
    <col min="15887" max="16127" width="9.1796875" style="2"/>
    <col min="16128" max="16128" width="21.81640625" style="2" customWidth="1"/>
    <col min="16129" max="16129" width="11" style="2" customWidth="1"/>
    <col min="16130" max="16130" width="12" style="2" customWidth="1"/>
    <col min="16131" max="16131" width="6.7265625" style="2" customWidth="1"/>
    <col min="16132" max="16132" width="9.54296875" style="2" customWidth="1"/>
    <col min="16133" max="16141" width="6.7265625" style="2" customWidth="1"/>
    <col min="16142" max="16142" width="19.7265625" style="2" customWidth="1"/>
    <col min="16143" max="16384" width="9.1796875" style="2"/>
  </cols>
  <sheetData>
    <row r="1" spans="1:15" ht="19.5" customHeight="1" x14ac:dyDescent="0.25">
      <c r="A1" s="1174" t="s">
        <v>431</v>
      </c>
      <c r="B1" s="1174"/>
      <c r="C1" s="1174"/>
      <c r="D1" s="1174"/>
      <c r="E1" s="1174"/>
      <c r="F1" s="1174"/>
      <c r="G1" s="1174"/>
      <c r="H1" s="1174"/>
      <c r="I1" s="1174"/>
      <c r="J1" s="1174"/>
      <c r="K1" s="1174"/>
      <c r="L1" s="1174"/>
      <c r="M1" s="1174"/>
      <c r="N1" s="1326"/>
      <c r="O1" s="1326"/>
    </row>
    <row r="2" spans="1:15" ht="15.5" x14ac:dyDescent="0.25">
      <c r="A2" s="1175" t="s">
        <v>432</v>
      </c>
      <c r="B2" s="1175"/>
      <c r="C2" s="1175"/>
      <c r="D2" s="1175"/>
      <c r="E2" s="1175"/>
      <c r="F2" s="1175"/>
      <c r="G2" s="1175"/>
      <c r="H2" s="1175"/>
      <c r="I2" s="1175"/>
      <c r="J2" s="1175"/>
      <c r="K2" s="1175"/>
      <c r="L2" s="1175"/>
      <c r="M2" s="1175"/>
      <c r="N2" s="1327"/>
      <c r="O2" s="1327"/>
    </row>
    <row r="3" spans="1:15" ht="15.5" x14ac:dyDescent="0.25">
      <c r="A3" s="1175">
        <v>2017</v>
      </c>
      <c r="B3" s="1175"/>
      <c r="C3" s="1175"/>
      <c r="D3" s="1175"/>
      <c r="E3" s="1175"/>
      <c r="F3" s="1175"/>
      <c r="G3" s="1175"/>
      <c r="H3" s="1175"/>
      <c r="I3" s="1175"/>
      <c r="J3" s="1175"/>
      <c r="K3" s="1175"/>
      <c r="L3" s="1175"/>
      <c r="M3" s="1175"/>
      <c r="N3" s="1327"/>
      <c r="O3" s="1327"/>
    </row>
    <row r="4" spans="1:15" s="33" customFormat="1" ht="27.75" customHeight="1" x14ac:dyDescent="0.35">
      <c r="A4" s="970" t="s">
        <v>130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974" t="s">
        <v>131</v>
      </c>
    </row>
    <row r="5" spans="1:15" ht="26.25" customHeight="1" thickBot="1" x14ac:dyDescent="0.3">
      <c r="A5" s="1328" t="s">
        <v>1273</v>
      </c>
      <c r="B5" s="1178" t="s">
        <v>838</v>
      </c>
      <c r="C5" s="1179"/>
      <c r="D5" s="1179"/>
      <c r="E5" s="1179"/>
      <c r="F5" s="1179"/>
      <c r="G5" s="1243" t="s">
        <v>839</v>
      </c>
      <c r="H5" s="1250"/>
      <c r="I5" s="1250"/>
      <c r="J5" s="1250"/>
      <c r="K5" s="1324" t="s">
        <v>884</v>
      </c>
      <c r="L5" s="1325"/>
      <c r="M5" s="1325"/>
      <c r="N5" s="1325"/>
      <c r="O5" s="1330" t="s">
        <v>946</v>
      </c>
    </row>
    <row r="6" spans="1:15" ht="39" customHeight="1" thickTop="1" x14ac:dyDescent="0.25">
      <c r="A6" s="1329"/>
      <c r="B6" s="99" t="s">
        <v>404</v>
      </c>
      <c r="C6" s="386" t="s">
        <v>993</v>
      </c>
      <c r="D6" s="494" t="s">
        <v>796</v>
      </c>
      <c r="E6" s="99" t="s">
        <v>864</v>
      </c>
      <c r="F6" s="494" t="s">
        <v>795</v>
      </c>
      <c r="G6" s="99" t="s">
        <v>39</v>
      </c>
      <c r="H6" s="99" t="s">
        <v>404</v>
      </c>
      <c r="I6" s="494" t="s">
        <v>796</v>
      </c>
      <c r="J6" s="494" t="s">
        <v>795</v>
      </c>
      <c r="K6" s="99" t="s">
        <v>39</v>
      </c>
      <c r="L6" s="99" t="s">
        <v>404</v>
      </c>
      <c r="M6" s="494" t="s">
        <v>796</v>
      </c>
      <c r="N6" s="494" t="s">
        <v>795</v>
      </c>
      <c r="O6" s="1331"/>
    </row>
    <row r="7" spans="1:15" ht="23.25" customHeight="1" thickBot="1" x14ac:dyDescent="0.3">
      <c r="A7" s="788" t="s">
        <v>812</v>
      </c>
      <c r="B7" s="256">
        <f>SUM(L7+H7)</f>
        <v>1625</v>
      </c>
      <c r="C7" s="257">
        <f>(D7/$D$16)*100</f>
        <v>64.64</v>
      </c>
      <c r="D7" s="256">
        <f>M7+I7</f>
        <v>404</v>
      </c>
      <c r="E7" s="257">
        <f>(F7/$F$16)*100</f>
        <v>73.157579388855595</v>
      </c>
      <c r="F7" s="256">
        <f>N7+J7</f>
        <v>1221</v>
      </c>
      <c r="G7" s="880">
        <f>(H7/$H$16)*100</f>
        <v>83.448709880427941</v>
      </c>
      <c r="H7" s="256">
        <f>J7+I7</f>
        <v>1326</v>
      </c>
      <c r="I7" s="258">
        <v>281</v>
      </c>
      <c r="J7" s="258">
        <v>1045</v>
      </c>
      <c r="K7" s="880">
        <f>(L7/$L$16)*100</f>
        <v>42.411347517730498</v>
      </c>
      <c r="L7" s="256">
        <f>N7+M7</f>
        <v>299</v>
      </c>
      <c r="M7" s="122">
        <v>123</v>
      </c>
      <c r="N7" s="122">
        <v>176</v>
      </c>
      <c r="O7" s="811" t="s">
        <v>40</v>
      </c>
    </row>
    <row r="8" spans="1:15" ht="23.25" customHeight="1" thickBot="1" x14ac:dyDescent="0.3">
      <c r="A8" s="790" t="s">
        <v>813</v>
      </c>
      <c r="B8" s="127">
        <f t="shared" ref="B8:B15" si="0">SUM(L8+H8)</f>
        <v>356</v>
      </c>
      <c r="C8" s="259">
        <f t="shared" ref="C8:C15" si="1">(D8/$D$16)*100</f>
        <v>20.16</v>
      </c>
      <c r="D8" s="127">
        <f t="shared" ref="D8:D15" si="2">M8+I8</f>
        <v>126</v>
      </c>
      <c r="E8" s="259">
        <f t="shared" ref="E8:E15" si="3">(F8/$F$16)*100</f>
        <v>13.780707010185738</v>
      </c>
      <c r="F8" s="127">
        <f t="shared" ref="F8:F15" si="4">N8+J8</f>
        <v>230</v>
      </c>
      <c r="G8" s="881">
        <f t="shared" ref="G8:G14" si="5">(H8/$H$16)*100</f>
        <v>9.4398993077407169</v>
      </c>
      <c r="H8" s="127">
        <f t="shared" ref="H8:H16" si="6">J8+I8</f>
        <v>150</v>
      </c>
      <c r="I8" s="128">
        <v>43</v>
      </c>
      <c r="J8" s="128">
        <v>107</v>
      </c>
      <c r="K8" s="881">
        <f t="shared" ref="K8:K16" si="7">(L8/$L$16)*100</f>
        <v>29.219858156028366</v>
      </c>
      <c r="L8" s="127">
        <f t="shared" ref="L8:L15" si="8">N8+M8</f>
        <v>206</v>
      </c>
      <c r="M8" s="123">
        <v>83</v>
      </c>
      <c r="N8" s="123">
        <v>123</v>
      </c>
      <c r="O8" s="812" t="s">
        <v>41</v>
      </c>
    </row>
    <row r="9" spans="1:15" ht="23.25" customHeight="1" thickBot="1" x14ac:dyDescent="0.3">
      <c r="A9" s="788" t="s">
        <v>814</v>
      </c>
      <c r="B9" s="129">
        <f t="shared" si="0"/>
        <v>71</v>
      </c>
      <c r="C9" s="260">
        <f t="shared" si="1"/>
        <v>3.04</v>
      </c>
      <c r="D9" s="129">
        <f t="shared" si="2"/>
        <v>19</v>
      </c>
      <c r="E9" s="260">
        <f t="shared" si="3"/>
        <v>3.1156381066506889</v>
      </c>
      <c r="F9" s="129">
        <f t="shared" si="4"/>
        <v>52</v>
      </c>
      <c r="G9" s="882">
        <f t="shared" si="5"/>
        <v>2.5173064820641913</v>
      </c>
      <c r="H9" s="129">
        <f t="shared" si="6"/>
        <v>40</v>
      </c>
      <c r="I9" s="130">
        <v>10</v>
      </c>
      <c r="J9" s="130">
        <v>30</v>
      </c>
      <c r="K9" s="882">
        <f t="shared" si="7"/>
        <v>4.3971631205673756</v>
      </c>
      <c r="L9" s="129">
        <f t="shared" si="8"/>
        <v>31</v>
      </c>
      <c r="M9" s="124">
        <v>9</v>
      </c>
      <c r="N9" s="124">
        <v>22</v>
      </c>
      <c r="O9" s="813" t="s">
        <v>42</v>
      </c>
    </row>
    <row r="10" spans="1:15" ht="23.25" customHeight="1" thickBot="1" x14ac:dyDescent="0.3">
      <c r="A10" s="790" t="s">
        <v>815</v>
      </c>
      <c r="B10" s="127">
        <f t="shared" si="0"/>
        <v>56</v>
      </c>
      <c r="C10" s="259">
        <f t="shared" si="1"/>
        <v>2.88</v>
      </c>
      <c r="D10" s="127">
        <f t="shared" si="2"/>
        <v>18</v>
      </c>
      <c r="E10" s="259">
        <f t="shared" si="3"/>
        <v>2.2768124625524266</v>
      </c>
      <c r="F10" s="127">
        <f t="shared" si="4"/>
        <v>38</v>
      </c>
      <c r="G10" s="881">
        <f t="shared" si="5"/>
        <v>1.2586532410320956</v>
      </c>
      <c r="H10" s="127">
        <f t="shared" si="6"/>
        <v>20</v>
      </c>
      <c r="I10" s="128">
        <v>3</v>
      </c>
      <c r="J10" s="128">
        <v>17</v>
      </c>
      <c r="K10" s="881">
        <f t="shared" si="7"/>
        <v>5.1063829787234036</v>
      </c>
      <c r="L10" s="127">
        <f t="shared" si="8"/>
        <v>36</v>
      </c>
      <c r="M10" s="123">
        <v>15</v>
      </c>
      <c r="N10" s="123">
        <v>21</v>
      </c>
      <c r="O10" s="812" t="s">
        <v>43</v>
      </c>
    </row>
    <row r="11" spans="1:15" ht="23.25" customHeight="1" thickBot="1" x14ac:dyDescent="0.3">
      <c r="A11" s="788" t="s">
        <v>816</v>
      </c>
      <c r="B11" s="129">
        <f t="shared" si="0"/>
        <v>31</v>
      </c>
      <c r="C11" s="260">
        <f t="shared" si="1"/>
        <v>1.28</v>
      </c>
      <c r="D11" s="129">
        <f t="shared" si="2"/>
        <v>8</v>
      </c>
      <c r="E11" s="260">
        <f t="shared" si="3"/>
        <v>1.378070701018574</v>
      </c>
      <c r="F11" s="129">
        <f t="shared" si="4"/>
        <v>23</v>
      </c>
      <c r="G11" s="882">
        <f t="shared" si="5"/>
        <v>1.3845185651353054</v>
      </c>
      <c r="H11" s="129">
        <f t="shared" si="6"/>
        <v>22</v>
      </c>
      <c r="I11" s="130">
        <v>3</v>
      </c>
      <c r="J11" s="130">
        <v>19</v>
      </c>
      <c r="K11" s="882">
        <f t="shared" si="7"/>
        <v>1.2765957446808509</v>
      </c>
      <c r="L11" s="129">
        <f t="shared" si="8"/>
        <v>9</v>
      </c>
      <c r="M11" s="124">
        <v>5</v>
      </c>
      <c r="N11" s="124">
        <v>4</v>
      </c>
      <c r="O11" s="813" t="s">
        <v>44</v>
      </c>
    </row>
    <row r="12" spans="1:15" ht="23.25" customHeight="1" thickBot="1" x14ac:dyDescent="0.3">
      <c r="A12" s="790" t="s">
        <v>817</v>
      </c>
      <c r="B12" s="127">
        <f t="shared" si="0"/>
        <v>10</v>
      </c>
      <c r="C12" s="259">
        <f t="shared" si="1"/>
        <v>0.32</v>
      </c>
      <c r="D12" s="127">
        <f t="shared" si="2"/>
        <v>2</v>
      </c>
      <c r="E12" s="259">
        <f t="shared" si="3"/>
        <v>0.47932893948472138</v>
      </c>
      <c r="F12" s="127">
        <f t="shared" si="4"/>
        <v>8</v>
      </c>
      <c r="G12" s="881">
        <f t="shared" si="5"/>
        <v>0.62932662051604782</v>
      </c>
      <c r="H12" s="127">
        <f t="shared" si="6"/>
        <v>10</v>
      </c>
      <c r="I12" s="128">
        <v>2</v>
      </c>
      <c r="J12" s="128">
        <v>8</v>
      </c>
      <c r="K12" s="881">
        <f t="shared" si="7"/>
        <v>0</v>
      </c>
      <c r="L12" s="127">
        <f t="shared" si="8"/>
        <v>0</v>
      </c>
      <c r="M12" s="123">
        <v>0</v>
      </c>
      <c r="N12" s="123">
        <v>0</v>
      </c>
      <c r="O12" s="812" t="s">
        <v>45</v>
      </c>
    </row>
    <row r="13" spans="1:15" ht="23.25" customHeight="1" thickBot="1" x14ac:dyDescent="0.3">
      <c r="A13" s="788" t="s">
        <v>842</v>
      </c>
      <c r="B13" s="129">
        <f t="shared" si="0"/>
        <v>17</v>
      </c>
      <c r="C13" s="260">
        <f t="shared" si="1"/>
        <v>0.64</v>
      </c>
      <c r="D13" s="129">
        <f t="shared" si="2"/>
        <v>4</v>
      </c>
      <c r="E13" s="260">
        <f t="shared" si="3"/>
        <v>0.77890952666267221</v>
      </c>
      <c r="F13" s="129">
        <f t="shared" si="4"/>
        <v>13</v>
      </c>
      <c r="G13" s="882">
        <f t="shared" si="5"/>
        <v>0.56639395846444307</v>
      </c>
      <c r="H13" s="129">
        <f t="shared" si="6"/>
        <v>9</v>
      </c>
      <c r="I13" s="130">
        <v>2</v>
      </c>
      <c r="J13" s="130">
        <v>7</v>
      </c>
      <c r="K13" s="882">
        <f t="shared" si="7"/>
        <v>1.1347517730496455</v>
      </c>
      <c r="L13" s="129">
        <f t="shared" si="8"/>
        <v>8</v>
      </c>
      <c r="M13" s="124">
        <v>2</v>
      </c>
      <c r="N13" s="124">
        <v>6</v>
      </c>
      <c r="O13" s="813" t="s">
        <v>46</v>
      </c>
    </row>
    <row r="14" spans="1:15" ht="23.25" customHeight="1" thickBot="1" x14ac:dyDescent="0.3">
      <c r="A14" s="790" t="s">
        <v>819</v>
      </c>
      <c r="B14" s="127">
        <f t="shared" ref="B14" si="9">SUM(L14+H14)</f>
        <v>19</v>
      </c>
      <c r="C14" s="259">
        <f t="shared" si="1"/>
        <v>0.32</v>
      </c>
      <c r="D14" s="127">
        <f t="shared" si="2"/>
        <v>2</v>
      </c>
      <c r="E14" s="259">
        <f t="shared" si="3"/>
        <v>1.0185739964050331</v>
      </c>
      <c r="F14" s="127">
        <f t="shared" si="4"/>
        <v>17</v>
      </c>
      <c r="G14" s="881">
        <f t="shared" si="5"/>
        <v>0.62932662051604782</v>
      </c>
      <c r="H14" s="127">
        <f t="shared" si="6"/>
        <v>10</v>
      </c>
      <c r="I14" s="128">
        <v>1</v>
      </c>
      <c r="J14" s="128">
        <v>9</v>
      </c>
      <c r="K14" s="881">
        <f t="shared" si="7"/>
        <v>1.2765957446808509</v>
      </c>
      <c r="L14" s="127">
        <f t="shared" si="8"/>
        <v>9</v>
      </c>
      <c r="M14" s="123">
        <v>1</v>
      </c>
      <c r="N14" s="123">
        <v>8</v>
      </c>
      <c r="O14" s="812" t="s">
        <v>669</v>
      </c>
    </row>
    <row r="15" spans="1:15" ht="23.25" customHeight="1" x14ac:dyDescent="0.25">
      <c r="A15" s="815" t="s">
        <v>826</v>
      </c>
      <c r="B15" s="131">
        <f t="shared" si="0"/>
        <v>109</v>
      </c>
      <c r="C15" s="401">
        <f t="shared" si="1"/>
        <v>6.72</v>
      </c>
      <c r="D15" s="131">
        <f t="shared" si="2"/>
        <v>42</v>
      </c>
      <c r="E15" s="401">
        <f t="shared" si="3"/>
        <v>4.0143798681845411</v>
      </c>
      <c r="F15" s="131">
        <f t="shared" si="4"/>
        <v>67</v>
      </c>
      <c r="G15" s="883">
        <f>(H15/$H$16)*100</f>
        <v>0.12586532410320958</v>
      </c>
      <c r="H15" s="131">
        <f t="shared" si="6"/>
        <v>2</v>
      </c>
      <c r="I15" s="132">
        <v>0</v>
      </c>
      <c r="J15" s="132">
        <v>2</v>
      </c>
      <c r="K15" s="883">
        <f t="shared" si="7"/>
        <v>15.177304964539006</v>
      </c>
      <c r="L15" s="131">
        <f t="shared" si="8"/>
        <v>107</v>
      </c>
      <c r="M15" s="402">
        <v>42</v>
      </c>
      <c r="N15" s="402">
        <v>65</v>
      </c>
      <c r="O15" s="814" t="s">
        <v>181</v>
      </c>
    </row>
    <row r="16" spans="1:15" s="33" customFormat="1" ht="23.25" customHeight="1" x14ac:dyDescent="0.25">
      <c r="A16" s="792" t="s">
        <v>47</v>
      </c>
      <c r="B16" s="376">
        <f t="shared" ref="B16:M16" si="10">SUM(B7:B15)</f>
        <v>2294</v>
      </c>
      <c r="C16" s="403">
        <f t="shared" si="10"/>
        <v>99.999999999999986</v>
      </c>
      <c r="D16" s="376">
        <f t="shared" si="10"/>
        <v>625</v>
      </c>
      <c r="E16" s="403">
        <f t="shared" si="10"/>
        <v>100</v>
      </c>
      <c r="F16" s="376">
        <f t="shared" si="10"/>
        <v>1669</v>
      </c>
      <c r="G16" s="376">
        <f>SUM(G7:G15)</f>
        <v>100.00000000000001</v>
      </c>
      <c r="H16" s="376">
        <f t="shared" si="6"/>
        <v>1589</v>
      </c>
      <c r="I16" s="376">
        <f t="shared" si="10"/>
        <v>345</v>
      </c>
      <c r="J16" s="376">
        <f t="shared" si="10"/>
        <v>1244</v>
      </c>
      <c r="K16" s="403">
        <f t="shared" si="7"/>
        <v>100</v>
      </c>
      <c r="L16" s="376">
        <f>N16+M16</f>
        <v>705</v>
      </c>
      <c r="M16" s="404">
        <f t="shared" si="10"/>
        <v>280</v>
      </c>
      <c r="N16" s="404">
        <f>SUM(N7:N15)</f>
        <v>425</v>
      </c>
      <c r="O16" s="787" t="s">
        <v>48</v>
      </c>
    </row>
    <row r="19" spans="1:15" s="33" customFormat="1" ht="15" customHeight="1" x14ac:dyDescent="0.3">
      <c r="A19" s="51"/>
      <c r="B19" s="3"/>
      <c r="C19" s="3"/>
      <c r="D19" s="3"/>
      <c r="E19" s="3"/>
      <c r="F19" s="3"/>
      <c r="G19" s="3"/>
      <c r="H19" s="3"/>
      <c r="I19" s="3"/>
      <c r="J19" s="3"/>
      <c r="K19" s="3"/>
      <c r="L19" s="51"/>
      <c r="M19" s="51"/>
      <c r="N19" s="51"/>
      <c r="O19" s="51"/>
    </row>
    <row r="20" spans="1:15" s="33" customFormat="1" x14ac:dyDescent="0.3">
      <c r="A20" s="51"/>
      <c r="B20" s="3"/>
      <c r="C20" s="3"/>
      <c r="D20" s="3"/>
      <c r="E20" s="3"/>
      <c r="F20" s="3"/>
      <c r="G20" s="3"/>
      <c r="H20" s="3"/>
      <c r="I20" s="3"/>
      <c r="J20" s="3"/>
      <c r="K20" s="51"/>
      <c r="L20" s="51"/>
      <c r="M20" s="51"/>
      <c r="N20" s="51"/>
      <c r="O20" s="51"/>
    </row>
    <row r="21" spans="1:15" s="33" customFormat="1" x14ac:dyDescent="0.3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</row>
  </sheetData>
  <mergeCells count="8">
    <mergeCell ref="K5:N5"/>
    <mergeCell ref="G5:J5"/>
    <mergeCell ref="B5:F5"/>
    <mergeCell ref="A1:O1"/>
    <mergeCell ref="A2:O2"/>
    <mergeCell ref="A3:O3"/>
    <mergeCell ref="A5:A6"/>
    <mergeCell ref="O5:O6"/>
  </mergeCells>
  <printOptions horizontalCentered="1" verticalCentered="1"/>
  <pageMargins left="0" right="0" top="0" bottom="0" header="0.51181102362204722" footer="0.51181102362204722"/>
  <pageSetup paperSize="9" scale="9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17"/>
  <sheetViews>
    <sheetView view="pageBreakPreview" zoomScaleNormal="100" zoomScaleSheetLayoutView="100" workbookViewId="0">
      <selection activeCell="J14" sqref="J14"/>
    </sheetView>
  </sheetViews>
  <sheetFormatPr defaultRowHeight="14" x14ac:dyDescent="0.25"/>
  <cols>
    <col min="1" max="1" width="28.81640625" style="6" customWidth="1"/>
    <col min="2" max="2" width="10.81640625" style="6" customWidth="1"/>
    <col min="3" max="7" width="9.7265625" style="6" customWidth="1"/>
    <col min="8" max="8" width="10.81640625" style="6" customWidth="1"/>
    <col min="9" max="9" width="28.81640625" style="6" customWidth="1"/>
    <col min="10" max="256" width="9.1796875" style="49"/>
    <col min="257" max="257" width="30.7265625" style="49" customWidth="1"/>
    <col min="258" max="259" width="12.7265625" style="49" customWidth="1"/>
    <col min="260" max="263" width="10.7265625" style="49" customWidth="1"/>
    <col min="264" max="264" width="12.7265625" style="49" customWidth="1"/>
    <col min="265" max="265" width="30.7265625" style="49" customWidth="1"/>
    <col min="266" max="512" width="9.1796875" style="49"/>
    <col min="513" max="513" width="30.7265625" style="49" customWidth="1"/>
    <col min="514" max="515" width="12.7265625" style="49" customWidth="1"/>
    <col min="516" max="519" width="10.7265625" style="49" customWidth="1"/>
    <col min="520" max="520" width="12.7265625" style="49" customWidth="1"/>
    <col min="521" max="521" width="30.7265625" style="49" customWidth="1"/>
    <col min="522" max="768" width="9.1796875" style="49"/>
    <col min="769" max="769" width="30.7265625" style="49" customWidth="1"/>
    <col min="770" max="771" width="12.7265625" style="49" customWidth="1"/>
    <col min="772" max="775" width="10.7265625" style="49" customWidth="1"/>
    <col min="776" max="776" width="12.7265625" style="49" customWidth="1"/>
    <col min="777" max="777" width="30.7265625" style="49" customWidth="1"/>
    <col min="778" max="1024" width="9.1796875" style="49"/>
    <col min="1025" max="1025" width="30.7265625" style="49" customWidth="1"/>
    <col min="1026" max="1027" width="12.7265625" style="49" customWidth="1"/>
    <col min="1028" max="1031" width="10.7265625" style="49" customWidth="1"/>
    <col min="1032" max="1032" width="12.7265625" style="49" customWidth="1"/>
    <col min="1033" max="1033" width="30.7265625" style="49" customWidth="1"/>
    <col min="1034" max="1280" width="9.1796875" style="49"/>
    <col min="1281" max="1281" width="30.7265625" style="49" customWidth="1"/>
    <col min="1282" max="1283" width="12.7265625" style="49" customWidth="1"/>
    <col min="1284" max="1287" width="10.7265625" style="49" customWidth="1"/>
    <col min="1288" max="1288" width="12.7265625" style="49" customWidth="1"/>
    <col min="1289" max="1289" width="30.7265625" style="49" customWidth="1"/>
    <col min="1290" max="1536" width="9.1796875" style="49"/>
    <col min="1537" max="1537" width="30.7265625" style="49" customWidth="1"/>
    <col min="1538" max="1539" width="12.7265625" style="49" customWidth="1"/>
    <col min="1540" max="1543" width="10.7265625" style="49" customWidth="1"/>
    <col min="1544" max="1544" width="12.7265625" style="49" customWidth="1"/>
    <col min="1545" max="1545" width="30.7265625" style="49" customWidth="1"/>
    <col min="1546" max="1792" width="9.1796875" style="49"/>
    <col min="1793" max="1793" width="30.7265625" style="49" customWidth="1"/>
    <col min="1794" max="1795" width="12.7265625" style="49" customWidth="1"/>
    <col min="1796" max="1799" width="10.7265625" style="49" customWidth="1"/>
    <col min="1800" max="1800" width="12.7265625" style="49" customWidth="1"/>
    <col min="1801" max="1801" width="30.7265625" style="49" customWidth="1"/>
    <col min="1802" max="2048" width="9.1796875" style="49"/>
    <col min="2049" max="2049" width="30.7265625" style="49" customWidth="1"/>
    <col min="2050" max="2051" width="12.7265625" style="49" customWidth="1"/>
    <col min="2052" max="2055" width="10.7265625" style="49" customWidth="1"/>
    <col min="2056" max="2056" width="12.7265625" style="49" customWidth="1"/>
    <col min="2057" max="2057" width="30.7265625" style="49" customWidth="1"/>
    <col min="2058" max="2304" width="9.1796875" style="49"/>
    <col min="2305" max="2305" width="30.7265625" style="49" customWidth="1"/>
    <col min="2306" max="2307" width="12.7265625" style="49" customWidth="1"/>
    <col min="2308" max="2311" width="10.7265625" style="49" customWidth="1"/>
    <col min="2312" max="2312" width="12.7265625" style="49" customWidth="1"/>
    <col min="2313" max="2313" width="30.7265625" style="49" customWidth="1"/>
    <col min="2314" max="2560" width="9.1796875" style="49"/>
    <col min="2561" max="2561" width="30.7265625" style="49" customWidth="1"/>
    <col min="2562" max="2563" width="12.7265625" style="49" customWidth="1"/>
    <col min="2564" max="2567" width="10.7265625" style="49" customWidth="1"/>
    <col min="2568" max="2568" width="12.7265625" style="49" customWidth="1"/>
    <col min="2569" max="2569" width="30.7265625" style="49" customWidth="1"/>
    <col min="2570" max="2816" width="9.1796875" style="49"/>
    <col min="2817" max="2817" width="30.7265625" style="49" customWidth="1"/>
    <col min="2818" max="2819" width="12.7265625" style="49" customWidth="1"/>
    <col min="2820" max="2823" width="10.7265625" style="49" customWidth="1"/>
    <col min="2824" max="2824" width="12.7265625" style="49" customWidth="1"/>
    <col min="2825" max="2825" width="30.7265625" style="49" customWidth="1"/>
    <col min="2826" max="3072" width="9.1796875" style="49"/>
    <col min="3073" max="3073" width="30.7265625" style="49" customWidth="1"/>
    <col min="3074" max="3075" width="12.7265625" style="49" customWidth="1"/>
    <col min="3076" max="3079" width="10.7265625" style="49" customWidth="1"/>
    <col min="3080" max="3080" width="12.7265625" style="49" customWidth="1"/>
    <col min="3081" max="3081" width="30.7265625" style="49" customWidth="1"/>
    <col min="3082" max="3328" width="9.1796875" style="49"/>
    <col min="3329" max="3329" width="30.7265625" style="49" customWidth="1"/>
    <col min="3330" max="3331" width="12.7265625" style="49" customWidth="1"/>
    <col min="3332" max="3335" width="10.7265625" style="49" customWidth="1"/>
    <col min="3336" max="3336" width="12.7265625" style="49" customWidth="1"/>
    <col min="3337" max="3337" width="30.7265625" style="49" customWidth="1"/>
    <col min="3338" max="3584" width="9.1796875" style="49"/>
    <col min="3585" max="3585" width="30.7265625" style="49" customWidth="1"/>
    <col min="3586" max="3587" width="12.7265625" style="49" customWidth="1"/>
    <col min="3588" max="3591" width="10.7265625" style="49" customWidth="1"/>
    <col min="3592" max="3592" width="12.7265625" style="49" customWidth="1"/>
    <col min="3593" max="3593" width="30.7265625" style="49" customWidth="1"/>
    <col min="3594" max="3840" width="9.1796875" style="49"/>
    <col min="3841" max="3841" width="30.7265625" style="49" customWidth="1"/>
    <col min="3842" max="3843" width="12.7265625" style="49" customWidth="1"/>
    <col min="3844" max="3847" width="10.7265625" style="49" customWidth="1"/>
    <col min="3848" max="3848" width="12.7265625" style="49" customWidth="1"/>
    <col min="3849" max="3849" width="30.7265625" style="49" customWidth="1"/>
    <col min="3850" max="4096" width="9.1796875" style="49"/>
    <col min="4097" max="4097" width="30.7265625" style="49" customWidth="1"/>
    <col min="4098" max="4099" width="12.7265625" style="49" customWidth="1"/>
    <col min="4100" max="4103" width="10.7265625" style="49" customWidth="1"/>
    <col min="4104" max="4104" width="12.7265625" style="49" customWidth="1"/>
    <col min="4105" max="4105" width="30.7265625" style="49" customWidth="1"/>
    <col min="4106" max="4352" width="9.1796875" style="49"/>
    <col min="4353" max="4353" width="30.7265625" style="49" customWidth="1"/>
    <col min="4354" max="4355" width="12.7265625" style="49" customWidth="1"/>
    <col min="4356" max="4359" width="10.7265625" style="49" customWidth="1"/>
    <col min="4360" max="4360" width="12.7265625" style="49" customWidth="1"/>
    <col min="4361" max="4361" width="30.7265625" style="49" customWidth="1"/>
    <col min="4362" max="4608" width="9.1796875" style="49"/>
    <col min="4609" max="4609" width="30.7265625" style="49" customWidth="1"/>
    <col min="4610" max="4611" width="12.7265625" style="49" customWidth="1"/>
    <col min="4612" max="4615" width="10.7265625" style="49" customWidth="1"/>
    <col min="4616" max="4616" width="12.7265625" style="49" customWidth="1"/>
    <col min="4617" max="4617" width="30.7265625" style="49" customWidth="1"/>
    <col min="4618" max="4864" width="9.1796875" style="49"/>
    <col min="4865" max="4865" width="30.7265625" style="49" customWidth="1"/>
    <col min="4866" max="4867" width="12.7265625" style="49" customWidth="1"/>
    <col min="4868" max="4871" width="10.7265625" style="49" customWidth="1"/>
    <col min="4872" max="4872" width="12.7265625" style="49" customWidth="1"/>
    <col min="4873" max="4873" width="30.7265625" style="49" customWidth="1"/>
    <col min="4874" max="5120" width="9.1796875" style="49"/>
    <col min="5121" max="5121" width="30.7265625" style="49" customWidth="1"/>
    <col min="5122" max="5123" width="12.7265625" style="49" customWidth="1"/>
    <col min="5124" max="5127" width="10.7265625" style="49" customWidth="1"/>
    <col min="5128" max="5128" width="12.7265625" style="49" customWidth="1"/>
    <col min="5129" max="5129" width="30.7265625" style="49" customWidth="1"/>
    <col min="5130" max="5376" width="9.1796875" style="49"/>
    <col min="5377" max="5377" width="30.7265625" style="49" customWidth="1"/>
    <col min="5378" max="5379" width="12.7265625" style="49" customWidth="1"/>
    <col min="5380" max="5383" width="10.7265625" style="49" customWidth="1"/>
    <col min="5384" max="5384" width="12.7265625" style="49" customWidth="1"/>
    <col min="5385" max="5385" width="30.7265625" style="49" customWidth="1"/>
    <col min="5386" max="5632" width="9.1796875" style="49"/>
    <col min="5633" max="5633" width="30.7265625" style="49" customWidth="1"/>
    <col min="5634" max="5635" width="12.7265625" style="49" customWidth="1"/>
    <col min="5636" max="5639" width="10.7265625" style="49" customWidth="1"/>
    <col min="5640" max="5640" width="12.7265625" style="49" customWidth="1"/>
    <col min="5641" max="5641" width="30.7265625" style="49" customWidth="1"/>
    <col min="5642" max="5888" width="9.1796875" style="49"/>
    <col min="5889" max="5889" width="30.7265625" style="49" customWidth="1"/>
    <col min="5890" max="5891" width="12.7265625" style="49" customWidth="1"/>
    <col min="5892" max="5895" width="10.7265625" style="49" customWidth="1"/>
    <col min="5896" max="5896" width="12.7265625" style="49" customWidth="1"/>
    <col min="5897" max="5897" width="30.7265625" style="49" customWidth="1"/>
    <col min="5898" max="6144" width="9.1796875" style="49"/>
    <col min="6145" max="6145" width="30.7265625" style="49" customWidth="1"/>
    <col min="6146" max="6147" width="12.7265625" style="49" customWidth="1"/>
    <col min="6148" max="6151" width="10.7265625" style="49" customWidth="1"/>
    <col min="6152" max="6152" width="12.7265625" style="49" customWidth="1"/>
    <col min="6153" max="6153" width="30.7265625" style="49" customWidth="1"/>
    <col min="6154" max="6400" width="9.1796875" style="49"/>
    <col min="6401" max="6401" width="30.7265625" style="49" customWidth="1"/>
    <col min="6402" max="6403" width="12.7265625" style="49" customWidth="1"/>
    <col min="6404" max="6407" width="10.7265625" style="49" customWidth="1"/>
    <col min="6408" max="6408" width="12.7265625" style="49" customWidth="1"/>
    <col min="6409" max="6409" width="30.7265625" style="49" customWidth="1"/>
    <col min="6410" max="6656" width="9.1796875" style="49"/>
    <col min="6657" max="6657" width="30.7265625" style="49" customWidth="1"/>
    <col min="6658" max="6659" width="12.7265625" style="49" customWidth="1"/>
    <col min="6660" max="6663" width="10.7265625" style="49" customWidth="1"/>
    <col min="6664" max="6664" width="12.7265625" style="49" customWidth="1"/>
    <col min="6665" max="6665" width="30.7265625" style="49" customWidth="1"/>
    <col min="6666" max="6912" width="9.1796875" style="49"/>
    <col min="6913" max="6913" width="30.7265625" style="49" customWidth="1"/>
    <col min="6914" max="6915" width="12.7265625" style="49" customWidth="1"/>
    <col min="6916" max="6919" width="10.7265625" style="49" customWidth="1"/>
    <col min="6920" max="6920" width="12.7265625" style="49" customWidth="1"/>
    <col min="6921" max="6921" width="30.7265625" style="49" customWidth="1"/>
    <col min="6922" max="7168" width="9.1796875" style="49"/>
    <col min="7169" max="7169" width="30.7265625" style="49" customWidth="1"/>
    <col min="7170" max="7171" width="12.7265625" style="49" customWidth="1"/>
    <col min="7172" max="7175" width="10.7265625" style="49" customWidth="1"/>
    <col min="7176" max="7176" width="12.7265625" style="49" customWidth="1"/>
    <col min="7177" max="7177" width="30.7265625" style="49" customWidth="1"/>
    <col min="7178" max="7424" width="9.1796875" style="49"/>
    <col min="7425" max="7425" width="30.7265625" style="49" customWidth="1"/>
    <col min="7426" max="7427" width="12.7265625" style="49" customWidth="1"/>
    <col min="7428" max="7431" width="10.7265625" style="49" customWidth="1"/>
    <col min="7432" max="7432" width="12.7265625" style="49" customWidth="1"/>
    <col min="7433" max="7433" width="30.7265625" style="49" customWidth="1"/>
    <col min="7434" max="7680" width="9.1796875" style="49"/>
    <col min="7681" max="7681" width="30.7265625" style="49" customWidth="1"/>
    <col min="7682" max="7683" width="12.7265625" style="49" customWidth="1"/>
    <col min="7684" max="7687" width="10.7265625" style="49" customWidth="1"/>
    <col min="7688" max="7688" width="12.7265625" style="49" customWidth="1"/>
    <col min="7689" max="7689" width="30.7265625" style="49" customWidth="1"/>
    <col min="7690" max="7936" width="9.1796875" style="49"/>
    <col min="7937" max="7937" width="30.7265625" style="49" customWidth="1"/>
    <col min="7938" max="7939" width="12.7265625" style="49" customWidth="1"/>
    <col min="7940" max="7943" width="10.7265625" style="49" customWidth="1"/>
    <col min="7944" max="7944" width="12.7265625" style="49" customWidth="1"/>
    <col min="7945" max="7945" width="30.7265625" style="49" customWidth="1"/>
    <col min="7946" max="8192" width="9.1796875" style="49"/>
    <col min="8193" max="8193" width="30.7265625" style="49" customWidth="1"/>
    <col min="8194" max="8195" width="12.7265625" style="49" customWidth="1"/>
    <col min="8196" max="8199" width="10.7265625" style="49" customWidth="1"/>
    <col min="8200" max="8200" width="12.7265625" style="49" customWidth="1"/>
    <col min="8201" max="8201" width="30.7265625" style="49" customWidth="1"/>
    <col min="8202" max="8448" width="9.1796875" style="49"/>
    <col min="8449" max="8449" width="30.7265625" style="49" customWidth="1"/>
    <col min="8450" max="8451" width="12.7265625" style="49" customWidth="1"/>
    <col min="8452" max="8455" width="10.7265625" style="49" customWidth="1"/>
    <col min="8456" max="8456" width="12.7265625" style="49" customWidth="1"/>
    <col min="8457" max="8457" width="30.7265625" style="49" customWidth="1"/>
    <col min="8458" max="8704" width="9.1796875" style="49"/>
    <col min="8705" max="8705" width="30.7265625" style="49" customWidth="1"/>
    <col min="8706" max="8707" width="12.7265625" style="49" customWidth="1"/>
    <col min="8708" max="8711" width="10.7265625" style="49" customWidth="1"/>
    <col min="8712" max="8712" width="12.7265625" style="49" customWidth="1"/>
    <col min="8713" max="8713" width="30.7265625" style="49" customWidth="1"/>
    <col min="8714" max="8960" width="9.1796875" style="49"/>
    <col min="8961" max="8961" width="30.7265625" style="49" customWidth="1"/>
    <col min="8962" max="8963" width="12.7265625" style="49" customWidth="1"/>
    <col min="8964" max="8967" width="10.7265625" style="49" customWidth="1"/>
    <col min="8968" max="8968" width="12.7265625" style="49" customWidth="1"/>
    <col min="8969" max="8969" width="30.7265625" style="49" customWidth="1"/>
    <col min="8970" max="9216" width="9.1796875" style="49"/>
    <col min="9217" max="9217" width="30.7265625" style="49" customWidth="1"/>
    <col min="9218" max="9219" width="12.7265625" style="49" customWidth="1"/>
    <col min="9220" max="9223" width="10.7265625" style="49" customWidth="1"/>
    <col min="9224" max="9224" width="12.7265625" style="49" customWidth="1"/>
    <col min="9225" max="9225" width="30.7265625" style="49" customWidth="1"/>
    <col min="9226" max="9472" width="9.1796875" style="49"/>
    <col min="9473" max="9473" width="30.7265625" style="49" customWidth="1"/>
    <col min="9474" max="9475" width="12.7265625" style="49" customWidth="1"/>
    <col min="9476" max="9479" width="10.7265625" style="49" customWidth="1"/>
    <col min="9480" max="9480" width="12.7265625" style="49" customWidth="1"/>
    <col min="9481" max="9481" width="30.7265625" style="49" customWidth="1"/>
    <col min="9482" max="9728" width="9.1796875" style="49"/>
    <col min="9729" max="9729" width="30.7265625" style="49" customWidth="1"/>
    <col min="9730" max="9731" width="12.7265625" style="49" customWidth="1"/>
    <col min="9732" max="9735" width="10.7265625" style="49" customWidth="1"/>
    <col min="9736" max="9736" width="12.7265625" style="49" customWidth="1"/>
    <col min="9737" max="9737" width="30.7265625" style="49" customWidth="1"/>
    <col min="9738" max="9984" width="9.1796875" style="49"/>
    <col min="9985" max="9985" width="30.7265625" style="49" customWidth="1"/>
    <col min="9986" max="9987" width="12.7265625" style="49" customWidth="1"/>
    <col min="9988" max="9991" width="10.7265625" style="49" customWidth="1"/>
    <col min="9992" max="9992" width="12.7265625" style="49" customWidth="1"/>
    <col min="9993" max="9993" width="30.7265625" style="49" customWidth="1"/>
    <col min="9994" max="10240" width="9.1796875" style="49"/>
    <col min="10241" max="10241" width="30.7265625" style="49" customWidth="1"/>
    <col min="10242" max="10243" width="12.7265625" style="49" customWidth="1"/>
    <col min="10244" max="10247" width="10.7265625" style="49" customWidth="1"/>
    <col min="10248" max="10248" width="12.7265625" style="49" customWidth="1"/>
    <col min="10249" max="10249" width="30.7265625" style="49" customWidth="1"/>
    <col min="10250" max="10496" width="9.1796875" style="49"/>
    <col min="10497" max="10497" width="30.7265625" style="49" customWidth="1"/>
    <col min="10498" max="10499" width="12.7265625" style="49" customWidth="1"/>
    <col min="10500" max="10503" width="10.7265625" style="49" customWidth="1"/>
    <col min="10504" max="10504" width="12.7265625" style="49" customWidth="1"/>
    <col min="10505" max="10505" width="30.7265625" style="49" customWidth="1"/>
    <col min="10506" max="10752" width="9.1796875" style="49"/>
    <col min="10753" max="10753" width="30.7265625" style="49" customWidth="1"/>
    <col min="10754" max="10755" width="12.7265625" style="49" customWidth="1"/>
    <col min="10756" max="10759" width="10.7265625" style="49" customWidth="1"/>
    <col min="10760" max="10760" width="12.7265625" style="49" customWidth="1"/>
    <col min="10761" max="10761" width="30.7265625" style="49" customWidth="1"/>
    <col min="10762" max="11008" width="9.1796875" style="49"/>
    <col min="11009" max="11009" width="30.7265625" style="49" customWidth="1"/>
    <col min="11010" max="11011" width="12.7265625" style="49" customWidth="1"/>
    <col min="11012" max="11015" width="10.7265625" style="49" customWidth="1"/>
    <col min="11016" max="11016" width="12.7265625" style="49" customWidth="1"/>
    <col min="11017" max="11017" width="30.7265625" style="49" customWidth="1"/>
    <col min="11018" max="11264" width="9.1796875" style="49"/>
    <col min="11265" max="11265" width="30.7265625" style="49" customWidth="1"/>
    <col min="11266" max="11267" width="12.7265625" style="49" customWidth="1"/>
    <col min="11268" max="11271" width="10.7265625" style="49" customWidth="1"/>
    <col min="11272" max="11272" width="12.7265625" style="49" customWidth="1"/>
    <col min="11273" max="11273" width="30.7265625" style="49" customWidth="1"/>
    <col min="11274" max="11520" width="9.1796875" style="49"/>
    <col min="11521" max="11521" width="30.7265625" style="49" customWidth="1"/>
    <col min="11522" max="11523" width="12.7265625" style="49" customWidth="1"/>
    <col min="11524" max="11527" width="10.7265625" style="49" customWidth="1"/>
    <col min="11528" max="11528" width="12.7265625" style="49" customWidth="1"/>
    <col min="11529" max="11529" width="30.7265625" style="49" customWidth="1"/>
    <col min="11530" max="11776" width="9.1796875" style="49"/>
    <col min="11777" max="11777" width="30.7265625" style="49" customWidth="1"/>
    <col min="11778" max="11779" width="12.7265625" style="49" customWidth="1"/>
    <col min="11780" max="11783" width="10.7265625" style="49" customWidth="1"/>
    <col min="11784" max="11784" width="12.7265625" style="49" customWidth="1"/>
    <col min="11785" max="11785" width="30.7265625" style="49" customWidth="1"/>
    <col min="11786" max="12032" width="9.1796875" style="49"/>
    <col min="12033" max="12033" width="30.7265625" style="49" customWidth="1"/>
    <col min="12034" max="12035" width="12.7265625" style="49" customWidth="1"/>
    <col min="12036" max="12039" width="10.7265625" style="49" customWidth="1"/>
    <col min="12040" max="12040" width="12.7265625" style="49" customWidth="1"/>
    <col min="12041" max="12041" width="30.7265625" style="49" customWidth="1"/>
    <col min="12042" max="12288" width="9.1796875" style="49"/>
    <col min="12289" max="12289" width="30.7265625" style="49" customWidth="1"/>
    <col min="12290" max="12291" width="12.7265625" style="49" customWidth="1"/>
    <col min="12292" max="12295" width="10.7265625" style="49" customWidth="1"/>
    <col min="12296" max="12296" width="12.7265625" style="49" customWidth="1"/>
    <col min="12297" max="12297" width="30.7265625" style="49" customWidth="1"/>
    <col min="12298" max="12544" width="9.1796875" style="49"/>
    <col min="12545" max="12545" width="30.7265625" style="49" customWidth="1"/>
    <col min="12546" max="12547" width="12.7265625" style="49" customWidth="1"/>
    <col min="12548" max="12551" width="10.7265625" style="49" customWidth="1"/>
    <col min="12552" max="12552" width="12.7265625" style="49" customWidth="1"/>
    <col min="12553" max="12553" width="30.7265625" style="49" customWidth="1"/>
    <col min="12554" max="12800" width="9.1796875" style="49"/>
    <col min="12801" max="12801" width="30.7265625" style="49" customWidth="1"/>
    <col min="12802" max="12803" width="12.7265625" style="49" customWidth="1"/>
    <col min="12804" max="12807" width="10.7265625" style="49" customWidth="1"/>
    <col min="12808" max="12808" width="12.7265625" style="49" customWidth="1"/>
    <col min="12809" max="12809" width="30.7265625" style="49" customWidth="1"/>
    <col min="12810" max="13056" width="9.1796875" style="49"/>
    <col min="13057" max="13057" width="30.7265625" style="49" customWidth="1"/>
    <col min="13058" max="13059" width="12.7265625" style="49" customWidth="1"/>
    <col min="13060" max="13063" width="10.7265625" style="49" customWidth="1"/>
    <col min="13064" max="13064" width="12.7265625" style="49" customWidth="1"/>
    <col min="13065" max="13065" width="30.7265625" style="49" customWidth="1"/>
    <col min="13066" max="13312" width="9.1796875" style="49"/>
    <col min="13313" max="13313" width="30.7265625" style="49" customWidth="1"/>
    <col min="13314" max="13315" width="12.7265625" style="49" customWidth="1"/>
    <col min="13316" max="13319" width="10.7265625" style="49" customWidth="1"/>
    <col min="13320" max="13320" width="12.7265625" style="49" customWidth="1"/>
    <col min="13321" max="13321" width="30.7265625" style="49" customWidth="1"/>
    <col min="13322" max="13568" width="9.1796875" style="49"/>
    <col min="13569" max="13569" width="30.7265625" style="49" customWidth="1"/>
    <col min="13570" max="13571" width="12.7265625" style="49" customWidth="1"/>
    <col min="13572" max="13575" width="10.7265625" style="49" customWidth="1"/>
    <col min="13576" max="13576" width="12.7265625" style="49" customWidth="1"/>
    <col min="13577" max="13577" width="30.7265625" style="49" customWidth="1"/>
    <col min="13578" max="13824" width="9.1796875" style="49"/>
    <col min="13825" max="13825" width="30.7265625" style="49" customWidth="1"/>
    <col min="13826" max="13827" width="12.7265625" style="49" customWidth="1"/>
    <col min="13828" max="13831" width="10.7265625" style="49" customWidth="1"/>
    <col min="13832" max="13832" width="12.7265625" style="49" customWidth="1"/>
    <col min="13833" max="13833" width="30.7265625" style="49" customWidth="1"/>
    <col min="13834" max="14080" width="9.1796875" style="49"/>
    <col min="14081" max="14081" width="30.7265625" style="49" customWidth="1"/>
    <col min="14082" max="14083" width="12.7265625" style="49" customWidth="1"/>
    <col min="14084" max="14087" width="10.7265625" style="49" customWidth="1"/>
    <col min="14088" max="14088" width="12.7265625" style="49" customWidth="1"/>
    <col min="14089" max="14089" width="30.7265625" style="49" customWidth="1"/>
    <col min="14090" max="14336" width="9.1796875" style="49"/>
    <col min="14337" max="14337" width="30.7265625" style="49" customWidth="1"/>
    <col min="14338" max="14339" width="12.7265625" style="49" customWidth="1"/>
    <col min="14340" max="14343" width="10.7265625" style="49" customWidth="1"/>
    <col min="14344" max="14344" width="12.7265625" style="49" customWidth="1"/>
    <col min="14345" max="14345" width="30.7265625" style="49" customWidth="1"/>
    <col min="14346" max="14592" width="9.1796875" style="49"/>
    <col min="14593" max="14593" width="30.7265625" style="49" customWidth="1"/>
    <col min="14594" max="14595" width="12.7265625" style="49" customWidth="1"/>
    <col min="14596" max="14599" width="10.7265625" style="49" customWidth="1"/>
    <col min="14600" max="14600" width="12.7265625" style="49" customWidth="1"/>
    <col min="14601" max="14601" width="30.7265625" style="49" customWidth="1"/>
    <col min="14602" max="14848" width="9.1796875" style="49"/>
    <col min="14849" max="14849" width="30.7265625" style="49" customWidth="1"/>
    <col min="14850" max="14851" width="12.7265625" style="49" customWidth="1"/>
    <col min="14852" max="14855" width="10.7265625" style="49" customWidth="1"/>
    <col min="14856" max="14856" width="12.7265625" style="49" customWidth="1"/>
    <col min="14857" max="14857" width="30.7265625" style="49" customWidth="1"/>
    <col min="14858" max="15104" width="9.1796875" style="49"/>
    <col min="15105" max="15105" width="30.7265625" style="49" customWidth="1"/>
    <col min="15106" max="15107" width="12.7265625" style="49" customWidth="1"/>
    <col min="15108" max="15111" width="10.7265625" style="49" customWidth="1"/>
    <col min="15112" max="15112" width="12.7265625" style="49" customWidth="1"/>
    <col min="15113" max="15113" width="30.7265625" style="49" customWidth="1"/>
    <col min="15114" max="15360" width="9.1796875" style="49"/>
    <col min="15361" max="15361" width="30.7265625" style="49" customWidth="1"/>
    <col min="15362" max="15363" width="12.7265625" style="49" customWidth="1"/>
    <col min="15364" max="15367" width="10.7265625" style="49" customWidth="1"/>
    <col min="15368" max="15368" width="12.7265625" style="49" customWidth="1"/>
    <col min="15369" max="15369" width="30.7265625" style="49" customWidth="1"/>
    <col min="15370" max="15616" width="9.1796875" style="49"/>
    <col min="15617" max="15617" width="30.7265625" style="49" customWidth="1"/>
    <col min="15618" max="15619" width="12.7265625" style="49" customWidth="1"/>
    <col min="15620" max="15623" width="10.7265625" style="49" customWidth="1"/>
    <col min="15624" max="15624" width="12.7265625" style="49" customWidth="1"/>
    <col min="15625" max="15625" width="30.7265625" style="49" customWidth="1"/>
    <col min="15626" max="15872" width="9.1796875" style="49"/>
    <col min="15873" max="15873" width="30.7265625" style="49" customWidth="1"/>
    <col min="15874" max="15875" width="12.7265625" style="49" customWidth="1"/>
    <col min="15876" max="15879" width="10.7265625" style="49" customWidth="1"/>
    <col min="15880" max="15880" width="12.7265625" style="49" customWidth="1"/>
    <col min="15881" max="15881" width="30.7265625" style="49" customWidth="1"/>
    <col min="15882" max="16128" width="9.1796875" style="49"/>
    <col min="16129" max="16129" width="30.7265625" style="49" customWidth="1"/>
    <col min="16130" max="16131" width="12.7265625" style="49" customWidth="1"/>
    <col min="16132" max="16135" width="10.7265625" style="49" customWidth="1"/>
    <col min="16136" max="16136" width="12.7265625" style="49" customWidth="1"/>
    <col min="16137" max="16137" width="30.7265625" style="49" customWidth="1"/>
    <col min="16138" max="16384" width="9.1796875" style="49"/>
  </cols>
  <sheetData>
    <row r="1" spans="1:9" s="113" customFormat="1" ht="45.75" customHeight="1" x14ac:dyDescent="0.25">
      <c r="A1" s="1126" t="s">
        <v>765</v>
      </c>
      <c r="B1" s="1127"/>
      <c r="C1" s="1127"/>
      <c r="D1" s="1127"/>
      <c r="E1" s="1127"/>
      <c r="F1" s="1127"/>
      <c r="G1" s="1127"/>
      <c r="H1" s="1127"/>
      <c r="I1" s="1127"/>
    </row>
    <row r="2" spans="1:9" s="80" customFormat="1" ht="33" customHeight="1" x14ac:dyDescent="0.25">
      <c r="A2" s="1128" t="s">
        <v>792</v>
      </c>
      <c r="B2" s="1128"/>
      <c r="C2" s="1128"/>
      <c r="D2" s="1128"/>
      <c r="E2" s="1128"/>
      <c r="F2" s="1128"/>
      <c r="G2" s="1128"/>
      <c r="H2" s="1128"/>
      <c r="I2" s="1128"/>
    </row>
    <row r="3" spans="1:9" s="80" customFormat="1" ht="15.5" x14ac:dyDescent="0.25">
      <c r="A3" s="1129" t="s">
        <v>767</v>
      </c>
      <c r="B3" s="1129"/>
      <c r="C3" s="1129"/>
      <c r="D3" s="1129"/>
      <c r="E3" s="1129"/>
      <c r="F3" s="1129"/>
      <c r="G3" s="1129"/>
      <c r="H3" s="1129"/>
      <c r="I3" s="1129"/>
    </row>
    <row r="4" spans="1:9" s="110" customFormat="1" ht="27.75" customHeight="1" x14ac:dyDescent="0.35">
      <c r="A4" s="964" t="s">
        <v>120</v>
      </c>
      <c r="B4" s="965"/>
      <c r="C4" s="965"/>
      <c r="D4" s="965"/>
      <c r="E4" s="965"/>
      <c r="F4" s="965"/>
      <c r="G4" s="965"/>
      <c r="H4" s="965"/>
      <c r="I4" s="966" t="s">
        <v>38</v>
      </c>
    </row>
    <row r="5" spans="1:9" s="5" customFormat="1" ht="57" customHeight="1" x14ac:dyDescent="0.25">
      <c r="A5" s="1130" t="s">
        <v>791</v>
      </c>
      <c r="B5" s="1131"/>
      <c r="C5" s="654">
        <v>2017</v>
      </c>
      <c r="D5" s="654">
        <v>2016</v>
      </c>
      <c r="E5" s="654">
        <v>2015</v>
      </c>
      <c r="F5" s="654">
        <v>2014</v>
      </c>
      <c r="G5" s="654">
        <v>2013</v>
      </c>
      <c r="H5" s="1132" t="s">
        <v>121</v>
      </c>
      <c r="I5" s="1133"/>
    </row>
    <row r="6" spans="1:9" ht="25" customHeight="1" thickBot="1" x14ac:dyDescent="0.3">
      <c r="A6" s="1140" t="s">
        <v>787</v>
      </c>
      <c r="B6" s="631" t="s">
        <v>122</v>
      </c>
      <c r="C6" s="632">
        <v>86.3</v>
      </c>
      <c r="D6" s="632">
        <v>88.21</v>
      </c>
      <c r="E6" s="632">
        <v>93.85</v>
      </c>
      <c r="F6" s="632">
        <v>94.87</v>
      </c>
      <c r="G6" s="632">
        <v>95.4</v>
      </c>
      <c r="H6" s="633" t="s">
        <v>123</v>
      </c>
      <c r="I6" s="1143" t="s">
        <v>124</v>
      </c>
    </row>
    <row r="7" spans="1:9" ht="25" customHeight="1" thickBot="1" x14ac:dyDescent="0.3">
      <c r="A7" s="1141"/>
      <c r="B7" s="634" t="s">
        <v>125</v>
      </c>
      <c r="C7" s="635">
        <v>59.4</v>
      </c>
      <c r="D7" s="635">
        <v>60.12</v>
      </c>
      <c r="E7" s="635">
        <v>63.4</v>
      </c>
      <c r="F7" s="635">
        <v>64.62</v>
      </c>
      <c r="G7" s="635">
        <v>63.7</v>
      </c>
      <c r="H7" s="636" t="s">
        <v>126</v>
      </c>
      <c r="I7" s="1144"/>
    </row>
    <row r="8" spans="1:9" ht="25" customHeight="1" thickBot="1" x14ac:dyDescent="0.3">
      <c r="A8" s="1142"/>
      <c r="B8" s="634" t="s">
        <v>47</v>
      </c>
      <c r="C8" s="647">
        <v>64.099999999999994</v>
      </c>
      <c r="D8" s="647">
        <v>65.17</v>
      </c>
      <c r="E8" s="637">
        <v>69.180000000000007</v>
      </c>
      <c r="F8" s="637">
        <v>70.48</v>
      </c>
      <c r="G8" s="637">
        <v>70</v>
      </c>
      <c r="H8" s="636" t="s">
        <v>48</v>
      </c>
      <c r="I8" s="1145"/>
    </row>
    <row r="9" spans="1:9" ht="25" customHeight="1" thickTop="1" thickBot="1" x14ac:dyDescent="0.3">
      <c r="A9" s="1134" t="s">
        <v>788</v>
      </c>
      <c r="B9" s="638" t="s">
        <v>122</v>
      </c>
      <c r="C9" s="639">
        <v>2.94</v>
      </c>
      <c r="D9" s="639">
        <v>2.99</v>
      </c>
      <c r="E9" s="639">
        <v>3.2</v>
      </c>
      <c r="F9" s="639">
        <v>3.2</v>
      </c>
      <c r="G9" s="639">
        <v>3.2</v>
      </c>
      <c r="H9" s="640" t="s">
        <v>123</v>
      </c>
      <c r="I9" s="1137" t="s">
        <v>127</v>
      </c>
    </row>
    <row r="10" spans="1:9" ht="25" customHeight="1" thickBot="1" x14ac:dyDescent="0.3">
      <c r="A10" s="1135"/>
      <c r="B10" s="641" t="s">
        <v>125</v>
      </c>
      <c r="C10" s="639">
        <v>1.68</v>
      </c>
      <c r="D10" s="639">
        <v>1.69</v>
      </c>
      <c r="E10" s="639">
        <v>1.8</v>
      </c>
      <c r="F10" s="639">
        <v>1.82</v>
      </c>
      <c r="G10" s="639">
        <v>1.8</v>
      </c>
      <c r="H10" s="642" t="s">
        <v>126</v>
      </c>
      <c r="I10" s="1138"/>
    </row>
    <row r="11" spans="1:9" ht="25" customHeight="1" thickBot="1" x14ac:dyDescent="0.3">
      <c r="A11" s="1146"/>
      <c r="B11" s="641" t="s">
        <v>47</v>
      </c>
      <c r="C11" s="643">
        <v>1.83</v>
      </c>
      <c r="D11" s="643">
        <v>1.85</v>
      </c>
      <c r="E11" s="644">
        <v>2</v>
      </c>
      <c r="F11" s="644">
        <v>2</v>
      </c>
      <c r="G11" s="644">
        <v>2</v>
      </c>
      <c r="H11" s="642" t="s">
        <v>48</v>
      </c>
      <c r="I11" s="1147"/>
    </row>
    <row r="12" spans="1:9" ht="25" customHeight="1" thickTop="1" thickBot="1" x14ac:dyDescent="0.3">
      <c r="A12" s="1148" t="s">
        <v>789</v>
      </c>
      <c r="B12" s="645" t="s">
        <v>122</v>
      </c>
      <c r="C12" s="635">
        <v>1.42</v>
      </c>
      <c r="D12" s="635">
        <v>1.47</v>
      </c>
      <c r="E12" s="635">
        <v>1.6</v>
      </c>
      <c r="F12" s="635">
        <v>1.6</v>
      </c>
      <c r="G12" s="635">
        <v>1.5</v>
      </c>
      <c r="H12" s="646" t="s">
        <v>123</v>
      </c>
      <c r="I12" s="1151" t="s">
        <v>128</v>
      </c>
    </row>
    <row r="13" spans="1:9" ht="25" customHeight="1" thickBot="1" x14ac:dyDescent="0.3">
      <c r="A13" s="1149"/>
      <c r="B13" s="634" t="s">
        <v>125</v>
      </c>
      <c r="C13" s="635">
        <v>0.82</v>
      </c>
      <c r="D13" s="635">
        <v>0.84</v>
      </c>
      <c r="E13" s="635">
        <v>0.86</v>
      </c>
      <c r="F13" s="635">
        <v>0.89</v>
      </c>
      <c r="G13" s="635">
        <v>0.9</v>
      </c>
      <c r="H13" s="636" t="s">
        <v>126</v>
      </c>
      <c r="I13" s="1152"/>
    </row>
    <row r="14" spans="1:9" ht="25" customHeight="1" thickBot="1" x14ac:dyDescent="0.3">
      <c r="A14" s="1150"/>
      <c r="B14" s="634" t="s">
        <v>47</v>
      </c>
      <c r="C14" s="647">
        <v>0.89</v>
      </c>
      <c r="D14" s="647">
        <v>0.92</v>
      </c>
      <c r="E14" s="637">
        <v>1</v>
      </c>
      <c r="F14" s="637">
        <v>1.2</v>
      </c>
      <c r="G14" s="637">
        <v>1</v>
      </c>
      <c r="H14" s="636" t="s">
        <v>48</v>
      </c>
      <c r="I14" s="1153"/>
    </row>
    <row r="15" spans="1:9" ht="25" customHeight="1" thickTop="1" thickBot="1" x14ac:dyDescent="0.3">
      <c r="A15" s="1134" t="s">
        <v>790</v>
      </c>
      <c r="B15" s="638" t="s">
        <v>122</v>
      </c>
      <c r="C15" s="639">
        <v>31.76</v>
      </c>
      <c r="D15" s="639">
        <v>31.64</v>
      </c>
      <c r="E15" s="639">
        <v>31.7</v>
      </c>
      <c r="F15" s="639">
        <v>31.4</v>
      </c>
      <c r="G15" s="639">
        <v>31.4</v>
      </c>
      <c r="H15" s="640" t="s">
        <v>123</v>
      </c>
      <c r="I15" s="1137" t="s">
        <v>129</v>
      </c>
    </row>
    <row r="16" spans="1:9" ht="25" customHeight="1" thickBot="1" x14ac:dyDescent="0.3">
      <c r="A16" s="1135"/>
      <c r="B16" s="641" t="s">
        <v>125</v>
      </c>
      <c r="C16" s="639">
        <v>29.8</v>
      </c>
      <c r="D16" s="639">
        <v>29.8</v>
      </c>
      <c r="E16" s="639">
        <v>30.05</v>
      </c>
      <c r="F16" s="639">
        <v>29.7</v>
      </c>
      <c r="G16" s="639">
        <v>29.3</v>
      </c>
      <c r="H16" s="642" t="s">
        <v>126</v>
      </c>
      <c r="I16" s="1138"/>
    </row>
    <row r="17" spans="1:9" ht="25" customHeight="1" x14ac:dyDescent="0.25">
      <c r="A17" s="1136"/>
      <c r="B17" s="648" t="s">
        <v>47</v>
      </c>
      <c r="C17" s="649">
        <v>30.31</v>
      </c>
      <c r="D17" s="649">
        <v>30.28</v>
      </c>
      <c r="E17" s="650">
        <v>30.5</v>
      </c>
      <c r="F17" s="650">
        <v>30.1</v>
      </c>
      <c r="G17" s="650">
        <v>29.9</v>
      </c>
      <c r="H17" s="651" t="s">
        <v>48</v>
      </c>
      <c r="I17" s="1139"/>
    </row>
  </sheetData>
  <mergeCells count="13">
    <mergeCell ref="A15:A17"/>
    <mergeCell ref="I15:I17"/>
    <mergeCell ref="A6:A8"/>
    <mergeCell ref="I6:I8"/>
    <mergeCell ref="A9:A11"/>
    <mergeCell ref="I9:I11"/>
    <mergeCell ref="A12:A14"/>
    <mergeCell ref="I12:I14"/>
    <mergeCell ref="A1:I1"/>
    <mergeCell ref="A2:I2"/>
    <mergeCell ref="A3:I3"/>
    <mergeCell ref="A5:B5"/>
    <mergeCell ref="H5:I5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9"/>
  <dimension ref="A1:M35"/>
  <sheetViews>
    <sheetView view="pageBreakPreview" zoomScaleNormal="100" zoomScaleSheetLayoutView="100" workbookViewId="0">
      <selection activeCell="J14" sqref="J14"/>
    </sheetView>
  </sheetViews>
  <sheetFormatPr defaultRowHeight="15.5" x14ac:dyDescent="0.25"/>
  <cols>
    <col min="1" max="1" width="22.7265625" style="3" customWidth="1"/>
    <col min="2" max="2" width="11.26953125" style="3" customWidth="1"/>
    <col min="3" max="10" width="8.7265625" style="3" customWidth="1"/>
    <col min="11" max="11" width="22.7265625" style="3" customWidth="1"/>
    <col min="12" max="255" width="9.1796875" style="13"/>
    <col min="256" max="256" width="22.7265625" style="13" customWidth="1"/>
    <col min="257" max="257" width="11.26953125" style="13" customWidth="1"/>
    <col min="258" max="265" width="8.7265625" style="13" customWidth="1"/>
    <col min="266" max="266" width="22.7265625" style="13" customWidth="1"/>
    <col min="267" max="511" width="9.1796875" style="13"/>
    <col min="512" max="512" width="22.7265625" style="13" customWidth="1"/>
    <col min="513" max="513" width="11.26953125" style="13" customWidth="1"/>
    <col min="514" max="521" width="8.7265625" style="13" customWidth="1"/>
    <col min="522" max="522" width="22.7265625" style="13" customWidth="1"/>
    <col min="523" max="767" width="9.1796875" style="13"/>
    <col min="768" max="768" width="22.7265625" style="13" customWidth="1"/>
    <col min="769" max="769" width="11.26953125" style="13" customWidth="1"/>
    <col min="770" max="777" width="8.7265625" style="13" customWidth="1"/>
    <col min="778" max="778" width="22.7265625" style="13" customWidth="1"/>
    <col min="779" max="1023" width="9.1796875" style="13"/>
    <col min="1024" max="1024" width="22.7265625" style="13" customWidth="1"/>
    <col min="1025" max="1025" width="11.26953125" style="13" customWidth="1"/>
    <col min="1026" max="1033" width="8.7265625" style="13" customWidth="1"/>
    <col min="1034" max="1034" width="22.7265625" style="13" customWidth="1"/>
    <col min="1035" max="1279" width="9.1796875" style="13"/>
    <col min="1280" max="1280" width="22.7265625" style="13" customWidth="1"/>
    <col min="1281" max="1281" width="11.26953125" style="13" customWidth="1"/>
    <col min="1282" max="1289" width="8.7265625" style="13" customWidth="1"/>
    <col min="1290" max="1290" width="22.7265625" style="13" customWidth="1"/>
    <col min="1291" max="1535" width="9.1796875" style="13"/>
    <col min="1536" max="1536" width="22.7265625" style="13" customWidth="1"/>
    <col min="1537" max="1537" width="11.26953125" style="13" customWidth="1"/>
    <col min="1538" max="1545" width="8.7265625" style="13" customWidth="1"/>
    <col min="1546" max="1546" width="22.7265625" style="13" customWidth="1"/>
    <col min="1547" max="1791" width="9.1796875" style="13"/>
    <col min="1792" max="1792" width="22.7265625" style="13" customWidth="1"/>
    <col min="1793" max="1793" width="11.26953125" style="13" customWidth="1"/>
    <col min="1794" max="1801" width="8.7265625" style="13" customWidth="1"/>
    <col min="1802" max="1802" width="22.7265625" style="13" customWidth="1"/>
    <col min="1803" max="2047" width="9.1796875" style="13"/>
    <col min="2048" max="2048" width="22.7265625" style="13" customWidth="1"/>
    <col min="2049" max="2049" width="11.26953125" style="13" customWidth="1"/>
    <col min="2050" max="2057" width="8.7265625" style="13" customWidth="1"/>
    <col min="2058" max="2058" width="22.7265625" style="13" customWidth="1"/>
    <col min="2059" max="2303" width="9.1796875" style="13"/>
    <col min="2304" max="2304" width="22.7265625" style="13" customWidth="1"/>
    <col min="2305" max="2305" width="11.26953125" style="13" customWidth="1"/>
    <col min="2306" max="2313" width="8.7265625" style="13" customWidth="1"/>
    <col min="2314" max="2314" width="22.7265625" style="13" customWidth="1"/>
    <col min="2315" max="2559" width="9.1796875" style="13"/>
    <col min="2560" max="2560" width="22.7265625" style="13" customWidth="1"/>
    <col min="2561" max="2561" width="11.26953125" style="13" customWidth="1"/>
    <col min="2562" max="2569" width="8.7265625" style="13" customWidth="1"/>
    <col min="2570" max="2570" width="22.7265625" style="13" customWidth="1"/>
    <col min="2571" max="2815" width="9.1796875" style="13"/>
    <col min="2816" max="2816" width="22.7265625" style="13" customWidth="1"/>
    <col min="2817" max="2817" width="11.26953125" style="13" customWidth="1"/>
    <col min="2818" max="2825" width="8.7265625" style="13" customWidth="1"/>
    <col min="2826" max="2826" width="22.7265625" style="13" customWidth="1"/>
    <col min="2827" max="3071" width="9.1796875" style="13"/>
    <col min="3072" max="3072" width="22.7265625" style="13" customWidth="1"/>
    <col min="3073" max="3073" width="11.26953125" style="13" customWidth="1"/>
    <col min="3074" max="3081" width="8.7265625" style="13" customWidth="1"/>
    <col min="3082" max="3082" width="22.7265625" style="13" customWidth="1"/>
    <col min="3083" max="3327" width="9.1796875" style="13"/>
    <col min="3328" max="3328" width="22.7265625" style="13" customWidth="1"/>
    <col min="3329" max="3329" width="11.26953125" style="13" customWidth="1"/>
    <col min="3330" max="3337" width="8.7265625" style="13" customWidth="1"/>
    <col min="3338" max="3338" width="22.7265625" style="13" customWidth="1"/>
    <col min="3339" max="3583" width="9.1796875" style="13"/>
    <col min="3584" max="3584" width="22.7265625" style="13" customWidth="1"/>
    <col min="3585" max="3585" width="11.26953125" style="13" customWidth="1"/>
    <col min="3586" max="3593" width="8.7265625" style="13" customWidth="1"/>
    <col min="3594" max="3594" width="22.7265625" style="13" customWidth="1"/>
    <col min="3595" max="3839" width="9.1796875" style="13"/>
    <col min="3840" max="3840" width="22.7265625" style="13" customWidth="1"/>
    <col min="3841" max="3841" width="11.26953125" style="13" customWidth="1"/>
    <col min="3842" max="3849" width="8.7265625" style="13" customWidth="1"/>
    <col min="3850" max="3850" width="22.7265625" style="13" customWidth="1"/>
    <col min="3851" max="4095" width="9.1796875" style="13"/>
    <col min="4096" max="4096" width="22.7265625" style="13" customWidth="1"/>
    <col min="4097" max="4097" width="11.26953125" style="13" customWidth="1"/>
    <col min="4098" max="4105" width="8.7265625" style="13" customWidth="1"/>
    <col min="4106" max="4106" width="22.7265625" style="13" customWidth="1"/>
    <col min="4107" max="4351" width="9.1796875" style="13"/>
    <col min="4352" max="4352" width="22.7265625" style="13" customWidth="1"/>
    <col min="4353" max="4353" width="11.26953125" style="13" customWidth="1"/>
    <col min="4354" max="4361" width="8.7265625" style="13" customWidth="1"/>
    <col min="4362" max="4362" width="22.7265625" style="13" customWidth="1"/>
    <col min="4363" max="4607" width="9.1796875" style="13"/>
    <col min="4608" max="4608" width="22.7265625" style="13" customWidth="1"/>
    <col min="4609" max="4609" width="11.26953125" style="13" customWidth="1"/>
    <col min="4610" max="4617" width="8.7265625" style="13" customWidth="1"/>
    <col min="4618" max="4618" width="22.7265625" style="13" customWidth="1"/>
    <col min="4619" max="4863" width="9.1796875" style="13"/>
    <col min="4864" max="4864" width="22.7265625" style="13" customWidth="1"/>
    <col min="4865" max="4865" width="11.26953125" style="13" customWidth="1"/>
    <col min="4866" max="4873" width="8.7265625" style="13" customWidth="1"/>
    <col min="4874" max="4874" width="22.7265625" style="13" customWidth="1"/>
    <col min="4875" max="5119" width="9.1796875" style="13"/>
    <col min="5120" max="5120" width="22.7265625" style="13" customWidth="1"/>
    <col min="5121" max="5121" width="11.26953125" style="13" customWidth="1"/>
    <col min="5122" max="5129" width="8.7265625" style="13" customWidth="1"/>
    <col min="5130" max="5130" width="22.7265625" style="13" customWidth="1"/>
    <col min="5131" max="5375" width="9.1796875" style="13"/>
    <col min="5376" max="5376" width="22.7265625" style="13" customWidth="1"/>
    <col min="5377" max="5377" width="11.26953125" style="13" customWidth="1"/>
    <col min="5378" max="5385" width="8.7265625" style="13" customWidth="1"/>
    <col min="5386" max="5386" width="22.7265625" style="13" customWidth="1"/>
    <col min="5387" max="5631" width="9.1796875" style="13"/>
    <col min="5632" max="5632" width="22.7265625" style="13" customWidth="1"/>
    <col min="5633" max="5633" width="11.26953125" style="13" customWidth="1"/>
    <col min="5634" max="5641" width="8.7265625" style="13" customWidth="1"/>
    <col min="5642" max="5642" width="22.7265625" style="13" customWidth="1"/>
    <col min="5643" max="5887" width="9.1796875" style="13"/>
    <col min="5888" max="5888" width="22.7265625" style="13" customWidth="1"/>
    <col min="5889" max="5889" width="11.26953125" style="13" customWidth="1"/>
    <col min="5890" max="5897" width="8.7265625" style="13" customWidth="1"/>
    <col min="5898" max="5898" width="22.7265625" style="13" customWidth="1"/>
    <col min="5899" max="6143" width="9.1796875" style="13"/>
    <col min="6144" max="6144" width="22.7265625" style="13" customWidth="1"/>
    <col min="6145" max="6145" width="11.26953125" style="13" customWidth="1"/>
    <col min="6146" max="6153" width="8.7265625" style="13" customWidth="1"/>
    <col min="6154" max="6154" width="22.7265625" style="13" customWidth="1"/>
    <col min="6155" max="6399" width="9.1796875" style="13"/>
    <col min="6400" max="6400" width="22.7265625" style="13" customWidth="1"/>
    <col min="6401" max="6401" width="11.26953125" style="13" customWidth="1"/>
    <col min="6402" max="6409" width="8.7265625" style="13" customWidth="1"/>
    <col min="6410" max="6410" width="22.7265625" style="13" customWidth="1"/>
    <col min="6411" max="6655" width="9.1796875" style="13"/>
    <col min="6656" max="6656" width="22.7265625" style="13" customWidth="1"/>
    <col min="6657" max="6657" width="11.26953125" style="13" customWidth="1"/>
    <col min="6658" max="6665" width="8.7265625" style="13" customWidth="1"/>
    <col min="6666" max="6666" width="22.7265625" style="13" customWidth="1"/>
    <col min="6667" max="6911" width="9.1796875" style="13"/>
    <col min="6912" max="6912" width="22.7265625" style="13" customWidth="1"/>
    <col min="6913" max="6913" width="11.26953125" style="13" customWidth="1"/>
    <col min="6914" max="6921" width="8.7265625" style="13" customWidth="1"/>
    <col min="6922" max="6922" width="22.7265625" style="13" customWidth="1"/>
    <col min="6923" max="7167" width="9.1796875" style="13"/>
    <col min="7168" max="7168" width="22.7265625" style="13" customWidth="1"/>
    <col min="7169" max="7169" width="11.26953125" style="13" customWidth="1"/>
    <col min="7170" max="7177" width="8.7265625" style="13" customWidth="1"/>
    <col min="7178" max="7178" width="22.7265625" style="13" customWidth="1"/>
    <col min="7179" max="7423" width="9.1796875" style="13"/>
    <col min="7424" max="7424" width="22.7265625" style="13" customWidth="1"/>
    <col min="7425" max="7425" width="11.26953125" style="13" customWidth="1"/>
    <col min="7426" max="7433" width="8.7265625" style="13" customWidth="1"/>
    <col min="7434" max="7434" width="22.7265625" style="13" customWidth="1"/>
    <col min="7435" max="7679" width="9.1796875" style="13"/>
    <col min="7680" max="7680" width="22.7265625" style="13" customWidth="1"/>
    <col min="7681" max="7681" width="11.26953125" style="13" customWidth="1"/>
    <col min="7682" max="7689" width="8.7265625" style="13" customWidth="1"/>
    <col min="7690" max="7690" width="22.7265625" style="13" customWidth="1"/>
    <col min="7691" max="7935" width="9.1796875" style="13"/>
    <col min="7936" max="7936" width="22.7265625" style="13" customWidth="1"/>
    <col min="7937" max="7937" width="11.26953125" style="13" customWidth="1"/>
    <col min="7938" max="7945" width="8.7265625" style="13" customWidth="1"/>
    <col min="7946" max="7946" width="22.7265625" style="13" customWidth="1"/>
    <col min="7947" max="8191" width="9.1796875" style="13"/>
    <col min="8192" max="8192" width="22.7265625" style="13" customWidth="1"/>
    <col min="8193" max="8193" width="11.26953125" style="13" customWidth="1"/>
    <col min="8194" max="8201" width="8.7265625" style="13" customWidth="1"/>
    <col min="8202" max="8202" width="22.7265625" style="13" customWidth="1"/>
    <col min="8203" max="8447" width="9.1796875" style="13"/>
    <col min="8448" max="8448" width="22.7265625" style="13" customWidth="1"/>
    <col min="8449" max="8449" width="11.26953125" style="13" customWidth="1"/>
    <col min="8450" max="8457" width="8.7265625" style="13" customWidth="1"/>
    <col min="8458" max="8458" width="22.7265625" style="13" customWidth="1"/>
    <col min="8459" max="8703" width="9.1796875" style="13"/>
    <col min="8704" max="8704" width="22.7265625" style="13" customWidth="1"/>
    <col min="8705" max="8705" width="11.26953125" style="13" customWidth="1"/>
    <col min="8706" max="8713" width="8.7265625" style="13" customWidth="1"/>
    <col min="8714" max="8714" width="22.7265625" style="13" customWidth="1"/>
    <col min="8715" max="8959" width="9.1796875" style="13"/>
    <col min="8960" max="8960" width="22.7265625" style="13" customWidth="1"/>
    <col min="8961" max="8961" width="11.26953125" style="13" customWidth="1"/>
    <col min="8962" max="8969" width="8.7265625" style="13" customWidth="1"/>
    <col min="8970" max="8970" width="22.7265625" style="13" customWidth="1"/>
    <col min="8971" max="9215" width="9.1796875" style="13"/>
    <col min="9216" max="9216" width="22.7265625" style="13" customWidth="1"/>
    <col min="9217" max="9217" width="11.26953125" style="13" customWidth="1"/>
    <col min="9218" max="9225" width="8.7265625" style="13" customWidth="1"/>
    <col min="9226" max="9226" width="22.7265625" style="13" customWidth="1"/>
    <col min="9227" max="9471" width="9.1796875" style="13"/>
    <col min="9472" max="9472" width="22.7265625" style="13" customWidth="1"/>
    <col min="9473" max="9473" width="11.26953125" style="13" customWidth="1"/>
    <col min="9474" max="9481" width="8.7265625" style="13" customWidth="1"/>
    <col min="9482" max="9482" width="22.7265625" style="13" customWidth="1"/>
    <col min="9483" max="9727" width="9.1796875" style="13"/>
    <col min="9728" max="9728" width="22.7265625" style="13" customWidth="1"/>
    <col min="9729" max="9729" width="11.26953125" style="13" customWidth="1"/>
    <col min="9730" max="9737" width="8.7265625" style="13" customWidth="1"/>
    <col min="9738" max="9738" width="22.7265625" style="13" customWidth="1"/>
    <col min="9739" max="9983" width="9.1796875" style="13"/>
    <col min="9984" max="9984" width="22.7265625" style="13" customWidth="1"/>
    <col min="9985" max="9985" width="11.26953125" style="13" customWidth="1"/>
    <col min="9986" max="9993" width="8.7265625" style="13" customWidth="1"/>
    <col min="9994" max="9994" width="22.7265625" style="13" customWidth="1"/>
    <col min="9995" max="10239" width="9.1796875" style="13"/>
    <col min="10240" max="10240" width="22.7265625" style="13" customWidth="1"/>
    <col min="10241" max="10241" width="11.26953125" style="13" customWidth="1"/>
    <col min="10242" max="10249" width="8.7265625" style="13" customWidth="1"/>
    <col min="10250" max="10250" width="22.7265625" style="13" customWidth="1"/>
    <col min="10251" max="10495" width="9.1796875" style="13"/>
    <col min="10496" max="10496" width="22.7265625" style="13" customWidth="1"/>
    <col min="10497" max="10497" width="11.26953125" style="13" customWidth="1"/>
    <col min="10498" max="10505" width="8.7265625" style="13" customWidth="1"/>
    <col min="10506" max="10506" width="22.7265625" style="13" customWidth="1"/>
    <col min="10507" max="10751" width="9.1796875" style="13"/>
    <col min="10752" max="10752" width="22.7265625" style="13" customWidth="1"/>
    <col min="10753" max="10753" width="11.26953125" style="13" customWidth="1"/>
    <col min="10754" max="10761" width="8.7265625" style="13" customWidth="1"/>
    <col min="10762" max="10762" width="22.7265625" style="13" customWidth="1"/>
    <col min="10763" max="11007" width="9.1796875" style="13"/>
    <col min="11008" max="11008" width="22.7265625" style="13" customWidth="1"/>
    <col min="11009" max="11009" width="11.26953125" style="13" customWidth="1"/>
    <col min="11010" max="11017" width="8.7265625" style="13" customWidth="1"/>
    <col min="11018" max="11018" width="22.7265625" style="13" customWidth="1"/>
    <col min="11019" max="11263" width="9.1796875" style="13"/>
    <col min="11264" max="11264" width="22.7265625" style="13" customWidth="1"/>
    <col min="11265" max="11265" width="11.26953125" style="13" customWidth="1"/>
    <col min="11266" max="11273" width="8.7265625" style="13" customWidth="1"/>
    <col min="11274" max="11274" width="22.7265625" style="13" customWidth="1"/>
    <col min="11275" max="11519" width="9.1796875" style="13"/>
    <col min="11520" max="11520" width="22.7265625" style="13" customWidth="1"/>
    <col min="11521" max="11521" width="11.26953125" style="13" customWidth="1"/>
    <col min="11522" max="11529" width="8.7265625" style="13" customWidth="1"/>
    <col min="11530" max="11530" width="22.7265625" style="13" customWidth="1"/>
    <col min="11531" max="11775" width="9.1796875" style="13"/>
    <col min="11776" max="11776" width="22.7265625" style="13" customWidth="1"/>
    <col min="11777" max="11777" width="11.26953125" style="13" customWidth="1"/>
    <col min="11778" max="11785" width="8.7265625" style="13" customWidth="1"/>
    <col min="11786" max="11786" width="22.7265625" style="13" customWidth="1"/>
    <col min="11787" max="12031" width="9.1796875" style="13"/>
    <col min="12032" max="12032" width="22.7265625" style="13" customWidth="1"/>
    <col min="12033" max="12033" width="11.26953125" style="13" customWidth="1"/>
    <col min="12034" max="12041" width="8.7265625" style="13" customWidth="1"/>
    <col min="12042" max="12042" width="22.7265625" style="13" customWidth="1"/>
    <col min="12043" max="12287" width="9.1796875" style="13"/>
    <col min="12288" max="12288" width="22.7265625" style="13" customWidth="1"/>
    <col min="12289" max="12289" width="11.26953125" style="13" customWidth="1"/>
    <col min="12290" max="12297" width="8.7265625" style="13" customWidth="1"/>
    <col min="12298" max="12298" width="22.7265625" style="13" customWidth="1"/>
    <col min="12299" max="12543" width="9.1796875" style="13"/>
    <col min="12544" max="12544" width="22.7265625" style="13" customWidth="1"/>
    <col min="12545" max="12545" width="11.26953125" style="13" customWidth="1"/>
    <col min="12546" max="12553" width="8.7265625" style="13" customWidth="1"/>
    <col min="12554" max="12554" width="22.7265625" style="13" customWidth="1"/>
    <col min="12555" max="12799" width="9.1796875" style="13"/>
    <col min="12800" max="12800" width="22.7265625" style="13" customWidth="1"/>
    <col min="12801" max="12801" width="11.26953125" style="13" customWidth="1"/>
    <col min="12802" max="12809" width="8.7265625" style="13" customWidth="1"/>
    <col min="12810" max="12810" width="22.7265625" style="13" customWidth="1"/>
    <col min="12811" max="13055" width="9.1796875" style="13"/>
    <col min="13056" max="13056" width="22.7265625" style="13" customWidth="1"/>
    <col min="13057" max="13057" width="11.26953125" style="13" customWidth="1"/>
    <col min="13058" max="13065" width="8.7265625" style="13" customWidth="1"/>
    <col min="13066" max="13066" width="22.7265625" style="13" customWidth="1"/>
    <col min="13067" max="13311" width="9.1796875" style="13"/>
    <col min="13312" max="13312" width="22.7265625" style="13" customWidth="1"/>
    <col min="13313" max="13313" width="11.26953125" style="13" customWidth="1"/>
    <col min="13314" max="13321" width="8.7265625" style="13" customWidth="1"/>
    <col min="13322" max="13322" width="22.7265625" style="13" customWidth="1"/>
    <col min="13323" max="13567" width="9.1796875" style="13"/>
    <col min="13568" max="13568" width="22.7265625" style="13" customWidth="1"/>
    <col min="13569" max="13569" width="11.26953125" style="13" customWidth="1"/>
    <col min="13570" max="13577" width="8.7265625" style="13" customWidth="1"/>
    <col min="13578" max="13578" width="22.7265625" style="13" customWidth="1"/>
    <col min="13579" max="13823" width="9.1796875" style="13"/>
    <col min="13824" max="13824" width="22.7265625" style="13" customWidth="1"/>
    <col min="13825" max="13825" width="11.26953125" style="13" customWidth="1"/>
    <col min="13826" max="13833" width="8.7265625" style="13" customWidth="1"/>
    <col min="13834" max="13834" width="22.7265625" style="13" customWidth="1"/>
    <col min="13835" max="14079" width="9.1796875" style="13"/>
    <col min="14080" max="14080" width="22.7265625" style="13" customWidth="1"/>
    <col min="14081" max="14081" width="11.26953125" style="13" customWidth="1"/>
    <col min="14082" max="14089" width="8.7265625" style="13" customWidth="1"/>
    <col min="14090" max="14090" width="22.7265625" style="13" customWidth="1"/>
    <col min="14091" max="14335" width="9.1796875" style="13"/>
    <col min="14336" max="14336" width="22.7265625" style="13" customWidth="1"/>
    <col min="14337" max="14337" width="11.26953125" style="13" customWidth="1"/>
    <col min="14338" max="14345" width="8.7265625" style="13" customWidth="1"/>
    <col min="14346" max="14346" width="22.7265625" style="13" customWidth="1"/>
    <col min="14347" max="14591" width="9.1796875" style="13"/>
    <col min="14592" max="14592" width="22.7265625" style="13" customWidth="1"/>
    <col min="14593" max="14593" width="11.26953125" style="13" customWidth="1"/>
    <col min="14594" max="14601" width="8.7265625" style="13" customWidth="1"/>
    <col min="14602" max="14602" width="22.7265625" style="13" customWidth="1"/>
    <col min="14603" max="14847" width="9.1796875" style="13"/>
    <col min="14848" max="14848" width="22.7265625" style="13" customWidth="1"/>
    <col min="14849" max="14849" width="11.26953125" style="13" customWidth="1"/>
    <col min="14850" max="14857" width="8.7265625" style="13" customWidth="1"/>
    <col min="14858" max="14858" width="22.7265625" style="13" customWidth="1"/>
    <col min="14859" max="15103" width="9.1796875" style="13"/>
    <col min="15104" max="15104" width="22.7265625" style="13" customWidth="1"/>
    <col min="15105" max="15105" width="11.26953125" style="13" customWidth="1"/>
    <col min="15106" max="15113" width="8.7265625" style="13" customWidth="1"/>
    <col min="15114" max="15114" width="22.7265625" style="13" customWidth="1"/>
    <col min="15115" max="15359" width="9.1796875" style="13"/>
    <col min="15360" max="15360" width="22.7265625" style="13" customWidth="1"/>
    <col min="15361" max="15361" width="11.26953125" style="13" customWidth="1"/>
    <col min="15362" max="15369" width="8.7265625" style="13" customWidth="1"/>
    <col min="15370" max="15370" width="22.7265625" style="13" customWidth="1"/>
    <col min="15371" max="15615" width="9.1796875" style="13"/>
    <col min="15616" max="15616" width="22.7265625" style="13" customWidth="1"/>
    <col min="15617" max="15617" width="11.26953125" style="13" customWidth="1"/>
    <col min="15618" max="15625" width="8.7265625" style="13" customWidth="1"/>
    <col min="15626" max="15626" width="22.7265625" style="13" customWidth="1"/>
    <col min="15627" max="15871" width="9.1796875" style="13"/>
    <col min="15872" max="15872" width="22.7265625" style="13" customWidth="1"/>
    <col min="15873" max="15873" width="11.26953125" style="13" customWidth="1"/>
    <col min="15874" max="15881" width="8.7265625" style="13" customWidth="1"/>
    <col min="15882" max="15882" width="22.7265625" style="13" customWidth="1"/>
    <col min="15883" max="16127" width="9.1796875" style="13"/>
    <col min="16128" max="16128" width="22.7265625" style="13" customWidth="1"/>
    <col min="16129" max="16129" width="11.26953125" style="13" customWidth="1"/>
    <col min="16130" max="16137" width="8.7265625" style="13" customWidth="1"/>
    <col min="16138" max="16138" width="22.7265625" style="13" customWidth="1"/>
    <col min="16139" max="16384" width="9.1796875" style="13"/>
  </cols>
  <sheetData>
    <row r="1" spans="1:13" s="2" customFormat="1" ht="22" customHeight="1" x14ac:dyDescent="0.25">
      <c r="A1" s="1332" t="s">
        <v>433</v>
      </c>
      <c r="B1" s="1332"/>
      <c r="C1" s="1332"/>
      <c r="D1" s="1332"/>
      <c r="E1" s="1332"/>
      <c r="F1" s="1332"/>
      <c r="G1" s="1332"/>
      <c r="H1" s="1332"/>
      <c r="I1" s="1332"/>
      <c r="J1" s="1332"/>
      <c r="K1" s="1332"/>
      <c r="L1" s="340"/>
      <c r="M1" s="340"/>
    </row>
    <row r="2" spans="1:13" s="2" customFormat="1" ht="22" customHeight="1" x14ac:dyDescent="0.25">
      <c r="A2" s="1333" t="s">
        <v>434</v>
      </c>
      <c r="B2" s="1333"/>
      <c r="C2" s="1333"/>
      <c r="D2" s="1333"/>
      <c r="E2" s="1333"/>
      <c r="F2" s="1333"/>
      <c r="G2" s="1333"/>
      <c r="H2" s="1333"/>
      <c r="I2" s="1333"/>
      <c r="J2" s="1333"/>
      <c r="K2" s="1333"/>
      <c r="L2" s="340"/>
      <c r="M2" s="340"/>
    </row>
    <row r="3" spans="1:13" s="2" customFormat="1" ht="22" customHeight="1" x14ac:dyDescent="0.25">
      <c r="A3" s="1175">
        <v>2017</v>
      </c>
      <c r="B3" s="1175"/>
      <c r="C3" s="1175"/>
      <c r="D3" s="1175"/>
      <c r="E3" s="1175"/>
      <c r="F3" s="1175"/>
      <c r="G3" s="1175"/>
      <c r="H3" s="1175"/>
      <c r="I3" s="1175"/>
      <c r="J3" s="1175"/>
      <c r="K3" s="1175"/>
      <c r="L3" s="340"/>
      <c r="M3" s="340"/>
    </row>
    <row r="4" spans="1:13" s="33" customFormat="1" ht="27.75" customHeight="1" x14ac:dyDescent="0.35">
      <c r="A4" s="970" t="s">
        <v>139</v>
      </c>
      <c r="B4" s="170"/>
      <c r="C4" s="170"/>
      <c r="D4" s="170"/>
      <c r="E4" s="170"/>
      <c r="F4" s="170"/>
      <c r="G4" s="170"/>
      <c r="H4" s="170"/>
      <c r="I4" s="170"/>
      <c r="J4" s="170"/>
      <c r="K4" s="974" t="s">
        <v>49</v>
      </c>
      <c r="L4" s="975"/>
      <c r="M4" s="975"/>
    </row>
    <row r="5" spans="1:13" s="2" customFormat="1" ht="27" customHeight="1" x14ac:dyDescent="0.25">
      <c r="A5" s="1334" t="s">
        <v>1380</v>
      </c>
      <c r="B5" s="1184" t="s">
        <v>838</v>
      </c>
      <c r="C5" s="1184"/>
      <c r="D5" s="1184"/>
      <c r="E5" s="1177" t="s">
        <v>839</v>
      </c>
      <c r="F5" s="1177"/>
      <c r="G5" s="1177"/>
      <c r="H5" s="1177" t="s">
        <v>884</v>
      </c>
      <c r="I5" s="1177"/>
      <c r="J5" s="1177"/>
      <c r="K5" s="1336" t="s">
        <v>885</v>
      </c>
    </row>
    <row r="6" spans="1:13" s="2" customFormat="1" ht="30" customHeight="1" x14ac:dyDescent="0.25">
      <c r="A6" s="1335"/>
      <c r="B6" s="99" t="s">
        <v>404</v>
      </c>
      <c r="C6" s="494" t="s">
        <v>796</v>
      </c>
      <c r="D6" s="494" t="s">
        <v>795</v>
      </c>
      <c r="E6" s="99" t="s">
        <v>404</v>
      </c>
      <c r="F6" s="494" t="s">
        <v>796</v>
      </c>
      <c r="G6" s="494" t="s">
        <v>795</v>
      </c>
      <c r="H6" s="99" t="s">
        <v>404</v>
      </c>
      <c r="I6" s="494" t="s">
        <v>796</v>
      </c>
      <c r="J6" s="494" t="s">
        <v>795</v>
      </c>
      <c r="K6" s="1337"/>
    </row>
    <row r="7" spans="1:13" s="33" customFormat="1" ht="22" customHeight="1" thickBot="1" x14ac:dyDescent="0.3">
      <c r="A7" s="783" t="s">
        <v>865</v>
      </c>
      <c r="B7" s="125">
        <f>C7+D7</f>
        <v>192</v>
      </c>
      <c r="C7" s="125">
        <f>F7+I7</f>
        <v>53</v>
      </c>
      <c r="D7" s="125">
        <f>J7+G7</f>
        <v>139</v>
      </c>
      <c r="E7" s="125">
        <f>G7+F7</f>
        <v>128</v>
      </c>
      <c r="F7" s="126">
        <v>30</v>
      </c>
      <c r="G7" s="126">
        <v>98</v>
      </c>
      <c r="H7" s="125">
        <f>J7+I7</f>
        <v>64</v>
      </c>
      <c r="I7" s="126">
        <v>23</v>
      </c>
      <c r="J7" s="126">
        <v>41</v>
      </c>
      <c r="K7" s="816" t="s">
        <v>50</v>
      </c>
    </row>
    <row r="8" spans="1:13" s="33" customFormat="1" ht="22" customHeight="1" thickTop="1" thickBot="1" x14ac:dyDescent="0.3">
      <c r="A8" s="819" t="s">
        <v>866</v>
      </c>
      <c r="B8" s="277">
        <f t="shared" ref="B8:B18" si="0">C8+D8</f>
        <v>192</v>
      </c>
      <c r="C8" s="277">
        <f t="shared" ref="C8:C18" si="1">F8+I8</f>
        <v>43</v>
      </c>
      <c r="D8" s="277">
        <f t="shared" ref="D8:D18" si="2">J8+G8</f>
        <v>149</v>
      </c>
      <c r="E8" s="277">
        <f t="shared" ref="E8:E18" si="3">G8+F8</f>
        <v>132</v>
      </c>
      <c r="F8" s="121">
        <v>22</v>
      </c>
      <c r="G8" s="121">
        <v>110</v>
      </c>
      <c r="H8" s="277">
        <f t="shared" ref="H8:H18" si="4">J8+I8</f>
        <v>60</v>
      </c>
      <c r="I8" s="121">
        <v>21</v>
      </c>
      <c r="J8" s="121">
        <v>39</v>
      </c>
      <c r="K8" s="817" t="s">
        <v>51</v>
      </c>
    </row>
    <row r="9" spans="1:13" s="33" customFormat="1" ht="22" customHeight="1" thickTop="1" thickBot="1" x14ac:dyDescent="0.3">
      <c r="A9" s="783" t="s">
        <v>867</v>
      </c>
      <c r="B9" s="125">
        <f t="shared" si="0"/>
        <v>186</v>
      </c>
      <c r="C9" s="125">
        <f t="shared" si="1"/>
        <v>61</v>
      </c>
      <c r="D9" s="125">
        <f t="shared" si="2"/>
        <v>125</v>
      </c>
      <c r="E9" s="125">
        <f t="shared" si="3"/>
        <v>130</v>
      </c>
      <c r="F9" s="126">
        <v>29</v>
      </c>
      <c r="G9" s="126">
        <v>101</v>
      </c>
      <c r="H9" s="125">
        <f t="shared" si="4"/>
        <v>56</v>
      </c>
      <c r="I9" s="126">
        <v>32</v>
      </c>
      <c r="J9" s="126">
        <v>24</v>
      </c>
      <c r="K9" s="816" t="s">
        <v>52</v>
      </c>
    </row>
    <row r="10" spans="1:13" s="33" customFormat="1" ht="22" customHeight="1" thickTop="1" thickBot="1" x14ac:dyDescent="0.3">
      <c r="A10" s="819" t="s">
        <v>868</v>
      </c>
      <c r="B10" s="277">
        <f t="shared" si="0"/>
        <v>178</v>
      </c>
      <c r="C10" s="277">
        <f t="shared" si="1"/>
        <v>48</v>
      </c>
      <c r="D10" s="277">
        <f t="shared" si="2"/>
        <v>130</v>
      </c>
      <c r="E10" s="277">
        <f t="shared" si="3"/>
        <v>121</v>
      </c>
      <c r="F10" s="121">
        <v>26</v>
      </c>
      <c r="G10" s="121">
        <v>95</v>
      </c>
      <c r="H10" s="277">
        <f t="shared" si="4"/>
        <v>57</v>
      </c>
      <c r="I10" s="121">
        <v>22</v>
      </c>
      <c r="J10" s="121">
        <v>35</v>
      </c>
      <c r="K10" s="817" t="s">
        <v>53</v>
      </c>
    </row>
    <row r="11" spans="1:13" s="33" customFormat="1" ht="22" customHeight="1" thickTop="1" thickBot="1" x14ac:dyDescent="0.3">
      <c r="A11" s="783" t="s">
        <v>869</v>
      </c>
      <c r="B11" s="125">
        <f t="shared" si="0"/>
        <v>214</v>
      </c>
      <c r="C11" s="125">
        <f t="shared" si="1"/>
        <v>47</v>
      </c>
      <c r="D11" s="125">
        <f t="shared" si="2"/>
        <v>167</v>
      </c>
      <c r="E11" s="125">
        <f t="shared" si="3"/>
        <v>154</v>
      </c>
      <c r="F11" s="126">
        <v>25</v>
      </c>
      <c r="G11" s="126">
        <v>129</v>
      </c>
      <c r="H11" s="125">
        <f t="shared" si="4"/>
        <v>60</v>
      </c>
      <c r="I11" s="126">
        <v>22</v>
      </c>
      <c r="J11" s="126">
        <v>38</v>
      </c>
      <c r="K11" s="816" t="s">
        <v>54</v>
      </c>
    </row>
    <row r="12" spans="1:13" s="33" customFormat="1" ht="22" customHeight="1" thickTop="1" thickBot="1" x14ac:dyDescent="0.3">
      <c r="A12" s="819" t="s">
        <v>870</v>
      </c>
      <c r="B12" s="277">
        <f t="shared" si="0"/>
        <v>198</v>
      </c>
      <c r="C12" s="277">
        <f t="shared" si="1"/>
        <v>64</v>
      </c>
      <c r="D12" s="277">
        <f t="shared" si="2"/>
        <v>134</v>
      </c>
      <c r="E12" s="277">
        <f t="shared" si="3"/>
        <v>138</v>
      </c>
      <c r="F12" s="121">
        <v>37</v>
      </c>
      <c r="G12" s="121">
        <v>101</v>
      </c>
      <c r="H12" s="277">
        <f t="shared" si="4"/>
        <v>60</v>
      </c>
      <c r="I12" s="121">
        <v>27</v>
      </c>
      <c r="J12" s="121">
        <v>33</v>
      </c>
      <c r="K12" s="817" t="s">
        <v>681</v>
      </c>
    </row>
    <row r="13" spans="1:13" s="33" customFormat="1" ht="22" customHeight="1" thickTop="1" thickBot="1" x14ac:dyDescent="0.3">
      <c r="A13" s="783" t="s">
        <v>871</v>
      </c>
      <c r="B13" s="125">
        <f t="shared" si="0"/>
        <v>171</v>
      </c>
      <c r="C13" s="125">
        <f t="shared" si="1"/>
        <v>43</v>
      </c>
      <c r="D13" s="125">
        <f t="shared" si="2"/>
        <v>128</v>
      </c>
      <c r="E13" s="125">
        <f t="shared" si="3"/>
        <v>127</v>
      </c>
      <c r="F13" s="126">
        <v>24</v>
      </c>
      <c r="G13" s="126">
        <v>103</v>
      </c>
      <c r="H13" s="125">
        <f t="shared" si="4"/>
        <v>44</v>
      </c>
      <c r="I13" s="126">
        <v>19</v>
      </c>
      <c r="J13" s="126">
        <v>25</v>
      </c>
      <c r="K13" s="816" t="s">
        <v>55</v>
      </c>
    </row>
    <row r="14" spans="1:13" s="33" customFormat="1" ht="22" customHeight="1" thickTop="1" thickBot="1" x14ac:dyDescent="0.3">
      <c r="A14" s="819" t="s">
        <v>872</v>
      </c>
      <c r="B14" s="277">
        <f t="shared" si="0"/>
        <v>185</v>
      </c>
      <c r="C14" s="277">
        <f t="shared" si="1"/>
        <v>54</v>
      </c>
      <c r="D14" s="277">
        <f t="shared" si="2"/>
        <v>131</v>
      </c>
      <c r="E14" s="277">
        <f t="shared" si="3"/>
        <v>126</v>
      </c>
      <c r="F14" s="121">
        <v>29</v>
      </c>
      <c r="G14" s="121">
        <v>97</v>
      </c>
      <c r="H14" s="277">
        <f t="shared" si="4"/>
        <v>59</v>
      </c>
      <c r="I14" s="121">
        <v>25</v>
      </c>
      <c r="J14" s="121">
        <v>34</v>
      </c>
      <c r="K14" s="817" t="s">
        <v>56</v>
      </c>
    </row>
    <row r="15" spans="1:13" s="33" customFormat="1" ht="22" customHeight="1" thickTop="1" thickBot="1" x14ac:dyDescent="0.3">
      <c r="A15" s="783" t="s">
        <v>873</v>
      </c>
      <c r="B15" s="125">
        <f t="shared" si="0"/>
        <v>173</v>
      </c>
      <c r="C15" s="125">
        <f t="shared" si="1"/>
        <v>47</v>
      </c>
      <c r="D15" s="125">
        <f t="shared" si="2"/>
        <v>126</v>
      </c>
      <c r="E15" s="125">
        <f t="shared" si="3"/>
        <v>118</v>
      </c>
      <c r="F15" s="126">
        <v>26</v>
      </c>
      <c r="G15" s="126">
        <v>92</v>
      </c>
      <c r="H15" s="125">
        <f t="shared" si="4"/>
        <v>55</v>
      </c>
      <c r="I15" s="126">
        <v>21</v>
      </c>
      <c r="J15" s="126">
        <v>34</v>
      </c>
      <c r="K15" s="816" t="s">
        <v>57</v>
      </c>
    </row>
    <row r="16" spans="1:13" s="33" customFormat="1" ht="22" customHeight="1" thickTop="1" thickBot="1" x14ac:dyDescent="0.3">
      <c r="A16" s="819" t="s">
        <v>874</v>
      </c>
      <c r="B16" s="277">
        <f t="shared" si="0"/>
        <v>193</v>
      </c>
      <c r="C16" s="277">
        <f t="shared" si="1"/>
        <v>55</v>
      </c>
      <c r="D16" s="277">
        <f t="shared" si="2"/>
        <v>138</v>
      </c>
      <c r="E16" s="277">
        <f t="shared" si="3"/>
        <v>141</v>
      </c>
      <c r="F16" s="121">
        <v>32</v>
      </c>
      <c r="G16" s="121">
        <v>109</v>
      </c>
      <c r="H16" s="277">
        <f t="shared" si="4"/>
        <v>52</v>
      </c>
      <c r="I16" s="121">
        <v>23</v>
      </c>
      <c r="J16" s="121">
        <v>29</v>
      </c>
      <c r="K16" s="817" t="s">
        <v>58</v>
      </c>
    </row>
    <row r="17" spans="1:11" s="33" customFormat="1" ht="22" customHeight="1" thickTop="1" thickBot="1" x14ac:dyDescent="0.3">
      <c r="A17" s="783" t="s">
        <v>875</v>
      </c>
      <c r="B17" s="125">
        <f t="shared" si="0"/>
        <v>204</v>
      </c>
      <c r="C17" s="125">
        <f t="shared" si="1"/>
        <v>55</v>
      </c>
      <c r="D17" s="125">
        <f t="shared" si="2"/>
        <v>149</v>
      </c>
      <c r="E17" s="125">
        <f t="shared" si="3"/>
        <v>144</v>
      </c>
      <c r="F17" s="126">
        <v>35</v>
      </c>
      <c r="G17" s="126">
        <v>109</v>
      </c>
      <c r="H17" s="125">
        <f t="shared" si="4"/>
        <v>60</v>
      </c>
      <c r="I17" s="126">
        <v>20</v>
      </c>
      <c r="J17" s="126">
        <v>40</v>
      </c>
      <c r="K17" s="816" t="s">
        <v>59</v>
      </c>
    </row>
    <row r="18" spans="1:11" s="33" customFormat="1" ht="22" customHeight="1" thickTop="1" x14ac:dyDescent="0.25">
      <c r="A18" s="820" t="s">
        <v>876</v>
      </c>
      <c r="B18" s="279">
        <f t="shared" si="0"/>
        <v>208</v>
      </c>
      <c r="C18" s="279">
        <f t="shared" si="1"/>
        <v>55</v>
      </c>
      <c r="D18" s="279">
        <f t="shared" si="2"/>
        <v>153</v>
      </c>
      <c r="E18" s="279">
        <f t="shared" si="3"/>
        <v>130</v>
      </c>
      <c r="F18" s="280">
        <v>30</v>
      </c>
      <c r="G18" s="280">
        <v>100</v>
      </c>
      <c r="H18" s="279">
        <f t="shared" si="4"/>
        <v>78</v>
      </c>
      <c r="I18" s="280">
        <v>25</v>
      </c>
      <c r="J18" s="280">
        <v>53</v>
      </c>
      <c r="K18" s="818" t="s">
        <v>60</v>
      </c>
    </row>
    <row r="19" spans="1:11" s="33" customFormat="1" ht="30" customHeight="1" x14ac:dyDescent="0.25">
      <c r="A19" s="740" t="s">
        <v>47</v>
      </c>
      <c r="B19" s="278">
        <f t="shared" ref="B19:J19" si="5">SUM(B7:B18)</f>
        <v>2294</v>
      </c>
      <c r="C19" s="278">
        <f t="shared" si="5"/>
        <v>625</v>
      </c>
      <c r="D19" s="278">
        <f t="shared" si="5"/>
        <v>1669</v>
      </c>
      <c r="E19" s="278">
        <f t="shared" si="5"/>
        <v>1589</v>
      </c>
      <c r="F19" s="278">
        <f t="shared" si="5"/>
        <v>345</v>
      </c>
      <c r="G19" s="278">
        <f t="shared" si="5"/>
        <v>1244</v>
      </c>
      <c r="H19" s="278">
        <f t="shared" si="5"/>
        <v>705</v>
      </c>
      <c r="I19" s="278">
        <f t="shared" si="5"/>
        <v>280</v>
      </c>
      <c r="J19" s="278">
        <f t="shared" si="5"/>
        <v>425</v>
      </c>
      <c r="K19" s="741" t="s">
        <v>48</v>
      </c>
    </row>
    <row r="23" spans="1:11" ht="46.5" x14ac:dyDescent="0.25">
      <c r="A23" s="24" t="s">
        <v>256</v>
      </c>
      <c r="B23" s="36" t="s">
        <v>257</v>
      </c>
      <c r="C23" s="25" t="s">
        <v>258</v>
      </c>
    </row>
    <row r="24" spans="1:11" ht="31" x14ac:dyDescent="0.25">
      <c r="A24" s="22" t="s">
        <v>259</v>
      </c>
      <c r="B24" s="37">
        <f>'D-3'!D7</f>
        <v>139</v>
      </c>
      <c r="C24" s="23">
        <f>'D-3'!C7</f>
        <v>53</v>
      </c>
    </row>
    <row r="25" spans="1:11" ht="31" x14ac:dyDescent="0.25">
      <c r="A25" s="22" t="s">
        <v>260</v>
      </c>
      <c r="B25" s="37">
        <f>'D-3'!D8</f>
        <v>149</v>
      </c>
      <c r="C25" s="23">
        <f>'D-3'!C8</f>
        <v>43</v>
      </c>
    </row>
    <row r="26" spans="1:11" ht="31" x14ac:dyDescent="0.25">
      <c r="A26" s="22" t="s">
        <v>261</v>
      </c>
      <c r="B26" s="37">
        <f>'D-3'!D9</f>
        <v>125</v>
      </c>
      <c r="C26" s="23">
        <f>'D-3'!C9</f>
        <v>61</v>
      </c>
    </row>
    <row r="27" spans="1:11" ht="31" x14ac:dyDescent="0.25">
      <c r="A27" s="22" t="s">
        <v>262</v>
      </c>
      <c r="B27" s="37">
        <f>'D-3'!D10</f>
        <v>130</v>
      </c>
      <c r="C27" s="23">
        <f>'D-3'!C10</f>
        <v>48</v>
      </c>
    </row>
    <row r="28" spans="1:11" ht="31" x14ac:dyDescent="0.25">
      <c r="A28" s="22" t="s">
        <v>263</v>
      </c>
      <c r="B28" s="37">
        <f>'D-3'!D11</f>
        <v>167</v>
      </c>
      <c r="C28" s="23">
        <f>'D-3'!C11</f>
        <v>47</v>
      </c>
    </row>
    <row r="29" spans="1:11" ht="31" x14ac:dyDescent="0.25">
      <c r="A29" s="22" t="s">
        <v>264</v>
      </c>
      <c r="B29" s="37">
        <f>'D-3'!D12</f>
        <v>134</v>
      </c>
      <c r="C29" s="23">
        <f>'D-3'!C12</f>
        <v>64</v>
      </c>
    </row>
    <row r="30" spans="1:11" ht="31" x14ac:dyDescent="0.25">
      <c r="A30" s="22" t="s">
        <v>265</v>
      </c>
      <c r="B30" s="37">
        <f>'D-3'!D13</f>
        <v>128</v>
      </c>
      <c r="C30" s="23">
        <f>'D-3'!C13</f>
        <v>43</v>
      </c>
    </row>
    <row r="31" spans="1:11" ht="31" x14ac:dyDescent="0.25">
      <c r="A31" s="22" t="s">
        <v>266</v>
      </c>
      <c r="B31" s="37">
        <f>'D-3'!D14</f>
        <v>131</v>
      </c>
      <c r="C31" s="23">
        <f>'D-3'!C14</f>
        <v>54</v>
      </c>
    </row>
    <row r="32" spans="1:11" ht="31" x14ac:dyDescent="0.25">
      <c r="A32" s="22" t="s">
        <v>267</v>
      </c>
      <c r="B32" s="37">
        <f>'D-3'!D15</f>
        <v>126</v>
      </c>
      <c r="C32" s="23">
        <f>'D-3'!C15</f>
        <v>47</v>
      </c>
    </row>
    <row r="33" spans="1:3" ht="31" x14ac:dyDescent="0.25">
      <c r="A33" s="22" t="s">
        <v>268</v>
      </c>
      <c r="B33" s="37">
        <f>'D-3'!D16</f>
        <v>138</v>
      </c>
      <c r="C33" s="23">
        <f>'D-3'!C16</f>
        <v>55</v>
      </c>
    </row>
    <row r="34" spans="1:3" ht="31" x14ac:dyDescent="0.25">
      <c r="A34" s="22" t="s">
        <v>269</v>
      </c>
      <c r="B34" s="37">
        <f>'D-3'!D17</f>
        <v>149</v>
      </c>
      <c r="C34" s="23">
        <f>'D-3'!C17</f>
        <v>55</v>
      </c>
    </row>
    <row r="35" spans="1:3" ht="31" x14ac:dyDescent="0.25">
      <c r="A35" s="22" t="s">
        <v>270</v>
      </c>
      <c r="B35" s="37">
        <f>'D-3'!D18</f>
        <v>153</v>
      </c>
      <c r="C35" s="23">
        <f>'D-3'!C18</f>
        <v>55</v>
      </c>
    </row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scale="95" orientation="landscape" r:id="rId1"/>
  <headerFooter alignWithMargins="0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1"/>
  <dimension ref="A1:K50"/>
  <sheetViews>
    <sheetView view="pageBreakPreview" zoomScaleNormal="100" zoomScaleSheetLayoutView="100" workbookViewId="0">
      <selection activeCell="A9" sqref="A9"/>
    </sheetView>
  </sheetViews>
  <sheetFormatPr defaultRowHeight="15.5" x14ac:dyDescent="0.25"/>
  <cols>
    <col min="1" max="1" width="29" style="3" customWidth="1"/>
    <col min="2" max="10" width="9.453125" style="3" customWidth="1"/>
    <col min="11" max="11" width="28.7265625" style="3" customWidth="1"/>
    <col min="12" max="256" width="9.1796875" style="13"/>
    <col min="257" max="257" width="28.7265625" style="13" customWidth="1"/>
    <col min="258" max="266" width="9.7265625" style="13" customWidth="1"/>
    <col min="267" max="267" width="28.7265625" style="13" customWidth="1"/>
    <col min="268" max="512" width="9.1796875" style="13"/>
    <col min="513" max="513" width="28.7265625" style="13" customWidth="1"/>
    <col min="514" max="522" width="9.7265625" style="13" customWidth="1"/>
    <col min="523" max="523" width="28.7265625" style="13" customWidth="1"/>
    <col min="524" max="768" width="9.1796875" style="13"/>
    <col min="769" max="769" width="28.7265625" style="13" customWidth="1"/>
    <col min="770" max="778" width="9.7265625" style="13" customWidth="1"/>
    <col min="779" max="779" width="28.7265625" style="13" customWidth="1"/>
    <col min="780" max="1024" width="9.1796875" style="13"/>
    <col min="1025" max="1025" width="28.7265625" style="13" customWidth="1"/>
    <col min="1026" max="1034" width="9.7265625" style="13" customWidth="1"/>
    <col min="1035" max="1035" width="28.7265625" style="13" customWidth="1"/>
    <col min="1036" max="1280" width="9.1796875" style="13"/>
    <col min="1281" max="1281" width="28.7265625" style="13" customWidth="1"/>
    <col min="1282" max="1290" width="9.7265625" style="13" customWidth="1"/>
    <col min="1291" max="1291" width="28.7265625" style="13" customWidth="1"/>
    <col min="1292" max="1536" width="9.1796875" style="13"/>
    <col min="1537" max="1537" width="28.7265625" style="13" customWidth="1"/>
    <col min="1538" max="1546" width="9.7265625" style="13" customWidth="1"/>
    <col min="1547" max="1547" width="28.7265625" style="13" customWidth="1"/>
    <col min="1548" max="1792" width="9.1796875" style="13"/>
    <col min="1793" max="1793" width="28.7265625" style="13" customWidth="1"/>
    <col min="1794" max="1802" width="9.7265625" style="13" customWidth="1"/>
    <col min="1803" max="1803" width="28.7265625" style="13" customWidth="1"/>
    <col min="1804" max="2048" width="9.1796875" style="13"/>
    <col min="2049" max="2049" width="28.7265625" style="13" customWidth="1"/>
    <col min="2050" max="2058" width="9.7265625" style="13" customWidth="1"/>
    <col min="2059" max="2059" width="28.7265625" style="13" customWidth="1"/>
    <col min="2060" max="2304" width="9.1796875" style="13"/>
    <col min="2305" max="2305" width="28.7265625" style="13" customWidth="1"/>
    <col min="2306" max="2314" width="9.7265625" style="13" customWidth="1"/>
    <col min="2315" max="2315" width="28.7265625" style="13" customWidth="1"/>
    <col min="2316" max="2560" width="9.1796875" style="13"/>
    <col min="2561" max="2561" width="28.7265625" style="13" customWidth="1"/>
    <col min="2562" max="2570" width="9.7265625" style="13" customWidth="1"/>
    <col min="2571" max="2571" width="28.7265625" style="13" customWidth="1"/>
    <col min="2572" max="2816" width="9.1796875" style="13"/>
    <col min="2817" max="2817" width="28.7265625" style="13" customWidth="1"/>
    <col min="2818" max="2826" width="9.7265625" style="13" customWidth="1"/>
    <col min="2827" max="2827" width="28.7265625" style="13" customWidth="1"/>
    <col min="2828" max="3072" width="9.1796875" style="13"/>
    <col min="3073" max="3073" width="28.7265625" style="13" customWidth="1"/>
    <col min="3074" max="3082" width="9.7265625" style="13" customWidth="1"/>
    <col min="3083" max="3083" width="28.7265625" style="13" customWidth="1"/>
    <col min="3084" max="3328" width="9.1796875" style="13"/>
    <col min="3329" max="3329" width="28.7265625" style="13" customWidth="1"/>
    <col min="3330" max="3338" width="9.7265625" style="13" customWidth="1"/>
    <col min="3339" max="3339" width="28.7265625" style="13" customWidth="1"/>
    <col min="3340" max="3584" width="9.1796875" style="13"/>
    <col min="3585" max="3585" width="28.7265625" style="13" customWidth="1"/>
    <col min="3586" max="3594" width="9.7265625" style="13" customWidth="1"/>
    <col min="3595" max="3595" width="28.7265625" style="13" customWidth="1"/>
    <col min="3596" max="3840" width="9.1796875" style="13"/>
    <col min="3841" max="3841" width="28.7265625" style="13" customWidth="1"/>
    <col min="3842" max="3850" width="9.7265625" style="13" customWidth="1"/>
    <col min="3851" max="3851" width="28.7265625" style="13" customWidth="1"/>
    <col min="3852" max="4096" width="9.1796875" style="13"/>
    <col min="4097" max="4097" width="28.7265625" style="13" customWidth="1"/>
    <col min="4098" max="4106" width="9.7265625" style="13" customWidth="1"/>
    <col min="4107" max="4107" width="28.7265625" style="13" customWidth="1"/>
    <col min="4108" max="4352" width="9.1796875" style="13"/>
    <col min="4353" max="4353" width="28.7265625" style="13" customWidth="1"/>
    <col min="4354" max="4362" width="9.7265625" style="13" customWidth="1"/>
    <col min="4363" max="4363" width="28.7265625" style="13" customWidth="1"/>
    <col min="4364" max="4608" width="9.1796875" style="13"/>
    <col min="4609" max="4609" width="28.7265625" style="13" customWidth="1"/>
    <col min="4610" max="4618" width="9.7265625" style="13" customWidth="1"/>
    <col min="4619" max="4619" width="28.7265625" style="13" customWidth="1"/>
    <col min="4620" max="4864" width="9.1796875" style="13"/>
    <col min="4865" max="4865" width="28.7265625" style="13" customWidth="1"/>
    <col min="4866" max="4874" width="9.7265625" style="13" customWidth="1"/>
    <col min="4875" max="4875" width="28.7265625" style="13" customWidth="1"/>
    <col min="4876" max="5120" width="9.1796875" style="13"/>
    <col min="5121" max="5121" width="28.7265625" style="13" customWidth="1"/>
    <col min="5122" max="5130" width="9.7265625" style="13" customWidth="1"/>
    <col min="5131" max="5131" width="28.7265625" style="13" customWidth="1"/>
    <col min="5132" max="5376" width="9.1796875" style="13"/>
    <col min="5377" max="5377" width="28.7265625" style="13" customWidth="1"/>
    <col min="5378" max="5386" width="9.7265625" style="13" customWidth="1"/>
    <col min="5387" max="5387" width="28.7265625" style="13" customWidth="1"/>
    <col min="5388" max="5632" width="9.1796875" style="13"/>
    <col min="5633" max="5633" width="28.7265625" style="13" customWidth="1"/>
    <col min="5634" max="5642" width="9.7265625" style="13" customWidth="1"/>
    <col min="5643" max="5643" width="28.7265625" style="13" customWidth="1"/>
    <col min="5644" max="5888" width="9.1796875" style="13"/>
    <col min="5889" max="5889" width="28.7265625" style="13" customWidth="1"/>
    <col min="5890" max="5898" width="9.7265625" style="13" customWidth="1"/>
    <col min="5899" max="5899" width="28.7265625" style="13" customWidth="1"/>
    <col min="5900" max="6144" width="9.1796875" style="13"/>
    <col min="6145" max="6145" width="28.7265625" style="13" customWidth="1"/>
    <col min="6146" max="6154" width="9.7265625" style="13" customWidth="1"/>
    <col min="6155" max="6155" width="28.7265625" style="13" customWidth="1"/>
    <col min="6156" max="6400" width="9.1796875" style="13"/>
    <col min="6401" max="6401" width="28.7265625" style="13" customWidth="1"/>
    <col min="6402" max="6410" width="9.7265625" style="13" customWidth="1"/>
    <col min="6411" max="6411" width="28.7265625" style="13" customWidth="1"/>
    <col min="6412" max="6656" width="9.1796875" style="13"/>
    <col min="6657" max="6657" width="28.7265625" style="13" customWidth="1"/>
    <col min="6658" max="6666" width="9.7265625" style="13" customWidth="1"/>
    <col min="6667" max="6667" width="28.7265625" style="13" customWidth="1"/>
    <col min="6668" max="6912" width="9.1796875" style="13"/>
    <col min="6913" max="6913" width="28.7265625" style="13" customWidth="1"/>
    <col min="6914" max="6922" width="9.7265625" style="13" customWidth="1"/>
    <col min="6923" max="6923" width="28.7265625" style="13" customWidth="1"/>
    <col min="6924" max="7168" width="9.1796875" style="13"/>
    <col min="7169" max="7169" width="28.7265625" style="13" customWidth="1"/>
    <col min="7170" max="7178" width="9.7265625" style="13" customWidth="1"/>
    <col min="7179" max="7179" width="28.7265625" style="13" customWidth="1"/>
    <col min="7180" max="7424" width="9.1796875" style="13"/>
    <col min="7425" max="7425" width="28.7265625" style="13" customWidth="1"/>
    <col min="7426" max="7434" width="9.7265625" style="13" customWidth="1"/>
    <col min="7435" max="7435" width="28.7265625" style="13" customWidth="1"/>
    <col min="7436" max="7680" width="9.1796875" style="13"/>
    <col min="7681" max="7681" width="28.7265625" style="13" customWidth="1"/>
    <col min="7682" max="7690" width="9.7265625" style="13" customWidth="1"/>
    <col min="7691" max="7691" width="28.7265625" style="13" customWidth="1"/>
    <col min="7692" max="7936" width="9.1796875" style="13"/>
    <col min="7937" max="7937" width="28.7265625" style="13" customWidth="1"/>
    <col min="7938" max="7946" width="9.7265625" style="13" customWidth="1"/>
    <col min="7947" max="7947" width="28.7265625" style="13" customWidth="1"/>
    <col min="7948" max="8192" width="9.1796875" style="13"/>
    <col min="8193" max="8193" width="28.7265625" style="13" customWidth="1"/>
    <col min="8194" max="8202" width="9.7265625" style="13" customWidth="1"/>
    <col min="8203" max="8203" width="28.7265625" style="13" customWidth="1"/>
    <col min="8204" max="8448" width="9.1796875" style="13"/>
    <col min="8449" max="8449" width="28.7265625" style="13" customWidth="1"/>
    <col min="8450" max="8458" width="9.7265625" style="13" customWidth="1"/>
    <col min="8459" max="8459" width="28.7265625" style="13" customWidth="1"/>
    <col min="8460" max="8704" width="9.1796875" style="13"/>
    <col min="8705" max="8705" width="28.7265625" style="13" customWidth="1"/>
    <col min="8706" max="8714" width="9.7265625" style="13" customWidth="1"/>
    <col min="8715" max="8715" width="28.7265625" style="13" customWidth="1"/>
    <col min="8716" max="8960" width="9.1796875" style="13"/>
    <col min="8961" max="8961" width="28.7265625" style="13" customWidth="1"/>
    <col min="8962" max="8970" width="9.7265625" style="13" customWidth="1"/>
    <col min="8971" max="8971" width="28.7265625" style="13" customWidth="1"/>
    <col min="8972" max="9216" width="9.1796875" style="13"/>
    <col min="9217" max="9217" width="28.7265625" style="13" customWidth="1"/>
    <col min="9218" max="9226" width="9.7265625" style="13" customWidth="1"/>
    <col min="9227" max="9227" width="28.7265625" style="13" customWidth="1"/>
    <col min="9228" max="9472" width="9.1796875" style="13"/>
    <col min="9473" max="9473" width="28.7265625" style="13" customWidth="1"/>
    <col min="9474" max="9482" width="9.7265625" style="13" customWidth="1"/>
    <col min="9483" max="9483" width="28.7265625" style="13" customWidth="1"/>
    <col min="9484" max="9728" width="9.1796875" style="13"/>
    <col min="9729" max="9729" width="28.7265625" style="13" customWidth="1"/>
    <col min="9730" max="9738" width="9.7265625" style="13" customWidth="1"/>
    <col min="9739" max="9739" width="28.7265625" style="13" customWidth="1"/>
    <col min="9740" max="9984" width="9.1796875" style="13"/>
    <col min="9985" max="9985" width="28.7265625" style="13" customWidth="1"/>
    <col min="9986" max="9994" width="9.7265625" style="13" customWidth="1"/>
    <col min="9995" max="9995" width="28.7265625" style="13" customWidth="1"/>
    <col min="9996" max="10240" width="9.1796875" style="13"/>
    <col min="10241" max="10241" width="28.7265625" style="13" customWidth="1"/>
    <col min="10242" max="10250" width="9.7265625" style="13" customWidth="1"/>
    <col min="10251" max="10251" width="28.7265625" style="13" customWidth="1"/>
    <col min="10252" max="10496" width="9.1796875" style="13"/>
    <col min="10497" max="10497" width="28.7265625" style="13" customWidth="1"/>
    <col min="10498" max="10506" width="9.7265625" style="13" customWidth="1"/>
    <col min="10507" max="10507" width="28.7265625" style="13" customWidth="1"/>
    <col min="10508" max="10752" width="9.1796875" style="13"/>
    <col min="10753" max="10753" width="28.7265625" style="13" customWidth="1"/>
    <col min="10754" max="10762" width="9.7265625" style="13" customWidth="1"/>
    <col min="10763" max="10763" width="28.7265625" style="13" customWidth="1"/>
    <col min="10764" max="11008" width="9.1796875" style="13"/>
    <col min="11009" max="11009" width="28.7265625" style="13" customWidth="1"/>
    <col min="11010" max="11018" width="9.7265625" style="13" customWidth="1"/>
    <col min="11019" max="11019" width="28.7265625" style="13" customWidth="1"/>
    <col min="11020" max="11264" width="9.1796875" style="13"/>
    <col min="11265" max="11265" width="28.7265625" style="13" customWidth="1"/>
    <col min="11266" max="11274" width="9.7265625" style="13" customWidth="1"/>
    <col min="11275" max="11275" width="28.7265625" style="13" customWidth="1"/>
    <col min="11276" max="11520" width="9.1796875" style="13"/>
    <col min="11521" max="11521" width="28.7265625" style="13" customWidth="1"/>
    <col min="11522" max="11530" width="9.7265625" style="13" customWidth="1"/>
    <col min="11531" max="11531" width="28.7265625" style="13" customWidth="1"/>
    <col min="11532" max="11776" width="9.1796875" style="13"/>
    <col min="11777" max="11777" width="28.7265625" style="13" customWidth="1"/>
    <col min="11778" max="11786" width="9.7265625" style="13" customWidth="1"/>
    <col min="11787" max="11787" width="28.7265625" style="13" customWidth="1"/>
    <col min="11788" max="12032" width="9.1796875" style="13"/>
    <col min="12033" max="12033" width="28.7265625" style="13" customWidth="1"/>
    <col min="12034" max="12042" width="9.7265625" style="13" customWidth="1"/>
    <col min="12043" max="12043" width="28.7265625" style="13" customWidth="1"/>
    <col min="12044" max="12288" width="9.1796875" style="13"/>
    <col min="12289" max="12289" width="28.7265625" style="13" customWidth="1"/>
    <col min="12290" max="12298" width="9.7265625" style="13" customWidth="1"/>
    <col min="12299" max="12299" width="28.7265625" style="13" customWidth="1"/>
    <col min="12300" max="12544" width="9.1796875" style="13"/>
    <col min="12545" max="12545" width="28.7265625" style="13" customWidth="1"/>
    <col min="12546" max="12554" width="9.7265625" style="13" customWidth="1"/>
    <col min="12555" max="12555" width="28.7265625" style="13" customWidth="1"/>
    <col min="12556" max="12800" width="9.1796875" style="13"/>
    <col min="12801" max="12801" width="28.7265625" style="13" customWidth="1"/>
    <col min="12802" max="12810" width="9.7265625" style="13" customWidth="1"/>
    <col min="12811" max="12811" width="28.7265625" style="13" customWidth="1"/>
    <col min="12812" max="13056" width="9.1796875" style="13"/>
    <col min="13057" max="13057" width="28.7265625" style="13" customWidth="1"/>
    <col min="13058" max="13066" width="9.7265625" style="13" customWidth="1"/>
    <col min="13067" max="13067" width="28.7265625" style="13" customWidth="1"/>
    <col min="13068" max="13312" width="9.1796875" style="13"/>
    <col min="13313" max="13313" width="28.7265625" style="13" customWidth="1"/>
    <col min="13314" max="13322" width="9.7265625" style="13" customWidth="1"/>
    <col min="13323" max="13323" width="28.7265625" style="13" customWidth="1"/>
    <col min="13324" max="13568" width="9.1796875" style="13"/>
    <col min="13569" max="13569" width="28.7265625" style="13" customWidth="1"/>
    <col min="13570" max="13578" width="9.7265625" style="13" customWidth="1"/>
    <col min="13579" max="13579" width="28.7265625" style="13" customWidth="1"/>
    <col min="13580" max="13824" width="9.1796875" style="13"/>
    <col min="13825" max="13825" width="28.7265625" style="13" customWidth="1"/>
    <col min="13826" max="13834" width="9.7265625" style="13" customWidth="1"/>
    <col min="13835" max="13835" width="28.7265625" style="13" customWidth="1"/>
    <col min="13836" max="14080" width="9.1796875" style="13"/>
    <col min="14081" max="14081" width="28.7265625" style="13" customWidth="1"/>
    <col min="14082" max="14090" width="9.7265625" style="13" customWidth="1"/>
    <col min="14091" max="14091" width="28.7265625" style="13" customWidth="1"/>
    <col min="14092" max="14336" width="9.1796875" style="13"/>
    <col min="14337" max="14337" width="28.7265625" style="13" customWidth="1"/>
    <col min="14338" max="14346" width="9.7265625" style="13" customWidth="1"/>
    <col min="14347" max="14347" width="28.7265625" style="13" customWidth="1"/>
    <col min="14348" max="14592" width="9.1796875" style="13"/>
    <col min="14593" max="14593" width="28.7265625" style="13" customWidth="1"/>
    <col min="14594" max="14602" width="9.7265625" style="13" customWidth="1"/>
    <col min="14603" max="14603" width="28.7265625" style="13" customWidth="1"/>
    <col min="14604" max="14848" width="9.1796875" style="13"/>
    <col min="14849" max="14849" width="28.7265625" style="13" customWidth="1"/>
    <col min="14850" max="14858" width="9.7265625" style="13" customWidth="1"/>
    <col min="14859" max="14859" width="28.7265625" style="13" customWidth="1"/>
    <col min="14860" max="15104" width="9.1796875" style="13"/>
    <col min="15105" max="15105" width="28.7265625" style="13" customWidth="1"/>
    <col min="15106" max="15114" width="9.7265625" style="13" customWidth="1"/>
    <col min="15115" max="15115" width="28.7265625" style="13" customWidth="1"/>
    <col min="15116" max="15360" width="9.1796875" style="13"/>
    <col min="15361" max="15361" width="28.7265625" style="13" customWidth="1"/>
    <col min="15362" max="15370" width="9.7265625" style="13" customWidth="1"/>
    <col min="15371" max="15371" width="28.7265625" style="13" customWidth="1"/>
    <col min="15372" max="15616" width="9.1796875" style="13"/>
    <col min="15617" max="15617" width="28.7265625" style="13" customWidth="1"/>
    <col min="15618" max="15626" width="9.7265625" style="13" customWidth="1"/>
    <col min="15627" max="15627" width="28.7265625" style="13" customWidth="1"/>
    <col min="15628" max="15872" width="9.1796875" style="13"/>
    <col min="15873" max="15873" width="28.7265625" style="13" customWidth="1"/>
    <col min="15874" max="15882" width="9.7265625" style="13" customWidth="1"/>
    <col min="15883" max="15883" width="28.7265625" style="13" customWidth="1"/>
    <col min="15884" max="16128" width="9.1796875" style="13"/>
    <col min="16129" max="16129" width="28.7265625" style="13" customWidth="1"/>
    <col min="16130" max="16138" width="9.7265625" style="13" customWidth="1"/>
    <col min="16139" max="16139" width="28.7265625" style="13" customWidth="1"/>
    <col min="16140" max="16384" width="9.1796875" style="13"/>
  </cols>
  <sheetData>
    <row r="1" spans="1:11" s="2" customFormat="1" ht="17.25" customHeight="1" x14ac:dyDescent="0.25">
      <c r="A1" s="1332" t="s">
        <v>417</v>
      </c>
      <c r="B1" s="1332"/>
      <c r="C1" s="1332"/>
      <c r="D1" s="1332"/>
      <c r="E1" s="1332"/>
      <c r="F1" s="1332"/>
      <c r="G1" s="1332"/>
      <c r="H1" s="1332"/>
      <c r="I1" s="1332"/>
      <c r="J1" s="1332"/>
      <c r="K1" s="1332"/>
    </row>
    <row r="2" spans="1:11" s="2" customFormat="1" ht="17.25" customHeight="1" x14ac:dyDescent="0.25">
      <c r="A2" s="1333" t="s">
        <v>435</v>
      </c>
      <c r="B2" s="1333"/>
      <c r="C2" s="1333"/>
      <c r="D2" s="1333"/>
      <c r="E2" s="1333"/>
      <c r="F2" s="1333"/>
      <c r="G2" s="1333"/>
      <c r="H2" s="1333"/>
      <c r="I2" s="1333"/>
      <c r="J2" s="1333"/>
      <c r="K2" s="1333"/>
    </row>
    <row r="3" spans="1:11" s="2" customFormat="1" ht="17.25" customHeight="1" x14ac:dyDescent="0.25">
      <c r="A3" s="1175">
        <v>2017</v>
      </c>
      <c r="B3" s="1175"/>
      <c r="C3" s="1175"/>
      <c r="D3" s="1175"/>
      <c r="E3" s="1175"/>
      <c r="F3" s="1175"/>
      <c r="G3" s="1175"/>
      <c r="H3" s="1175"/>
      <c r="I3" s="1175"/>
      <c r="J3" s="1175"/>
      <c r="K3" s="1175"/>
    </row>
    <row r="4" spans="1:11" s="33" customFormat="1" ht="27.75" customHeight="1" x14ac:dyDescent="0.35">
      <c r="A4" s="970" t="s">
        <v>146</v>
      </c>
      <c r="B4" s="170"/>
      <c r="C4" s="170"/>
      <c r="D4" s="170"/>
      <c r="E4" s="170"/>
      <c r="F4" s="170"/>
      <c r="G4" s="170"/>
      <c r="H4" s="170"/>
      <c r="I4" s="170"/>
      <c r="J4" s="170"/>
      <c r="K4" s="974" t="s">
        <v>61</v>
      </c>
    </row>
    <row r="5" spans="1:11" s="2" customFormat="1" ht="40.5" customHeight="1" x14ac:dyDescent="0.25">
      <c r="A5" s="1338" t="s">
        <v>1403</v>
      </c>
      <c r="B5" s="1340" t="s">
        <v>856</v>
      </c>
      <c r="C5" s="1184"/>
      <c r="D5" s="1184"/>
      <c r="E5" s="1177" t="s">
        <v>839</v>
      </c>
      <c r="F5" s="1177"/>
      <c r="G5" s="1177"/>
      <c r="H5" s="1177" t="s">
        <v>884</v>
      </c>
      <c r="I5" s="1177"/>
      <c r="J5" s="1205"/>
      <c r="K5" s="1336" t="s">
        <v>945</v>
      </c>
    </row>
    <row r="6" spans="1:11" s="2" customFormat="1" ht="30.75" customHeight="1" x14ac:dyDescent="0.25">
      <c r="A6" s="1339"/>
      <c r="B6" s="98" t="s">
        <v>911</v>
      </c>
      <c r="C6" s="494" t="s">
        <v>796</v>
      </c>
      <c r="D6" s="494" t="s">
        <v>795</v>
      </c>
      <c r="E6" s="99" t="s">
        <v>404</v>
      </c>
      <c r="F6" s="494" t="s">
        <v>796</v>
      </c>
      <c r="G6" s="494" t="s">
        <v>795</v>
      </c>
      <c r="H6" s="99" t="s">
        <v>404</v>
      </c>
      <c r="I6" s="494" t="s">
        <v>796</v>
      </c>
      <c r="J6" s="494" t="s">
        <v>795</v>
      </c>
      <c r="K6" s="1337"/>
    </row>
    <row r="7" spans="1:11" s="33" customFormat="1" ht="17.25" customHeight="1" thickBot="1" x14ac:dyDescent="0.3">
      <c r="A7" s="655" t="s">
        <v>151</v>
      </c>
      <c r="B7" s="139">
        <f>D7+C7</f>
        <v>151</v>
      </c>
      <c r="C7" s="139">
        <f>F7+I7</f>
        <v>68</v>
      </c>
      <c r="D7" s="139">
        <f>G7+J7</f>
        <v>83</v>
      </c>
      <c r="E7" s="139">
        <f>G7+F7</f>
        <v>107</v>
      </c>
      <c r="F7" s="140">
        <v>53</v>
      </c>
      <c r="G7" s="140">
        <v>54</v>
      </c>
      <c r="H7" s="139">
        <f>J7+I7</f>
        <v>44</v>
      </c>
      <c r="I7" s="140">
        <v>15</v>
      </c>
      <c r="J7" s="140">
        <v>29</v>
      </c>
      <c r="K7" s="825" t="s">
        <v>152</v>
      </c>
    </row>
    <row r="8" spans="1:11" s="33" customFormat="1" ht="17.25" customHeight="1" thickBot="1" x14ac:dyDescent="0.3">
      <c r="A8" s="45">
        <v>1</v>
      </c>
      <c r="B8" s="285">
        <f t="shared" ref="B8:B32" si="0">D8+C8</f>
        <v>9</v>
      </c>
      <c r="C8" s="285">
        <f t="shared" ref="C8:C32" si="1">F8+I8</f>
        <v>3</v>
      </c>
      <c r="D8" s="285">
        <f t="shared" ref="D8:D32" si="2">G8+J8</f>
        <v>6</v>
      </c>
      <c r="E8" s="285">
        <f t="shared" ref="E8:E32" si="3">G8+F8</f>
        <v>7</v>
      </c>
      <c r="F8" s="128">
        <v>2</v>
      </c>
      <c r="G8" s="128">
        <v>5</v>
      </c>
      <c r="H8" s="285">
        <f t="shared" ref="H8:H32" si="4">J8+I8</f>
        <v>2</v>
      </c>
      <c r="I8" s="128">
        <v>1</v>
      </c>
      <c r="J8" s="128">
        <v>1</v>
      </c>
      <c r="K8" s="141">
        <v>1</v>
      </c>
    </row>
    <row r="9" spans="1:11" s="33" customFormat="1" ht="17.25" customHeight="1" thickBot="1" x14ac:dyDescent="0.3">
      <c r="A9" s="46">
        <v>2</v>
      </c>
      <c r="B9" s="139">
        <f t="shared" si="0"/>
        <v>15</v>
      </c>
      <c r="C9" s="139">
        <f t="shared" si="1"/>
        <v>7</v>
      </c>
      <c r="D9" s="139">
        <f t="shared" si="2"/>
        <v>8</v>
      </c>
      <c r="E9" s="139">
        <f t="shared" si="3"/>
        <v>12</v>
      </c>
      <c r="F9" s="130">
        <v>5</v>
      </c>
      <c r="G9" s="130">
        <v>7</v>
      </c>
      <c r="H9" s="139">
        <f t="shared" si="4"/>
        <v>3</v>
      </c>
      <c r="I9" s="130">
        <v>2</v>
      </c>
      <c r="J9" s="130">
        <v>1</v>
      </c>
      <c r="K9" s="142">
        <v>2</v>
      </c>
    </row>
    <row r="10" spans="1:11" s="33" customFormat="1" ht="17.25" customHeight="1" thickBot="1" x14ac:dyDescent="0.3">
      <c r="A10" s="45">
        <v>3</v>
      </c>
      <c r="B10" s="285">
        <f t="shared" si="0"/>
        <v>9</v>
      </c>
      <c r="C10" s="285">
        <f t="shared" si="1"/>
        <v>4</v>
      </c>
      <c r="D10" s="285">
        <f t="shared" si="2"/>
        <v>5</v>
      </c>
      <c r="E10" s="285">
        <f t="shared" si="3"/>
        <v>6</v>
      </c>
      <c r="F10" s="128">
        <v>3</v>
      </c>
      <c r="G10" s="128">
        <v>3</v>
      </c>
      <c r="H10" s="285">
        <f t="shared" si="4"/>
        <v>3</v>
      </c>
      <c r="I10" s="128">
        <v>1</v>
      </c>
      <c r="J10" s="128">
        <v>2</v>
      </c>
      <c r="K10" s="141">
        <v>3</v>
      </c>
    </row>
    <row r="11" spans="1:11" s="33" customFormat="1" ht="17.25" customHeight="1" x14ac:dyDescent="0.25">
      <c r="A11" s="158">
        <v>4</v>
      </c>
      <c r="B11" s="341">
        <f t="shared" si="0"/>
        <v>2</v>
      </c>
      <c r="C11" s="720">
        <f t="shared" si="1"/>
        <v>1</v>
      </c>
      <c r="D11" s="720">
        <f t="shared" si="2"/>
        <v>1</v>
      </c>
      <c r="E11" s="341">
        <f t="shared" si="3"/>
        <v>0</v>
      </c>
      <c r="F11" s="132">
        <v>0</v>
      </c>
      <c r="G11" s="132">
        <v>0</v>
      </c>
      <c r="H11" s="341">
        <f t="shared" si="4"/>
        <v>2</v>
      </c>
      <c r="I11" s="132">
        <v>1</v>
      </c>
      <c r="J11" s="132">
        <v>1</v>
      </c>
      <c r="K11" s="143">
        <v>4</v>
      </c>
    </row>
    <row r="12" spans="1:11" s="33" customFormat="1" ht="17.25" customHeight="1" x14ac:dyDescent="0.25">
      <c r="A12" s="823" t="s">
        <v>47</v>
      </c>
      <c r="B12" s="375">
        <f>SUM(B7:B11)</f>
        <v>186</v>
      </c>
      <c r="C12" s="375">
        <f t="shared" si="1"/>
        <v>83</v>
      </c>
      <c r="D12" s="375">
        <f t="shared" si="2"/>
        <v>103</v>
      </c>
      <c r="E12" s="375">
        <f>SUM(E7:E11)</f>
        <v>132</v>
      </c>
      <c r="F12" s="375">
        <f>SUM(F7:F11)</f>
        <v>63</v>
      </c>
      <c r="G12" s="375">
        <f t="shared" ref="G12:I12" si="5">SUM(G7:G11)</f>
        <v>69</v>
      </c>
      <c r="H12" s="375">
        <f t="shared" si="4"/>
        <v>54</v>
      </c>
      <c r="I12" s="345">
        <f t="shared" si="5"/>
        <v>20</v>
      </c>
      <c r="J12" s="376">
        <f>SUM(J7:J11)</f>
        <v>34</v>
      </c>
      <c r="K12" s="824" t="s">
        <v>48</v>
      </c>
    </row>
    <row r="13" spans="1:11" s="33" customFormat="1" ht="17.25" customHeight="1" thickBot="1" x14ac:dyDescent="0.3">
      <c r="A13" s="342" t="s">
        <v>155</v>
      </c>
      <c r="B13" s="256">
        <f t="shared" si="0"/>
        <v>17</v>
      </c>
      <c r="C13" s="256">
        <f t="shared" si="1"/>
        <v>7</v>
      </c>
      <c r="D13" s="256">
        <f t="shared" si="2"/>
        <v>10</v>
      </c>
      <c r="E13" s="256">
        <f t="shared" si="3"/>
        <v>10</v>
      </c>
      <c r="F13" s="343">
        <v>3</v>
      </c>
      <c r="G13" s="343">
        <v>7</v>
      </c>
      <c r="H13" s="256">
        <f t="shared" si="4"/>
        <v>7</v>
      </c>
      <c r="I13" s="343">
        <v>4</v>
      </c>
      <c r="J13" s="343">
        <v>3</v>
      </c>
      <c r="K13" s="344" t="s">
        <v>156</v>
      </c>
    </row>
    <row r="14" spans="1:11" s="33" customFormat="1" ht="17.25" customHeight="1" thickBot="1" x14ac:dyDescent="0.3">
      <c r="A14" s="45" t="s">
        <v>157</v>
      </c>
      <c r="B14" s="285">
        <f t="shared" si="0"/>
        <v>15</v>
      </c>
      <c r="C14" s="285">
        <f t="shared" si="1"/>
        <v>4</v>
      </c>
      <c r="D14" s="285">
        <f t="shared" si="2"/>
        <v>11</v>
      </c>
      <c r="E14" s="285">
        <f t="shared" si="3"/>
        <v>8</v>
      </c>
      <c r="F14" s="128">
        <v>3</v>
      </c>
      <c r="G14" s="128">
        <v>5</v>
      </c>
      <c r="H14" s="285">
        <f t="shared" si="4"/>
        <v>7</v>
      </c>
      <c r="I14" s="128">
        <v>1</v>
      </c>
      <c r="J14" s="128">
        <v>6</v>
      </c>
      <c r="K14" s="141" t="s">
        <v>158</v>
      </c>
    </row>
    <row r="15" spans="1:11" s="33" customFormat="1" ht="17.25" customHeight="1" thickBot="1" x14ac:dyDescent="0.3">
      <c r="A15" s="281" t="s">
        <v>62</v>
      </c>
      <c r="B15" s="139">
        <f t="shared" si="0"/>
        <v>40</v>
      </c>
      <c r="C15" s="139">
        <f t="shared" si="1"/>
        <v>2</v>
      </c>
      <c r="D15" s="139">
        <f t="shared" si="2"/>
        <v>38</v>
      </c>
      <c r="E15" s="139">
        <f t="shared" si="3"/>
        <v>17</v>
      </c>
      <c r="F15" s="282">
        <v>2</v>
      </c>
      <c r="G15" s="282">
        <v>15</v>
      </c>
      <c r="H15" s="139">
        <f t="shared" si="4"/>
        <v>23</v>
      </c>
      <c r="I15" s="282">
        <v>0</v>
      </c>
      <c r="J15" s="282">
        <v>23</v>
      </c>
      <c r="K15" s="283" t="s">
        <v>159</v>
      </c>
    </row>
    <row r="16" spans="1:11" s="33" customFormat="1" ht="17.25" customHeight="1" thickBot="1" x14ac:dyDescent="0.3">
      <c r="A16" s="45" t="s">
        <v>64</v>
      </c>
      <c r="B16" s="285">
        <f t="shared" si="0"/>
        <v>86</v>
      </c>
      <c r="C16" s="285">
        <f t="shared" si="1"/>
        <v>5</v>
      </c>
      <c r="D16" s="285">
        <f t="shared" si="2"/>
        <v>81</v>
      </c>
      <c r="E16" s="285">
        <f t="shared" si="3"/>
        <v>63</v>
      </c>
      <c r="F16" s="128">
        <v>2</v>
      </c>
      <c r="G16" s="128">
        <v>61</v>
      </c>
      <c r="H16" s="285">
        <f t="shared" si="4"/>
        <v>23</v>
      </c>
      <c r="I16" s="128">
        <v>3</v>
      </c>
      <c r="J16" s="128">
        <v>20</v>
      </c>
      <c r="K16" s="141" t="s">
        <v>160</v>
      </c>
    </row>
    <row r="17" spans="1:11" s="33" customFormat="1" ht="17.25" customHeight="1" thickBot="1" x14ac:dyDescent="0.3">
      <c r="A17" s="281" t="s">
        <v>66</v>
      </c>
      <c r="B17" s="139">
        <f t="shared" si="0"/>
        <v>147</v>
      </c>
      <c r="C17" s="139">
        <f t="shared" si="1"/>
        <v>10</v>
      </c>
      <c r="D17" s="139">
        <f t="shared" si="2"/>
        <v>137</v>
      </c>
      <c r="E17" s="139">
        <f t="shared" si="3"/>
        <v>126</v>
      </c>
      <c r="F17" s="282">
        <v>8</v>
      </c>
      <c r="G17" s="282">
        <v>118</v>
      </c>
      <c r="H17" s="139">
        <f t="shared" si="4"/>
        <v>21</v>
      </c>
      <c r="I17" s="282">
        <v>2</v>
      </c>
      <c r="J17" s="282">
        <v>19</v>
      </c>
      <c r="K17" s="283" t="s">
        <v>161</v>
      </c>
    </row>
    <row r="18" spans="1:11" s="33" customFormat="1" ht="17.25" customHeight="1" thickBot="1" x14ac:dyDescent="0.3">
      <c r="A18" s="45" t="s">
        <v>68</v>
      </c>
      <c r="B18" s="285">
        <f t="shared" si="0"/>
        <v>138</v>
      </c>
      <c r="C18" s="285">
        <f t="shared" si="1"/>
        <v>9</v>
      </c>
      <c r="D18" s="285">
        <f t="shared" si="2"/>
        <v>129</v>
      </c>
      <c r="E18" s="285">
        <f t="shared" si="3"/>
        <v>127</v>
      </c>
      <c r="F18" s="128">
        <v>8</v>
      </c>
      <c r="G18" s="128">
        <v>119</v>
      </c>
      <c r="H18" s="285">
        <f t="shared" si="4"/>
        <v>11</v>
      </c>
      <c r="I18" s="128">
        <v>1</v>
      </c>
      <c r="J18" s="128">
        <v>10</v>
      </c>
      <c r="K18" s="141" t="s">
        <v>162</v>
      </c>
    </row>
    <row r="19" spans="1:11" s="33" customFormat="1" ht="17.25" customHeight="1" thickBot="1" x14ac:dyDescent="0.3">
      <c r="A19" s="281" t="s">
        <v>70</v>
      </c>
      <c r="B19" s="139">
        <f t="shared" si="0"/>
        <v>156</v>
      </c>
      <c r="C19" s="139">
        <f t="shared" si="1"/>
        <v>16</v>
      </c>
      <c r="D19" s="139">
        <f t="shared" si="2"/>
        <v>140</v>
      </c>
      <c r="E19" s="139">
        <f t="shared" si="3"/>
        <v>141</v>
      </c>
      <c r="F19" s="282">
        <v>13</v>
      </c>
      <c r="G19" s="282">
        <v>128</v>
      </c>
      <c r="H19" s="139">
        <f t="shared" si="4"/>
        <v>15</v>
      </c>
      <c r="I19" s="282">
        <v>3</v>
      </c>
      <c r="J19" s="282">
        <v>12</v>
      </c>
      <c r="K19" s="283" t="s">
        <v>163</v>
      </c>
    </row>
    <row r="20" spans="1:11" s="33" customFormat="1" ht="17.25" customHeight="1" thickBot="1" x14ac:dyDescent="0.3">
      <c r="A20" s="45" t="s">
        <v>72</v>
      </c>
      <c r="B20" s="285">
        <f t="shared" si="0"/>
        <v>144</v>
      </c>
      <c r="C20" s="285">
        <f t="shared" si="1"/>
        <v>22</v>
      </c>
      <c r="D20" s="285">
        <f t="shared" si="2"/>
        <v>122</v>
      </c>
      <c r="E20" s="285">
        <f t="shared" si="3"/>
        <v>133</v>
      </c>
      <c r="F20" s="128">
        <v>22</v>
      </c>
      <c r="G20" s="128">
        <v>111</v>
      </c>
      <c r="H20" s="285">
        <f t="shared" si="4"/>
        <v>11</v>
      </c>
      <c r="I20" s="128">
        <v>0</v>
      </c>
      <c r="J20" s="128">
        <v>11</v>
      </c>
      <c r="K20" s="141" t="s">
        <v>164</v>
      </c>
    </row>
    <row r="21" spans="1:11" s="33" customFormat="1" ht="17.25" customHeight="1" thickBot="1" x14ac:dyDescent="0.3">
      <c r="A21" s="281" t="s">
        <v>165</v>
      </c>
      <c r="B21" s="139">
        <f t="shared" si="0"/>
        <v>147</v>
      </c>
      <c r="C21" s="139">
        <f t="shared" si="1"/>
        <v>28</v>
      </c>
      <c r="D21" s="139">
        <f t="shared" si="2"/>
        <v>119</v>
      </c>
      <c r="E21" s="139">
        <f t="shared" si="3"/>
        <v>118</v>
      </c>
      <c r="F21" s="282">
        <v>17</v>
      </c>
      <c r="G21" s="282">
        <v>101</v>
      </c>
      <c r="H21" s="139">
        <f t="shared" si="4"/>
        <v>29</v>
      </c>
      <c r="I21" s="282">
        <v>11</v>
      </c>
      <c r="J21" s="282">
        <v>18</v>
      </c>
      <c r="K21" s="283" t="s">
        <v>166</v>
      </c>
    </row>
    <row r="22" spans="1:11" s="33" customFormat="1" ht="17.25" customHeight="1" thickBot="1" x14ac:dyDescent="0.3">
      <c r="A22" s="45" t="s">
        <v>167</v>
      </c>
      <c r="B22" s="285">
        <f t="shared" si="0"/>
        <v>160</v>
      </c>
      <c r="C22" s="285">
        <f t="shared" si="1"/>
        <v>40</v>
      </c>
      <c r="D22" s="285">
        <f t="shared" si="2"/>
        <v>120</v>
      </c>
      <c r="E22" s="285">
        <f t="shared" si="3"/>
        <v>115</v>
      </c>
      <c r="F22" s="128">
        <v>26</v>
      </c>
      <c r="G22" s="128">
        <v>89</v>
      </c>
      <c r="H22" s="285">
        <f t="shared" si="4"/>
        <v>45</v>
      </c>
      <c r="I22" s="128">
        <v>14</v>
      </c>
      <c r="J22" s="128">
        <v>31</v>
      </c>
      <c r="K22" s="141" t="s">
        <v>168</v>
      </c>
    </row>
    <row r="23" spans="1:11" s="33" customFormat="1" ht="17.25" customHeight="1" thickBot="1" x14ac:dyDescent="0.3">
      <c r="A23" s="281" t="s">
        <v>169</v>
      </c>
      <c r="B23" s="139">
        <f t="shared" si="0"/>
        <v>199</v>
      </c>
      <c r="C23" s="139">
        <f t="shared" si="1"/>
        <v>42</v>
      </c>
      <c r="D23" s="139">
        <f t="shared" si="2"/>
        <v>157</v>
      </c>
      <c r="E23" s="139">
        <f t="shared" si="3"/>
        <v>145</v>
      </c>
      <c r="F23" s="282">
        <v>21</v>
      </c>
      <c r="G23" s="282">
        <v>124</v>
      </c>
      <c r="H23" s="139">
        <f t="shared" si="4"/>
        <v>54</v>
      </c>
      <c r="I23" s="282">
        <v>21</v>
      </c>
      <c r="J23" s="282">
        <v>33</v>
      </c>
      <c r="K23" s="283" t="s">
        <v>170</v>
      </c>
    </row>
    <row r="24" spans="1:11" s="33" customFormat="1" ht="17.25" customHeight="1" thickBot="1" x14ac:dyDescent="0.3">
      <c r="A24" s="45" t="s">
        <v>171</v>
      </c>
      <c r="B24" s="285">
        <f t="shared" si="0"/>
        <v>165</v>
      </c>
      <c r="C24" s="285">
        <f t="shared" si="1"/>
        <v>47</v>
      </c>
      <c r="D24" s="285">
        <f t="shared" si="2"/>
        <v>118</v>
      </c>
      <c r="E24" s="285">
        <f t="shared" si="3"/>
        <v>129</v>
      </c>
      <c r="F24" s="128">
        <v>29</v>
      </c>
      <c r="G24" s="128">
        <v>100</v>
      </c>
      <c r="H24" s="285">
        <f t="shared" si="4"/>
        <v>36</v>
      </c>
      <c r="I24" s="128">
        <v>18</v>
      </c>
      <c r="J24" s="128">
        <v>18</v>
      </c>
      <c r="K24" s="141" t="s">
        <v>172</v>
      </c>
    </row>
    <row r="25" spans="1:11" s="33" customFormat="1" ht="17.25" customHeight="1" thickBot="1" x14ac:dyDescent="0.3">
      <c r="A25" s="281" t="s">
        <v>173</v>
      </c>
      <c r="B25" s="139">
        <f t="shared" si="0"/>
        <v>180</v>
      </c>
      <c r="C25" s="139">
        <f t="shared" si="1"/>
        <v>73</v>
      </c>
      <c r="D25" s="139">
        <f t="shared" si="2"/>
        <v>107</v>
      </c>
      <c r="E25" s="139">
        <f t="shared" si="3"/>
        <v>102</v>
      </c>
      <c r="F25" s="282">
        <v>34</v>
      </c>
      <c r="G25" s="282">
        <v>68</v>
      </c>
      <c r="H25" s="139">
        <f t="shared" si="4"/>
        <v>78</v>
      </c>
      <c r="I25" s="282">
        <v>39</v>
      </c>
      <c r="J25" s="130">
        <v>39</v>
      </c>
      <c r="K25" s="142" t="s">
        <v>174</v>
      </c>
    </row>
    <row r="26" spans="1:11" s="33" customFormat="1" ht="17.25" customHeight="1" thickBot="1" x14ac:dyDescent="0.3">
      <c r="A26" s="45" t="s">
        <v>175</v>
      </c>
      <c r="B26" s="285">
        <f t="shared" si="0"/>
        <v>131</v>
      </c>
      <c r="C26" s="285">
        <f t="shared" si="1"/>
        <v>49</v>
      </c>
      <c r="D26" s="285">
        <f t="shared" si="2"/>
        <v>82</v>
      </c>
      <c r="E26" s="285">
        <f t="shared" si="3"/>
        <v>72</v>
      </c>
      <c r="F26" s="128">
        <v>23</v>
      </c>
      <c r="G26" s="128">
        <v>49</v>
      </c>
      <c r="H26" s="285">
        <f t="shared" si="4"/>
        <v>59</v>
      </c>
      <c r="I26" s="128">
        <v>26</v>
      </c>
      <c r="J26" s="128">
        <v>33</v>
      </c>
      <c r="K26" s="141" t="s">
        <v>176</v>
      </c>
    </row>
    <row r="27" spans="1:11" s="33" customFormat="1" ht="17.25" customHeight="1" thickBot="1" x14ac:dyDescent="0.3">
      <c r="A27" s="46" t="s">
        <v>177</v>
      </c>
      <c r="B27" s="139">
        <f t="shared" si="0"/>
        <v>133</v>
      </c>
      <c r="C27" s="139">
        <f t="shared" si="1"/>
        <v>60</v>
      </c>
      <c r="D27" s="139">
        <f t="shared" si="2"/>
        <v>73</v>
      </c>
      <c r="E27" s="139">
        <f t="shared" si="3"/>
        <v>60</v>
      </c>
      <c r="F27" s="130">
        <v>19</v>
      </c>
      <c r="G27" s="130">
        <v>41</v>
      </c>
      <c r="H27" s="139">
        <f t="shared" si="4"/>
        <v>73</v>
      </c>
      <c r="I27" s="130">
        <v>41</v>
      </c>
      <c r="J27" s="130">
        <v>32</v>
      </c>
      <c r="K27" s="142" t="s">
        <v>178</v>
      </c>
    </row>
    <row r="28" spans="1:11" s="33" customFormat="1" ht="17.25" customHeight="1" thickBot="1" x14ac:dyDescent="0.3">
      <c r="A28" s="45" t="s">
        <v>274</v>
      </c>
      <c r="B28" s="285">
        <f t="shared" si="0"/>
        <v>108</v>
      </c>
      <c r="C28" s="285">
        <f t="shared" si="1"/>
        <v>49</v>
      </c>
      <c r="D28" s="285">
        <f t="shared" si="2"/>
        <v>59</v>
      </c>
      <c r="E28" s="285">
        <f t="shared" si="3"/>
        <v>42</v>
      </c>
      <c r="F28" s="128">
        <v>18</v>
      </c>
      <c r="G28" s="128">
        <v>24</v>
      </c>
      <c r="H28" s="285">
        <f t="shared" si="4"/>
        <v>66</v>
      </c>
      <c r="I28" s="128">
        <v>31</v>
      </c>
      <c r="J28" s="128">
        <v>35</v>
      </c>
      <c r="K28" s="141" t="s">
        <v>275</v>
      </c>
    </row>
    <row r="29" spans="1:11" s="33" customFormat="1" ht="17.25" customHeight="1" thickBot="1" x14ac:dyDescent="0.3">
      <c r="A29" s="281" t="s">
        <v>276</v>
      </c>
      <c r="B29" s="139">
        <f t="shared" si="0"/>
        <v>77</v>
      </c>
      <c r="C29" s="139">
        <f t="shared" si="1"/>
        <v>41</v>
      </c>
      <c r="D29" s="139">
        <f t="shared" si="2"/>
        <v>36</v>
      </c>
      <c r="E29" s="139">
        <f t="shared" si="3"/>
        <v>25</v>
      </c>
      <c r="F29" s="282">
        <v>15</v>
      </c>
      <c r="G29" s="282">
        <v>10</v>
      </c>
      <c r="H29" s="139">
        <f t="shared" si="4"/>
        <v>52</v>
      </c>
      <c r="I29" s="282">
        <v>26</v>
      </c>
      <c r="J29" s="130">
        <v>26</v>
      </c>
      <c r="K29" s="142" t="s">
        <v>277</v>
      </c>
    </row>
    <row r="30" spans="1:11" s="33" customFormat="1" ht="17.25" customHeight="1" thickBot="1" x14ac:dyDescent="0.3">
      <c r="A30" s="45" t="s">
        <v>278</v>
      </c>
      <c r="B30" s="285">
        <f t="shared" si="0"/>
        <v>45</v>
      </c>
      <c r="C30" s="285">
        <f t="shared" si="1"/>
        <v>30</v>
      </c>
      <c r="D30" s="285">
        <f t="shared" si="2"/>
        <v>15</v>
      </c>
      <c r="E30" s="285">
        <f t="shared" si="3"/>
        <v>20</v>
      </c>
      <c r="F30" s="128">
        <v>17</v>
      </c>
      <c r="G30" s="128">
        <v>3</v>
      </c>
      <c r="H30" s="285">
        <f t="shared" si="4"/>
        <v>25</v>
      </c>
      <c r="I30" s="128">
        <v>13</v>
      </c>
      <c r="J30" s="128">
        <v>12</v>
      </c>
      <c r="K30" s="141" t="s">
        <v>279</v>
      </c>
    </row>
    <row r="31" spans="1:11" s="33" customFormat="1" ht="17.25" customHeight="1" thickBot="1" x14ac:dyDescent="0.3">
      <c r="A31" s="158" t="s">
        <v>280</v>
      </c>
      <c r="B31" s="139">
        <f t="shared" si="0"/>
        <v>17</v>
      </c>
      <c r="C31" s="139">
        <f t="shared" si="1"/>
        <v>5</v>
      </c>
      <c r="D31" s="139">
        <f t="shared" si="2"/>
        <v>12</v>
      </c>
      <c r="E31" s="139">
        <f t="shared" si="3"/>
        <v>3</v>
      </c>
      <c r="F31" s="132">
        <v>1</v>
      </c>
      <c r="G31" s="132">
        <v>2</v>
      </c>
      <c r="H31" s="139">
        <f t="shared" si="4"/>
        <v>14</v>
      </c>
      <c r="I31" s="132">
        <v>4</v>
      </c>
      <c r="J31" s="132">
        <v>10</v>
      </c>
      <c r="K31" s="143" t="s">
        <v>280</v>
      </c>
    </row>
    <row r="32" spans="1:11" s="33" customFormat="1" ht="17.25" customHeight="1" x14ac:dyDescent="0.25">
      <c r="A32" s="822" t="s">
        <v>74</v>
      </c>
      <c r="B32" s="375">
        <f t="shared" si="0"/>
        <v>3</v>
      </c>
      <c r="C32" s="719">
        <f t="shared" si="1"/>
        <v>3</v>
      </c>
      <c r="D32" s="719">
        <f t="shared" si="2"/>
        <v>0</v>
      </c>
      <c r="E32" s="375">
        <f t="shared" si="3"/>
        <v>1</v>
      </c>
      <c r="F32" s="456">
        <v>1</v>
      </c>
      <c r="G32" s="456">
        <v>0</v>
      </c>
      <c r="H32" s="375">
        <f t="shared" si="4"/>
        <v>2</v>
      </c>
      <c r="I32" s="295">
        <v>2</v>
      </c>
      <c r="J32" s="295">
        <v>0</v>
      </c>
      <c r="K32" s="821" t="s">
        <v>75</v>
      </c>
    </row>
    <row r="33" spans="1:11" s="33" customFormat="1" ht="26.25" customHeight="1" x14ac:dyDescent="0.25">
      <c r="A33" s="554" t="s">
        <v>294</v>
      </c>
      <c r="B33" s="278">
        <f t="shared" ref="B33:I33" si="6">SUM(B12:B32)</f>
        <v>2294</v>
      </c>
      <c r="C33" s="278">
        <f t="shared" si="6"/>
        <v>625</v>
      </c>
      <c r="D33" s="278">
        <f t="shared" si="6"/>
        <v>1669</v>
      </c>
      <c r="E33" s="278">
        <f t="shared" si="6"/>
        <v>1589</v>
      </c>
      <c r="F33" s="278">
        <f t="shared" si="6"/>
        <v>345</v>
      </c>
      <c r="G33" s="278">
        <f t="shared" si="6"/>
        <v>1244</v>
      </c>
      <c r="H33" s="278">
        <f t="shared" si="6"/>
        <v>705</v>
      </c>
      <c r="I33" s="138">
        <f t="shared" si="6"/>
        <v>280</v>
      </c>
      <c r="J33" s="138">
        <f>SUM(J12:J32)</f>
        <v>425</v>
      </c>
      <c r="K33" s="657" t="s">
        <v>554</v>
      </c>
    </row>
    <row r="36" spans="1:11" ht="42" x14ac:dyDescent="0.25">
      <c r="B36" s="109" t="s">
        <v>409</v>
      </c>
      <c r="C36" s="109" t="s">
        <v>408</v>
      </c>
    </row>
    <row r="37" spans="1:11" x14ac:dyDescent="0.25">
      <c r="A37" s="3" t="s">
        <v>329</v>
      </c>
      <c r="B37" s="3">
        <f>E12</f>
        <v>132</v>
      </c>
      <c r="C37" s="133">
        <f>H12</f>
        <v>54</v>
      </c>
    </row>
    <row r="38" spans="1:11" x14ac:dyDescent="0.25">
      <c r="A38" s="3" t="s">
        <v>155</v>
      </c>
      <c r="B38" s="3">
        <f>E13</f>
        <v>10</v>
      </c>
      <c r="C38" s="3">
        <f>H13</f>
        <v>7</v>
      </c>
    </row>
    <row r="39" spans="1:11" x14ac:dyDescent="0.25">
      <c r="A39" s="3" t="s">
        <v>157</v>
      </c>
      <c r="B39" s="3">
        <f t="shared" ref="B39:B49" si="7">E14</f>
        <v>8</v>
      </c>
      <c r="C39" s="3">
        <f t="shared" ref="C39:C49" si="8">H14</f>
        <v>7</v>
      </c>
    </row>
    <row r="40" spans="1:11" x14ac:dyDescent="0.25">
      <c r="A40" s="3" t="s">
        <v>62</v>
      </c>
      <c r="B40" s="3">
        <f t="shared" si="7"/>
        <v>17</v>
      </c>
      <c r="C40" s="3">
        <f t="shared" si="8"/>
        <v>23</v>
      </c>
    </row>
    <row r="41" spans="1:11" x14ac:dyDescent="0.25">
      <c r="A41" s="3" t="s">
        <v>64</v>
      </c>
      <c r="B41" s="3">
        <f t="shared" si="7"/>
        <v>63</v>
      </c>
      <c r="C41" s="3">
        <f t="shared" si="8"/>
        <v>23</v>
      </c>
    </row>
    <row r="42" spans="1:11" x14ac:dyDescent="0.25">
      <c r="A42" s="3" t="s">
        <v>66</v>
      </c>
      <c r="B42" s="3">
        <f t="shared" si="7"/>
        <v>126</v>
      </c>
      <c r="C42" s="3">
        <f t="shared" si="8"/>
        <v>21</v>
      </c>
    </row>
    <row r="43" spans="1:11" x14ac:dyDescent="0.25">
      <c r="A43" s="3" t="s">
        <v>68</v>
      </c>
      <c r="B43" s="3">
        <f t="shared" si="7"/>
        <v>127</v>
      </c>
      <c r="C43" s="3">
        <f t="shared" si="8"/>
        <v>11</v>
      </c>
    </row>
    <row r="44" spans="1:11" x14ac:dyDescent="0.25">
      <c r="A44" s="3" t="s">
        <v>70</v>
      </c>
      <c r="B44" s="3">
        <f t="shared" si="7"/>
        <v>141</v>
      </c>
      <c r="C44" s="3">
        <f t="shared" si="8"/>
        <v>15</v>
      </c>
    </row>
    <row r="45" spans="1:11" x14ac:dyDescent="0.25">
      <c r="A45" s="3" t="s">
        <v>72</v>
      </c>
      <c r="B45" s="3">
        <f t="shared" si="7"/>
        <v>133</v>
      </c>
      <c r="C45" s="3">
        <f t="shared" si="8"/>
        <v>11</v>
      </c>
    </row>
    <row r="46" spans="1:11" x14ac:dyDescent="0.25">
      <c r="A46" s="3" t="s">
        <v>165</v>
      </c>
      <c r="B46" s="3">
        <f t="shared" si="7"/>
        <v>118</v>
      </c>
      <c r="C46" s="3">
        <f t="shared" si="8"/>
        <v>29</v>
      </c>
    </row>
    <row r="47" spans="1:11" x14ac:dyDescent="0.25">
      <c r="A47" s="3" t="s">
        <v>167</v>
      </c>
      <c r="B47" s="3">
        <f t="shared" si="7"/>
        <v>115</v>
      </c>
      <c r="C47" s="3">
        <f t="shared" si="8"/>
        <v>45</v>
      </c>
    </row>
    <row r="48" spans="1:11" x14ac:dyDescent="0.25">
      <c r="A48" s="3" t="s">
        <v>169</v>
      </c>
      <c r="B48" s="3">
        <f t="shared" si="7"/>
        <v>145</v>
      </c>
      <c r="C48" s="3">
        <f t="shared" si="8"/>
        <v>54</v>
      </c>
    </row>
    <row r="49" spans="1:3" x14ac:dyDescent="0.25">
      <c r="A49" s="3" t="s">
        <v>171</v>
      </c>
      <c r="B49" s="3">
        <f t="shared" si="7"/>
        <v>129</v>
      </c>
      <c r="C49" s="3">
        <f t="shared" si="8"/>
        <v>36</v>
      </c>
    </row>
    <row r="50" spans="1:3" x14ac:dyDescent="0.25">
      <c r="A50" s="3" t="s">
        <v>330</v>
      </c>
      <c r="B50" s="3">
        <f>SUM(E25:E31)</f>
        <v>324</v>
      </c>
      <c r="C50" s="3">
        <f>SUM(H25:H31)</f>
        <v>367</v>
      </c>
    </row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" footer="0"/>
  <pageSetup paperSize="9" scale="90" orientation="landscape" r:id="rId1"/>
  <headerFooter alignWithMargins="0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3"/>
  <dimension ref="A1:P27"/>
  <sheetViews>
    <sheetView view="pageBreakPreview" zoomScaleNormal="100" zoomScaleSheetLayoutView="100" workbookViewId="0">
      <selection activeCell="J14" sqref="J14"/>
    </sheetView>
  </sheetViews>
  <sheetFormatPr defaultRowHeight="15.5" x14ac:dyDescent="0.25"/>
  <cols>
    <col min="1" max="1" width="22.7265625" style="3" customWidth="1"/>
    <col min="2" max="14" width="7.26953125" style="3" customWidth="1"/>
    <col min="15" max="15" width="22.7265625" style="3" customWidth="1"/>
    <col min="16" max="253" width="9.1796875" style="13"/>
    <col min="254" max="254" width="22.7265625" style="13" customWidth="1"/>
    <col min="255" max="255" width="7.7265625" style="13" customWidth="1"/>
    <col min="256" max="256" width="11.1796875" style="13" customWidth="1"/>
    <col min="257" max="257" width="8.1796875" style="13" bestFit="1" customWidth="1"/>
    <col min="258" max="258" width="9.7265625" style="13" customWidth="1"/>
    <col min="259" max="261" width="7.7265625" style="13" customWidth="1"/>
    <col min="262" max="262" width="8.54296875" style="13" customWidth="1"/>
    <col min="263" max="265" width="7.7265625" style="13" customWidth="1"/>
    <col min="266" max="266" width="8.54296875" style="13" customWidth="1"/>
    <col min="267" max="267" width="7.7265625" style="13" customWidth="1"/>
    <col min="268" max="268" width="22.7265625" style="13" customWidth="1"/>
    <col min="269" max="509" width="9.1796875" style="13"/>
    <col min="510" max="510" width="22.7265625" style="13" customWidth="1"/>
    <col min="511" max="511" width="7.7265625" style="13" customWidth="1"/>
    <col min="512" max="512" width="11.1796875" style="13" customWidth="1"/>
    <col min="513" max="513" width="8.1796875" style="13" bestFit="1" customWidth="1"/>
    <col min="514" max="514" width="9.7265625" style="13" customWidth="1"/>
    <col min="515" max="517" width="7.7265625" style="13" customWidth="1"/>
    <col min="518" max="518" width="8.54296875" style="13" customWidth="1"/>
    <col min="519" max="521" width="7.7265625" style="13" customWidth="1"/>
    <col min="522" max="522" width="8.54296875" style="13" customWidth="1"/>
    <col min="523" max="523" width="7.7265625" style="13" customWidth="1"/>
    <col min="524" max="524" width="22.7265625" style="13" customWidth="1"/>
    <col min="525" max="765" width="9.1796875" style="13"/>
    <col min="766" max="766" width="22.7265625" style="13" customWidth="1"/>
    <col min="767" max="767" width="7.7265625" style="13" customWidth="1"/>
    <col min="768" max="768" width="11.1796875" style="13" customWidth="1"/>
    <col min="769" max="769" width="8.1796875" style="13" bestFit="1" customWidth="1"/>
    <col min="770" max="770" width="9.7265625" style="13" customWidth="1"/>
    <col min="771" max="773" width="7.7265625" style="13" customWidth="1"/>
    <col min="774" max="774" width="8.54296875" style="13" customWidth="1"/>
    <col min="775" max="777" width="7.7265625" style="13" customWidth="1"/>
    <col min="778" max="778" width="8.54296875" style="13" customWidth="1"/>
    <col min="779" max="779" width="7.7265625" style="13" customWidth="1"/>
    <col min="780" max="780" width="22.7265625" style="13" customWidth="1"/>
    <col min="781" max="1021" width="9.1796875" style="13"/>
    <col min="1022" max="1022" width="22.7265625" style="13" customWidth="1"/>
    <col min="1023" max="1023" width="7.7265625" style="13" customWidth="1"/>
    <col min="1024" max="1024" width="11.1796875" style="13" customWidth="1"/>
    <col min="1025" max="1025" width="8.1796875" style="13" bestFit="1" customWidth="1"/>
    <col min="1026" max="1026" width="9.7265625" style="13" customWidth="1"/>
    <col min="1027" max="1029" width="7.7265625" style="13" customWidth="1"/>
    <col min="1030" max="1030" width="8.54296875" style="13" customWidth="1"/>
    <col min="1031" max="1033" width="7.7265625" style="13" customWidth="1"/>
    <col min="1034" max="1034" width="8.54296875" style="13" customWidth="1"/>
    <col min="1035" max="1035" width="7.7265625" style="13" customWidth="1"/>
    <col min="1036" max="1036" width="22.7265625" style="13" customWidth="1"/>
    <col min="1037" max="1277" width="9.1796875" style="13"/>
    <col min="1278" max="1278" width="22.7265625" style="13" customWidth="1"/>
    <col min="1279" max="1279" width="7.7265625" style="13" customWidth="1"/>
    <col min="1280" max="1280" width="11.1796875" style="13" customWidth="1"/>
    <col min="1281" max="1281" width="8.1796875" style="13" bestFit="1" customWidth="1"/>
    <col min="1282" max="1282" width="9.7265625" style="13" customWidth="1"/>
    <col min="1283" max="1285" width="7.7265625" style="13" customWidth="1"/>
    <col min="1286" max="1286" width="8.54296875" style="13" customWidth="1"/>
    <col min="1287" max="1289" width="7.7265625" style="13" customWidth="1"/>
    <col min="1290" max="1290" width="8.54296875" style="13" customWidth="1"/>
    <col min="1291" max="1291" width="7.7265625" style="13" customWidth="1"/>
    <col min="1292" max="1292" width="22.7265625" style="13" customWidth="1"/>
    <col min="1293" max="1533" width="9.1796875" style="13"/>
    <col min="1534" max="1534" width="22.7265625" style="13" customWidth="1"/>
    <col min="1535" max="1535" width="7.7265625" style="13" customWidth="1"/>
    <col min="1536" max="1536" width="11.1796875" style="13" customWidth="1"/>
    <col min="1537" max="1537" width="8.1796875" style="13" bestFit="1" customWidth="1"/>
    <col min="1538" max="1538" width="9.7265625" style="13" customWidth="1"/>
    <col min="1539" max="1541" width="7.7265625" style="13" customWidth="1"/>
    <col min="1542" max="1542" width="8.54296875" style="13" customWidth="1"/>
    <col min="1543" max="1545" width="7.7265625" style="13" customWidth="1"/>
    <col min="1546" max="1546" width="8.54296875" style="13" customWidth="1"/>
    <col min="1547" max="1547" width="7.7265625" style="13" customWidth="1"/>
    <col min="1548" max="1548" width="22.7265625" style="13" customWidth="1"/>
    <col min="1549" max="1789" width="9.1796875" style="13"/>
    <col min="1790" max="1790" width="22.7265625" style="13" customWidth="1"/>
    <col min="1791" max="1791" width="7.7265625" style="13" customWidth="1"/>
    <col min="1792" max="1792" width="11.1796875" style="13" customWidth="1"/>
    <col min="1793" max="1793" width="8.1796875" style="13" bestFit="1" customWidth="1"/>
    <col min="1794" max="1794" width="9.7265625" style="13" customWidth="1"/>
    <col min="1795" max="1797" width="7.7265625" style="13" customWidth="1"/>
    <col min="1798" max="1798" width="8.54296875" style="13" customWidth="1"/>
    <col min="1799" max="1801" width="7.7265625" style="13" customWidth="1"/>
    <col min="1802" max="1802" width="8.54296875" style="13" customWidth="1"/>
    <col min="1803" max="1803" width="7.7265625" style="13" customWidth="1"/>
    <col min="1804" max="1804" width="22.7265625" style="13" customWidth="1"/>
    <col min="1805" max="2045" width="9.1796875" style="13"/>
    <col min="2046" max="2046" width="22.7265625" style="13" customWidth="1"/>
    <col min="2047" max="2047" width="7.7265625" style="13" customWidth="1"/>
    <col min="2048" max="2048" width="11.1796875" style="13" customWidth="1"/>
    <col min="2049" max="2049" width="8.1796875" style="13" bestFit="1" customWidth="1"/>
    <col min="2050" max="2050" width="9.7265625" style="13" customWidth="1"/>
    <col min="2051" max="2053" width="7.7265625" style="13" customWidth="1"/>
    <col min="2054" max="2054" width="8.54296875" style="13" customWidth="1"/>
    <col min="2055" max="2057" width="7.7265625" style="13" customWidth="1"/>
    <col min="2058" max="2058" width="8.54296875" style="13" customWidth="1"/>
    <col min="2059" max="2059" width="7.7265625" style="13" customWidth="1"/>
    <col min="2060" max="2060" width="22.7265625" style="13" customWidth="1"/>
    <col min="2061" max="2301" width="9.1796875" style="13"/>
    <col min="2302" max="2302" width="22.7265625" style="13" customWidth="1"/>
    <col min="2303" max="2303" width="7.7265625" style="13" customWidth="1"/>
    <col min="2304" max="2304" width="11.1796875" style="13" customWidth="1"/>
    <col min="2305" max="2305" width="8.1796875" style="13" bestFit="1" customWidth="1"/>
    <col min="2306" max="2306" width="9.7265625" style="13" customWidth="1"/>
    <col min="2307" max="2309" width="7.7265625" style="13" customWidth="1"/>
    <col min="2310" max="2310" width="8.54296875" style="13" customWidth="1"/>
    <col min="2311" max="2313" width="7.7265625" style="13" customWidth="1"/>
    <col min="2314" max="2314" width="8.54296875" style="13" customWidth="1"/>
    <col min="2315" max="2315" width="7.7265625" style="13" customWidth="1"/>
    <col min="2316" max="2316" width="22.7265625" style="13" customWidth="1"/>
    <col min="2317" max="2557" width="9.1796875" style="13"/>
    <col min="2558" max="2558" width="22.7265625" style="13" customWidth="1"/>
    <col min="2559" max="2559" width="7.7265625" style="13" customWidth="1"/>
    <col min="2560" max="2560" width="11.1796875" style="13" customWidth="1"/>
    <col min="2561" max="2561" width="8.1796875" style="13" bestFit="1" customWidth="1"/>
    <col min="2562" max="2562" width="9.7265625" style="13" customWidth="1"/>
    <col min="2563" max="2565" width="7.7265625" style="13" customWidth="1"/>
    <col min="2566" max="2566" width="8.54296875" style="13" customWidth="1"/>
    <col min="2567" max="2569" width="7.7265625" style="13" customWidth="1"/>
    <col min="2570" max="2570" width="8.54296875" style="13" customWidth="1"/>
    <col min="2571" max="2571" width="7.7265625" style="13" customWidth="1"/>
    <col min="2572" max="2572" width="22.7265625" style="13" customWidth="1"/>
    <col min="2573" max="2813" width="9.1796875" style="13"/>
    <col min="2814" max="2814" width="22.7265625" style="13" customWidth="1"/>
    <col min="2815" max="2815" width="7.7265625" style="13" customWidth="1"/>
    <col min="2816" max="2816" width="11.1796875" style="13" customWidth="1"/>
    <col min="2817" max="2817" width="8.1796875" style="13" bestFit="1" customWidth="1"/>
    <col min="2818" max="2818" width="9.7265625" style="13" customWidth="1"/>
    <col min="2819" max="2821" width="7.7265625" style="13" customWidth="1"/>
    <col min="2822" max="2822" width="8.54296875" style="13" customWidth="1"/>
    <col min="2823" max="2825" width="7.7265625" style="13" customWidth="1"/>
    <col min="2826" max="2826" width="8.54296875" style="13" customWidth="1"/>
    <col min="2827" max="2827" width="7.7265625" style="13" customWidth="1"/>
    <col min="2828" max="2828" width="22.7265625" style="13" customWidth="1"/>
    <col min="2829" max="3069" width="9.1796875" style="13"/>
    <col min="3070" max="3070" width="22.7265625" style="13" customWidth="1"/>
    <col min="3071" max="3071" width="7.7265625" style="13" customWidth="1"/>
    <col min="3072" max="3072" width="11.1796875" style="13" customWidth="1"/>
    <col min="3073" max="3073" width="8.1796875" style="13" bestFit="1" customWidth="1"/>
    <col min="3074" max="3074" width="9.7265625" style="13" customWidth="1"/>
    <col min="3075" max="3077" width="7.7265625" style="13" customWidth="1"/>
    <col min="3078" max="3078" width="8.54296875" style="13" customWidth="1"/>
    <col min="3079" max="3081" width="7.7265625" style="13" customWidth="1"/>
    <col min="3082" max="3082" width="8.54296875" style="13" customWidth="1"/>
    <col min="3083" max="3083" width="7.7265625" style="13" customWidth="1"/>
    <col min="3084" max="3084" width="22.7265625" style="13" customWidth="1"/>
    <col min="3085" max="3325" width="9.1796875" style="13"/>
    <col min="3326" max="3326" width="22.7265625" style="13" customWidth="1"/>
    <col min="3327" max="3327" width="7.7265625" style="13" customWidth="1"/>
    <col min="3328" max="3328" width="11.1796875" style="13" customWidth="1"/>
    <col min="3329" max="3329" width="8.1796875" style="13" bestFit="1" customWidth="1"/>
    <col min="3330" max="3330" width="9.7265625" style="13" customWidth="1"/>
    <col min="3331" max="3333" width="7.7265625" style="13" customWidth="1"/>
    <col min="3334" max="3334" width="8.54296875" style="13" customWidth="1"/>
    <col min="3335" max="3337" width="7.7265625" style="13" customWidth="1"/>
    <col min="3338" max="3338" width="8.54296875" style="13" customWidth="1"/>
    <col min="3339" max="3339" width="7.7265625" style="13" customWidth="1"/>
    <col min="3340" max="3340" width="22.7265625" style="13" customWidth="1"/>
    <col min="3341" max="3581" width="9.1796875" style="13"/>
    <col min="3582" max="3582" width="22.7265625" style="13" customWidth="1"/>
    <col min="3583" max="3583" width="7.7265625" style="13" customWidth="1"/>
    <col min="3584" max="3584" width="11.1796875" style="13" customWidth="1"/>
    <col min="3585" max="3585" width="8.1796875" style="13" bestFit="1" customWidth="1"/>
    <col min="3586" max="3586" width="9.7265625" style="13" customWidth="1"/>
    <col min="3587" max="3589" width="7.7265625" style="13" customWidth="1"/>
    <col min="3590" max="3590" width="8.54296875" style="13" customWidth="1"/>
    <col min="3591" max="3593" width="7.7265625" style="13" customWidth="1"/>
    <col min="3594" max="3594" width="8.54296875" style="13" customWidth="1"/>
    <col min="3595" max="3595" width="7.7265625" style="13" customWidth="1"/>
    <col min="3596" max="3596" width="22.7265625" style="13" customWidth="1"/>
    <col min="3597" max="3837" width="9.1796875" style="13"/>
    <col min="3838" max="3838" width="22.7265625" style="13" customWidth="1"/>
    <col min="3839" max="3839" width="7.7265625" style="13" customWidth="1"/>
    <col min="3840" max="3840" width="11.1796875" style="13" customWidth="1"/>
    <col min="3841" max="3841" width="8.1796875" style="13" bestFit="1" customWidth="1"/>
    <col min="3842" max="3842" width="9.7265625" style="13" customWidth="1"/>
    <col min="3843" max="3845" width="7.7265625" style="13" customWidth="1"/>
    <col min="3846" max="3846" width="8.54296875" style="13" customWidth="1"/>
    <col min="3847" max="3849" width="7.7265625" style="13" customWidth="1"/>
    <col min="3850" max="3850" width="8.54296875" style="13" customWidth="1"/>
    <col min="3851" max="3851" width="7.7265625" style="13" customWidth="1"/>
    <col min="3852" max="3852" width="22.7265625" style="13" customWidth="1"/>
    <col min="3853" max="4093" width="9.1796875" style="13"/>
    <col min="4094" max="4094" width="22.7265625" style="13" customWidth="1"/>
    <col min="4095" max="4095" width="7.7265625" style="13" customWidth="1"/>
    <col min="4096" max="4096" width="11.1796875" style="13" customWidth="1"/>
    <col min="4097" max="4097" width="8.1796875" style="13" bestFit="1" customWidth="1"/>
    <col min="4098" max="4098" width="9.7265625" style="13" customWidth="1"/>
    <col min="4099" max="4101" width="7.7265625" style="13" customWidth="1"/>
    <col min="4102" max="4102" width="8.54296875" style="13" customWidth="1"/>
    <col min="4103" max="4105" width="7.7265625" style="13" customWidth="1"/>
    <col min="4106" max="4106" width="8.54296875" style="13" customWidth="1"/>
    <col min="4107" max="4107" width="7.7265625" style="13" customWidth="1"/>
    <col min="4108" max="4108" width="22.7265625" style="13" customWidth="1"/>
    <col min="4109" max="4349" width="9.1796875" style="13"/>
    <col min="4350" max="4350" width="22.7265625" style="13" customWidth="1"/>
    <col min="4351" max="4351" width="7.7265625" style="13" customWidth="1"/>
    <col min="4352" max="4352" width="11.1796875" style="13" customWidth="1"/>
    <col min="4353" max="4353" width="8.1796875" style="13" bestFit="1" customWidth="1"/>
    <col min="4354" max="4354" width="9.7265625" style="13" customWidth="1"/>
    <col min="4355" max="4357" width="7.7265625" style="13" customWidth="1"/>
    <col min="4358" max="4358" width="8.54296875" style="13" customWidth="1"/>
    <col min="4359" max="4361" width="7.7265625" style="13" customWidth="1"/>
    <col min="4362" max="4362" width="8.54296875" style="13" customWidth="1"/>
    <col min="4363" max="4363" width="7.7265625" style="13" customWidth="1"/>
    <col min="4364" max="4364" width="22.7265625" style="13" customWidth="1"/>
    <col min="4365" max="4605" width="9.1796875" style="13"/>
    <col min="4606" max="4606" width="22.7265625" style="13" customWidth="1"/>
    <col min="4607" max="4607" width="7.7265625" style="13" customWidth="1"/>
    <col min="4608" max="4608" width="11.1796875" style="13" customWidth="1"/>
    <col min="4609" max="4609" width="8.1796875" style="13" bestFit="1" customWidth="1"/>
    <col min="4610" max="4610" width="9.7265625" style="13" customWidth="1"/>
    <col min="4611" max="4613" width="7.7265625" style="13" customWidth="1"/>
    <col min="4614" max="4614" width="8.54296875" style="13" customWidth="1"/>
    <col min="4615" max="4617" width="7.7265625" style="13" customWidth="1"/>
    <col min="4618" max="4618" width="8.54296875" style="13" customWidth="1"/>
    <col min="4619" max="4619" width="7.7265625" style="13" customWidth="1"/>
    <col min="4620" max="4620" width="22.7265625" style="13" customWidth="1"/>
    <col min="4621" max="4861" width="9.1796875" style="13"/>
    <col min="4862" max="4862" width="22.7265625" style="13" customWidth="1"/>
    <col min="4863" max="4863" width="7.7265625" style="13" customWidth="1"/>
    <col min="4864" max="4864" width="11.1796875" style="13" customWidth="1"/>
    <col min="4865" max="4865" width="8.1796875" style="13" bestFit="1" customWidth="1"/>
    <col min="4866" max="4866" width="9.7265625" style="13" customWidth="1"/>
    <col min="4867" max="4869" width="7.7265625" style="13" customWidth="1"/>
    <col min="4870" max="4870" width="8.54296875" style="13" customWidth="1"/>
    <col min="4871" max="4873" width="7.7265625" style="13" customWidth="1"/>
    <col min="4874" max="4874" width="8.54296875" style="13" customWidth="1"/>
    <col min="4875" max="4875" width="7.7265625" style="13" customWidth="1"/>
    <col min="4876" max="4876" width="22.7265625" style="13" customWidth="1"/>
    <col min="4877" max="5117" width="9.1796875" style="13"/>
    <col min="5118" max="5118" width="22.7265625" style="13" customWidth="1"/>
    <col min="5119" max="5119" width="7.7265625" style="13" customWidth="1"/>
    <col min="5120" max="5120" width="11.1796875" style="13" customWidth="1"/>
    <col min="5121" max="5121" width="8.1796875" style="13" bestFit="1" customWidth="1"/>
    <col min="5122" max="5122" width="9.7265625" style="13" customWidth="1"/>
    <col min="5123" max="5125" width="7.7265625" style="13" customWidth="1"/>
    <col min="5126" max="5126" width="8.54296875" style="13" customWidth="1"/>
    <col min="5127" max="5129" width="7.7265625" style="13" customWidth="1"/>
    <col min="5130" max="5130" width="8.54296875" style="13" customWidth="1"/>
    <col min="5131" max="5131" width="7.7265625" style="13" customWidth="1"/>
    <col min="5132" max="5132" width="22.7265625" style="13" customWidth="1"/>
    <col min="5133" max="5373" width="9.1796875" style="13"/>
    <col min="5374" max="5374" width="22.7265625" style="13" customWidth="1"/>
    <col min="5375" max="5375" width="7.7265625" style="13" customWidth="1"/>
    <col min="5376" max="5376" width="11.1796875" style="13" customWidth="1"/>
    <col min="5377" max="5377" width="8.1796875" style="13" bestFit="1" customWidth="1"/>
    <col min="5378" max="5378" width="9.7265625" style="13" customWidth="1"/>
    <col min="5379" max="5381" width="7.7265625" style="13" customWidth="1"/>
    <col min="5382" max="5382" width="8.54296875" style="13" customWidth="1"/>
    <col min="5383" max="5385" width="7.7265625" style="13" customWidth="1"/>
    <col min="5386" max="5386" width="8.54296875" style="13" customWidth="1"/>
    <col min="5387" max="5387" width="7.7265625" style="13" customWidth="1"/>
    <col min="5388" max="5388" width="22.7265625" style="13" customWidth="1"/>
    <col min="5389" max="5629" width="9.1796875" style="13"/>
    <col min="5630" max="5630" width="22.7265625" style="13" customWidth="1"/>
    <col min="5631" max="5631" width="7.7265625" style="13" customWidth="1"/>
    <col min="5632" max="5632" width="11.1796875" style="13" customWidth="1"/>
    <col min="5633" max="5633" width="8.1796875" style="13" bestFit="1" customWidth="1"/>
    <col min="5634" max="5634" width="9.7265625" style="13" customWidth="1"/>
    <col min="5635" max="5637" width="7.7265625" style="13" customWidth="1"/>
    <col min="5638" max="5638" width="8.54296875" style="13" customWidth="1"/>
    <col min="5639" max="5641" width="7.7265625" style="13" customWidth="1"/>
    <col min="5642" max="5642" width="8.54296875" style="13" customWidth="1"/>
    <col min="5643" max="5643" width="7.7265625" style="13" customWidth="1"/>
    <col min="5644" max="5644" width="22.7265625" style="13" customWidth="1"/>
    <col min="5645" max="5885" width="9.1796875" style="13"/>
    <col min="5886" max="5886" width="22.7265625" style="13" customWidth="1"/>
    <col min="5887" max="5887" width="7.7265625" style="13" customWidth="1"/>
    <col min="5888" max="5888" width="11.1796875" style="13" customWidth="1"/>
    <col min="5889" max="5889" width="8.1796875" style="13" bestFit="1" customWidth="1"/>
    <col min="5890" max="5890" width="9.7265625" style="13" customWidth="1"/>
    <col min="5891" max="5893" width="7.7265625" style="13" customWidth="1"/>
    <col min="5894" max="5894" width="8.54296875" style="13" customWidth="1"/>
    <col min="5895" max="5897" width="7.7265625" style="13" customWidth="1"/>
    <col min="5898" max="5898" width="8.54296875" style="13" customWidth="1"/>
    <col min="5899" max="5899" width="7.7265625" style="13" customWidth="1"/>
    <col min="5900" max="5900" width="22.7265625" style="13" customWidth="1"/>
    <col min="5901" max="6141" width="9.1796875" style="13"/>
    <col min="6142" max="6142" width="22.7265625" style="13" customWidth="1"/>
    <col min="6143" max="6143" width="7.7265625" style="13" customWidth="1"/>
    <col min="6144" max="6144" width="11.1796875" style="13" customWidth="1"/>
    <col min="6145" max="6145" width="8.1796875" style="13" bestFit="1" customWidth="1"/>
    <col min="6146" max="6146" width="9.7265625" style="13" customWidth="1"/>
    <col min="6147" max="6149" width="7.7265625" style="13" customWidth="1"/>
    <col min="6150" max="6150" width="8.54296875" style="13" customWidth="1"/>
    <col min="6151" max="6153" width="7.7265625" style="13" customWidth="1"/>
    <col min="6154" max="6154" width="8.54296875" style="13" customWidth="1"/>
    <col min="6155" max="6155" width="7.7265625" style="13" customWidth="1"/>
    <col min="6156" max="6156" width="22.7265625" style="13" customWidth="1"/>
    <col min="6157" max="6397" width="9.1796875" style="13"/>
    <col min="6398" max="6398" width="22.7265625" style="13" customWidth="1"/>
    <col min="6399" max="6399" width="7.7265625" style="13" customWidth="1"/>
    <col min="6400" max="6400" width="11.1796875" style="13" customWidth="1"/>
    <col min="6401" max="6401" width="8.1796875" style="13" bestFit="1" customWidth="1"/>
    <col min="6402" max="6402" width="9.7265625" style="13" customWidth="1"/>
    <col min="6403" max="6405" width="7.7265625" style="13" customWidth="1"/>
    <col min="6406" max="6406" width="8.54296875" style="13" customWidth="1"/>
    <col min="6407" max="6409" width="7.7265625" style="13" customWidth="1"/>
    <col min="6410" max="6410" width="8.54296875" style="13" customWidth="1"/>
    <col min="6411" max="6411" width="7.7265625" style="13" customWidth="1"/>
    <col min="6412" max="6412" width="22.7265625" style="13" customWidth="1"/>
    <col min="6413" max="6653" width="9.1796875" style="13"/>
    <col min="6654" max="6654" width="22.7265625" style="13" customWidth="1"/>
    <col min="6655" max="6655" width="7.7265625" style="13" customWidth="1"/>
    <col min="6656" max="6656" width="11.1796875" style="13" customWidth="1"/>
    <col min="6657" max="6657" width="8.1796875" style="13" bestFit="1" customWidth="1"/>
    <col min="6658" max="6658" width="9.7265625" style="13" customWidth="1"/>
    <col min="6659" max="6661" width="7.7265625" style="13" customWidth="1"/>
    <col min="6662" max="6662" width="8.54296875" style="13" customWidth="1"/>
    <col min="6663" max="6665" width="7.7265625" style="13" customWidth="1"/>
    <col min="6666" max="6666" width="8.54296875" style="13" customWidth="1"/>
    <col min="6667" max="6667" width="7.7265625" style="13" customWidth="1"/>
    <col min="6668" max="6668" width="22.7265625" style="13" customWidth="1"/>
    <col min="6669" max="6909" width="9.1796875" style="13"/>
    <col min="6910" max="6910" width="22.7265625" style="13" customWidth="1"/>
    <col min="6911" max="6911" width="7.7265625" style="13" customWidth="1"/>
    <col min="6912" max="6912" width="11.1796875" style="13" customWidth="1"/>
    <col min="6913" max="6913" width="8.1796875" style="13" bestFit="1" customWidth="1"/>
    <col min="6914" max="6914" width="9.7265625" style="13" customWidth="1"/>
    <col min="6915" max="6917" width="7.7265625" style="13" customWidth="1"/>
    <col min="6918" max="6918" width="8.54296875" style="13" customWidth="1"/>
    <col min="6919" max="6921" width="7.7265625" style="13" customWidth="1"/>
    <col min="6922" max="6922" width="8.54296875" style="13" customWidth="1"/>
    <col min="6923" max="6923" width="7.7265625" style="13" customWidth="1"/>
    <col min="6924" max="6924" width="22.7265625" style="13" customWidth="1"/>
    <col min="6925" max="7165" width="9.1796875" style="13"/>
    <col min="7166" max="7166" width="22.7265625" style="13" customWidth="1"/>
    <col min="7167" max="7167" width="7.7265625" style="13" customWidth="1"/>
    <col min="7168" max="7168" width="11.1796875" style="13" customWidth="1"/>
    <col min="7169" max="7169" width="8.1796875" style="13" bestFit="1" customWidth="1"/>
    <col min="7170" max="7170" width="9.7265625" style="13" customWidth="1"/>
    <col min="7171" max="7173" width="7.7265625" style="13" customWidth="1"/>
    <col min="7174" max="7174" width="8.54296875" style="13" customWidth="1"/>
    <col min="7175" max="7177" width="7.7265625" style="13" customWidth="1"/>
    <col min="7178" max="7178" width="8.54296875" style="13" customWidth="1"/>
    <col min="7179" max="7179" width="7.7265625" style="13" customWidth="1"/>
    <col min="7180" max="7180" width="22.7265625" style="13" customWidth="1"/>
    <col min="7181" max="7421" width="9.1796875" style="13"/>
    <col min="7422" max="7422" width="22.7265625" style="13" customWidth="1"/>
    <col min="7423" max="7423" width="7.7265625" style="13" customWidth="1"/>
    <col min="7424" max="7424" width="11.1796875" style="13" customWidth="1"/>
    <col min="7425" max="7425" width="8.1796875" style="13" bestFit="1" customWidth="1"/>
    <col min="7426" max="7426" width="9.7265625" style="13" customWidth="1"/>
    <col min="7427" max="7429" width="7.7265625" style="13" customWidth="1"/>
    <col min="7430" max="7430" width="8.54296875" style="13" customWidth="1"/>
    <col min="7431" max="7433" width="7.7265625" style="13" customWidth="1"/>
    <col min="7434" max="7434" width="8.54296875" style="13" customWidth="1"/>
    <col min="7435" max="7435" width="7.7265625" style="13" customWidth="1"/>
    <col min="7436" max="7436" width="22.7265625" style="13" customWidth="1"/>
    <col min="7437" max="7677" width="9.1796875" style="13"/>
    <col min="7678" max="7678" width="22.7265625" style="13" customWidth="1"/>
    <col min="7679" max="7679" width="7.7265625" style="13" customWidth="1"/>
    <col min="7680" max="7680" width="11.1796875" style="13" customWidth="1"/>
    <col min="7681" max="7681" width="8.1796875" style="13" bestFit="1" customWidth="1"/>
    <col min="7682" max="7682" width="9.7265625" style="13" customWidth="1"/>
    <col min="7683" max="7685" width="7.7265625" style="13" customWidth="1"/>
    <col min="7686" max="7686" width="8.54296875" style="13" customWidth="1"/>
    <col min="7687" max="7689" width="7.7265625" style="13" customWidth="1"/>
    <col min="7690" max="7690" width="8.54296875" style="13" customWidth="1"/>
    <col min="7691" max="7691" width="7.7265625" style="13" customWidth="1"/>
    <col min="7692" max="7692" width="22.7265625" style="13" customWidth="1"/>
    <col min="7693" max="7933" width="9.1796875" style="13"/>
    <col min="7934" max="7934" width="22.7265625" style="13" customWidth="1"/>
    <col min="7935" max="7935" width="7.7265625" style="13" customWidth="1"/>
    <col min="7936" max="7936" width="11.1796875" style="13" customWidth="1"/>
    <col min="7937" max="7937" width="8.1796875" style="13" bestFit="1" customWidth="1"/>
    <col min="7938" max="7938" width="9.7265625" style="13" customWidth="1"/>
    <col min="7939" max="7941" width="7.7265625" style="13" customWidth="1"/>
    <col min="7942" max="7942" width="8.54296875" style="13" customWidth="1"/>
    <col min="7943" max="7945" width="7.7265625" style="13" customWidth="1"/>
    <col min="7946" max="7946" width="8.54296875" style="13" customWidth="1"/>
    <col min="7947" max="7947" width="7.7265625" style="13" customWidth="1"/>
    <col min="7948" max="7948" width="22.7265625" style="13" customWidth="1"/>
    <col min="7949" max="8189" width="9.1796875" style="13"/>
    <col min="8190" max="8190" width="22.7265625" style="13" customWidth="1"/>
    <col min="8191" max="8191" width="7.7265625" style="13" customWidth="1"/>
    <col min="8192" max="8192" width="11.1796875" style="13" customWidth="1"/>
    <col min="8193" max="8193" width="8.1796875" style="13" bestFit="1" customWidth="1"/>
    <col min="8194" max="8194" width="9.7265625" style="13" customWidth="1"/>
    <col min="8195" max="8197" width="7.7265625" style="13" customWidth="1"/>
    <col min="8198" max="8198" width="8.54296875" style="13" customWidth="1"/>
    <col min="8199" max="8201" width="7.7265625" style="13" customWidth="1"/>
    <col min="8202" max="8202" width="8.54296875" style="13" customWidth="1"/>
    <col min="8203" max="8203" width="7.7265625" style="13" customWidth="1"/>
    <col min="8204" max="8204" width="22.7265625" style="13" customWidth="1"/>
    <col min="8205" max="8445" width="9.1796875" style="13"/>
    <col min="8446" max="8446" width="22.7265625" style="13" customWidth="1"/>
    <col min="8447" max="8447" width="7.7265625" style="13" customWidth="1"/>
    <col min="8448" max="8448" width="11.1796875" style="13" customWidth="1"/>
    <col min="8449" max="8449" width="8.1796875" style="13" bestFit="1" customWidth="1"/>
    <col min="8450" max="8450" width="9.7265625" style="13" customWidth="1"/>
    <col min="8451" max="8453" width="7.7265625" style="13" customWidth="1"/>
    <col min="8454" max="8454" width="8.54296875" style="13" customWidth="1"/>
    <col min="8455" max="8457" width="7.7265625" style="13" customWidth="1"/>
    <col min="8458" max="8458" width="8.54296875" style="13" customWidth="1"/>
    <col min="8459" max="8459" width="7.7265625" style="13" customWidth="1"/>
    <col min="8460" max="8460" width="22.7265625" style="13" customWidth="1"/>
    <col min="8461" max="8701" width="9.1796875" style="13"/>
    <col min="8702" max="8702" width="22.7265625" style="13" customWidth="1"/>
    <col min="8703" max="8703" width="7.7265625" style="13" customWidth="1"/>
    <col min="8704" max="8704" width="11.1796875" style="13" customWidth="1"/>
    <col min="8705" max="8705" width="8.1796875" style="13" bestFit="1" customWidth="1"/>
    <col min="8706" max="8706" width="9.7265625" style="13" customWidth="1"/>
    <col min="8707" max="8709" width="7.7265625" style="13" customWidth="1"/>
    <col min="8710" max="8710" width="8.54296875" style="13" customWidth="1"/>
    <col min="8711" max="8713" width="7.7265625" style="13" customWidth="1"/>
    <col min="8714" max="8714" width="8.54296875" style="13" customWidth="1"/>
    <col min="8715" max="8715" width="7.7265625" style="13" customWidth="1"/>
    <col min="8716" max="8716" width="22.7265625" style="13" customWidth="1"/>
    <col min="8717" max="8957" width="9.1796875" style="13"/>
    <col min="8958" max="8958" width="22.7265625" style="13" customWidth="1"/>
    <col min="8959" max="8959" width="7.7265625" style="13" customWidth="1"/>
    <col min="8960" max="8960" width="11.1796875" style="13" customWidth="1"/>
    <col min="8961" max="8961" width="8.1796875" style="13" bestFit="1" customWidth="1"/>
    <col min="8962" max="8962" width="9.7265625" style="13" customWidth="1"/>
    <col min="8963" max="8965" width="7.7265625" style="13" customWidth="1"/>
    <col min="8966" max="8966" width="8.54296875" style="13" customWidth="1"/>
    <col min="8967" max="8969" width="7.7265625" style="13" customWidth="1"/>
    <col min="8970" max="8970" width="8.54296875" style="13" customWidth="1"/>
    <col min="8971" max="8971" width="7.7265625" style="13" customWidth="1"/>
    <col min="8972" max="8972" width="22.7265625" style="13" customWidth="1"/>
    <col min="8973" max="9213" width="9.1796875" style="13"/>
    <col min="9214" max="9214" width="22.7265625" style="13" customWidth="1"/>
    <col min="9215" max="9215" width="7.7265625" style="13" customWidth="1"/>
    <col min="9216" max="9216" width="11.1796875" style="13" customWidth="1"/>
    <col min="9217" max="9217" width="8.1796875" style="13" bestFit="1" customWidth="1"/>
    <col min="9218" max="9218" width="9.7265625" style="13" customWidth="1"/>
    <col min="9219" max="9221" width="7.7265625" style="13" customWidth="1"/>
    <col min="9222" max="9222" width="8.54296875" style="13" customWidth="1"/>
    <col min="9223" max="9225" width="7.7265625" style="13" customWidth="1"/>
    <col min="9226" max="9226" width="8.54296875" style="13" customWidth="1"/>
    <col min="9227" max="9227" width="7.7265625" style="13" customWidth="1"/>
    <col min="9228" max="9228" width="22.7265625" style="13" customWidth="1"/>
    <col min="9229" max="9469" width="9.1796875" style="13"/>
    <col min="9470" max="9470" width="22.7265625" style="13" customWidth="1"/>
    <col min="9471" max="9471" width="7.7265625" style="13" customWidth="1"/>
    <col min="9472" max="9472" width="11.1796875" style="13" customWidth="1"/>
    <col min="9473" max="9473" width="8.1796875" style="13" bestFit="1" customWidth="1"/>
    <col min="9474" max="9474" width="9.7265625" style="13" customWidth="1"/>
    <col min="9475" max="9477" width="7.7265625" style="13" customWidth="1"/>
    <col min="9478" max="9478" width="8.54296875" style="13" customWidth="1"/>
    <col min="9479" max="9481" width="7.7265625" style="13" customWidth="1"/>
    <col min="9482" max="9482" width="8.54296875" style="13" customWidth="1"/>
    <col min="9483" max="9483" width="7.7265625" style="13" customWidth="1"/>
    <col min="9484" max="9484" width="22.7265625" style="13" customWidth="1"/>
    <col min="9485" max="9725" width="9.1796875" style="13"/>
    <col min="9726" max="9726" width="22.7265625" style="13" customWidth="1"/>
    <col min="9727" max="9727" width="7.7265625" style="13" customWidth="1"/>
    <col min="9728" max="9728" width="11.1796875" style="13" customWidth="1"/>
    <col min="9729" max="9729" width="8.1796875" style="13" bestFit="1" customWidth="1"/>
    <col min="9730" max="9730" width="9.7265625" style="13" customWidth="1"/>
    <col min="9731" max="9733" width="7.7265625" style="13" customWidth="1"/>
    <col min="9734" max="9734" width="8.54296875" style="13" customWidth="1"/>
    <col min="9735" max="9737" width="7.7265625" style="13" customWidth="1"/>
    <col min="9738" max="9738" width="8.54296875" style="13" customWidth="1"/>
    <col min="9739" max="9739" width="7.7265625" style="13" customWidth="1"/>
    <col min="9740" max="9740" width="22.7265625" style="13" customWidth="1"/>
    <col min="9741" max="9981" width="9.1796875" style="13"/>
    <col min="9982" max="9982" width="22.7265625" style="13" customWidth="1"/>
    <col min="9983" max="9983" width="7.7265625" style="13" customWidth="1"/>
    <col min="9984" max="9984" width="11.1796875" style="13" customWidth="1"/>
    <col min="9985" max="9985" width="8.1796875" style="13" bestFit="1" customWidth="1"/>
    <col min="9986" max="9986" width="9.7265625" style="13" customWidth="1"/>
    <col min="9987" max="9989" width="7.7265625" style="13" customWidth="1"/>
    <col min="9990" max="9990" width="8.54296875" style="13" customWidth="1"/>
    <col min="9991" max="9993" width="7.7265625" style="13" customWidth="1"/>
    <col min="9994" max="9994" width="8.54296875" style="13" customWidth="1"/>
    <col min="9995" max="9995" width="7.7265625" style="13" customWidth="1"/>
    <col min="9996" max="9996" width="22.7265625" style="13" customWidth="1"/>
    <col min="9997" max="10237" width="9.1796875" style="13"/>
    <col min="10238" max="10238" width="22.7265625" style="13" customWidth="1"/>
    <col min="10239" max="10239" width="7.7265625" style="13" customWidth="1"/>
    <col min="10240" max="10240" width="11.1796875" style="13" customWidth="1"/>
    <col min="10241" max="10241" width="8.1796875" style="13" bestFit="1" customWidth="1"/>
    <col min="10242" max="10242" width="9.7265625" style="13" customWidth="1"/>
    <col min="10243" max="10245" width="7.7265625" style="13" customWidth="1"/>
    <col min="10246" max="10246" width="8.54296875" style="13" customWidth="1"/>
    <col min="10247" max="10249" width="7.7265625" style="13" customWidth="1"/>
    <col min="10250" max="10250" width="8.54296875" style="13" customWidth="1"/>
    <col min="10251" max="10251" width="7.7265625" style="13" customWidth="1"/>
    <col min="10252" max="10252" width="22.7265625" style="13" customWidth="1"/>
    <col min="10253" max="10493" width="9.1796875" style="13"/>
    <col min="10494" max="10494" width="22.7265625" style="13" customWidth="1"/>
    <col min="10495" max="10495" width="7.7265625" style="13" customWidth="1"/>
    <col min="10496" max="10496" width="11.1796875" style="13" customWidth="1"/>
    <col min="10497" max="10497" width="8.1796875" style="13" bestFit="1" customWidth="1"/>
    <col min="10498" max="10498" width="9.7265625" style="13" customWidth="1"/>
    <col min="10499" max="10501" width="7.7265625" style="13" customWidth="1"/>
    <col min="10502" max="10502" width="8.54296875" style="13" customWidth="1"/>
    <col min="10503" max="10505" width="7.7265625" style="13" customWidth="1"/>
    <col min="10506" max="10506" width="8.54296875" style="13" customWidth="1"/>
    <col min="10507" max="10507" width="7.7265625" style="13" customWidth="1"/>
    <col min="10508" max="10508" width="22.7265625" style="13" customWidth="1"/>
    <col min="10509" max="10749" width="9.1796875" style="13"/>
    <col min="10750" max="10750" width="22.7265625" style="13" customWidth="1"/>
    <col min="10751" max="10751" width="7.7265625" style="13" customWidth="1"/>
    <col min="10752" max="10752" width="11.1796875" style="13" customWidth="1"/>
    <col min="10753" max="10753" width="8.1796875" style="13" bestFit="1" customWidth="1"/>
    <col min="10754" max="10754" width="9.7265625" style="13" customWidth="1"/>
    <col min="10755" max="10757" width="7.7265625" style="13" customWidth="1"/>
    <col min="10758" max="10758" width="8.54296875" style="13" customWidth="1"/>
    <col min="10759" max="10761" width="7.7265625" style="13" customWidth="1"/>
    <col min="10762" max="10762" width="8.54296875" style="13" customWidth="1"/>
    <col min="10763" max="10763" width="7.7265625" style="13" customWidth="1"/>
    <col min="10764" max="10764" width="22.7265625" style="13" customWidth="1"/>
    <col min="10765" max="11005" width="9.1796875" style="13"/>
    <col min="11006" max="11006" width="22.7265625" style="13" customWidth="1"/>
    <col min="11007" max="11007" width="7.7265625" style="13" customWidth="1"/>
    <col min="11008" max="11008" width="11.1796875" style="13" customWidth="1"/>
    <col min="11009" max="11009" width="8.1796875" style="13" bestFit="1" customWidth="1"/>
    <col min="11010" max="11010" width="9.7265625" style="13" customWidth="1"/>
    <col min="11011" max="11013" width="7.7265625" style="13" customWidth="1"/>
    <col min="11014" max="11014" width="8.54296875" style="13" customWidth="1"/>
    <col min="11015" max="11017" width="7.7265625" style="13" customWidth="1"/>
    <col min="11018" max="11018" width="8.54296875" style="13" customWidth="1"/>
    <col min="11019" max="11019" width="7.7265625" style="13" customWidth="1"/>
    <col min="11020" max="11020" width="22.7265625" style="13" customWidth="1"/>
    <col min="11021" max="11261" width="9.1796875" style="13"/>
    <col min="11262" max="11262" width="22.7265625" style="13" customWidth="1"/>
    <col min="11263" max="11263" width="7.7265625" style="13" customWidth="1"/>
    <col min="11264" max="11264" width="11.1796875" style="13" customWidth="1"/>
    <col min="11265" max="11265" width="8.1796875" style="13" bestFit="1" customWidth="1"/>
    <col min="11266" max="11266" width="9.7265625" style="13" customWidth="1"/>
    <col min="11267" max="11269" width="7.7265625" style="13" customWidth="1"/>
    <col min="11270" max="11270" width="8.54296875" style="13" customWidth="1"/>
    <col min="11271" max="11273" width="7.7265625" style="13" customWidth="1"/>
    <col min="11274" max="11274" width="8.54296875" style="13" customWidth="1"/>
    <col min="11275" max="11275" width="7.7265625" style="13" customWidth="1"/>
    <col min="11276" max="11276" width="22.7265625" style="13" customWidth="1"/>
    <col min="11277" max="11517" width="9.1796875" style="13"/>
    <col min="11518" max="11518" width="22.7265625" style="13" customWidth="1"/>
    <col min="11519" max="11519" width="7.7265625" style="13" customWidth="1"/>
    <col min="11520" max="11520" width="11.1796875" style="13" customWidth="1"/>
    <col min="11521" max="11521" width="8.1796875" style="13" bestFit="1" customWidth="1"/>
    <col min="11522" max="11522" width="9.7265625" style="13" customWidth="1"/>
    <col min="11523" max="11525" width="7.7265625" style="13" customWidth="1"/>
    <col min="11526" max="11526" width="8.54296875" style="13" customWidth="1"/>
    <col min="11527" max="11529" width="7.7265625" style="13" customWidth="1"/>
    <col min="11530" max="11530" width="8.54296875" style="13" customWidth="1"/>
    <col min="11531" max="11531" width="7.7265625" style="13" customWidth="1"/>
    <col min="11532" max="11532" width="22.7265625" style="13" customWidth="1"/>
    <col min="11533" max="11773" width="9.1796875" style="13"/>
    <col min="11774" max="11774" width="22.7265625" style="13" customWidth="1"/>
    <col min="11775" max="11775" width="7.7265625" style="13" customWidth="1"/>
    <col min="11776" max="11776" width="11.1796875" style="13" customWidth="1"/>
    <col min="11777" max="11777" width="8.1796875" style="13" bestFit="1" customWidth="1"/>
    <col min="11778" max="11778" width="9.7265625" style="13" customWidth="1"/>
    <col min="11779" max="11781" width="7.7265625" style="13" customWidth="1"/>
    <col min="11782" max="11782" width="8.54296875" style="13" customWidth="1"/>
    <col min="11783" max="11785" width="7.7265625" style="13" customWidth="1"/>
    <col min="11786" max="11786" width="8.54296875" style="13" customWidth="1"/>
    <col min="11787" max="11787" width="7.7265625" style="13" customWidth="1"/>
    <col min="11788" max="11788" width="22.7265625" style="13" customWidth="1"/>
    <col min="11789" max="12029" width="9.1796875" style="13"/>
    <col min="12030" max="12030" width="22.7265625" style="13" customWidth="1"/>
    <col min="12031" max="12031" width="7.7265625" style="13" customWidth="1"/>
    <col min="12032" max="12032" width="11.1796875" style="13" customWidth="1"/>
    <col min="12033" max="12033" width="8.1796875" style="13" bestFit="1" customWidth="1"/>
    <col min="12034" max="12034" width="9.7265625" style="13" customWidth="1"/>
    <col min="12035" max="12037" width="7.7265625" style="13" customWidth="1"/>
    <col min="12038" max="12038" width="8.54296875" style="13" customWidth="1"/>
    <col min="12039" max="12041" width="7.7265625" style="13" customWidth="1"/>
    <col min="12042" max="12042" width="8.54296875" style="13" customWidth="1"/>
    <col min="12043" max="12043" width="7.7265625" style="13" customWidth="1"/>
    <col min="12044" max="12044" width="22.7265625" style="13" customWidth="1"/>
    <col min="12045" max="12285" width="9.1796875" style="13"/>
    <col min="12286" max="12286" width="22.7265625" style="13" customWidth="1"/>
    <col min="12287" max="12287" width="7.7265625" style="13" customWidth="1"/>
    <col min="12288" max="12288" width="11.1796875" style="13" customWidth="1"/>
    <col min="12289" max="12289" width="8.1796875" style="13" bestFit="1" customWidth="1"/>
    <col min="12290" max="12290" width="9.7265625" style="13" customWidth="1"/>
    <col min="12291" max="12293" width="7.7265625" style="13" customWidth="1"/>
    <col min="12294" max="12294" width="8.54296875" style="13" customWidth="1"/>
    <col min="12295" max="12297" width="7.7265625" style="13" customWidth="1"/>
    <col min="12298" max="12298" width="8.54296875" style="13" customWidth="1"/>
    <col min="12299" max="12299" width="7.7265625" style="13" customWidth="1"/>
    <col min="12300" max="12300" width="22.7265625" style="13" customWidth="1"/>
    <col min="12301" max="12541" width="9.1796875" style="13"/>
    <col min="12542" max="12542" width="22.7265625" style="13" customWidth="1"/>
    <col min="12543" max="12543" width="7.7265625" style="13" customWidth="1"/>
    <col min="12544" max="12544" width="11.1796875" style="13" customWidth="1"/>
    <col min="12545" max="12545" width="8.1796875" style="13" bestFit="1" customWidth="1"/>
    <col min="12546" max="12546" width="9.7265625" style="13" customWidth="1"/>
    <col min="12547" max="12549" width="7.7265625" style="13" customWidth="1"/>
    <col min="12550" max="12550" width="8.54296875" style="13" customWidth="1"/>
    <col min="12551" max="12553" width="7.7265625" style="13" customWidth="1"/>
    <col min="12554" max="12554" width="8.54296875" style="13" customWidth="1"/>
    <col min="12555" max="12555" width="7.7265625" style="13" customWidth="1"/>
    <col min="12556" max="12556" width="22.7265625" style="13" customWidth="1"/>
    <col min="12557" max="12797" width="9.1796875" style="13"/>
    <col min="12798" max="12798" width="22.7265625" style="13" customWidth="1"/>
    <col min="12799" max="12799" width="7.7265625" style="13" customWidth="1"/>
    <col min="12800" max="12800" width="11.1796875" style="13" customWidth="1"/>
    <col min="12801" max="12801" width="8.1796875" style="13" bestFit="1" customWidth="1"/>
    <col min="12802" max="12802" width="9.7265625" style="13" customWidth="1"/>
    <col min="12803" max="12805" width="7.7265625" style="13" customWidth="1"/>
    <col min="12806" max="12806" width="8.54296875" style="13" customWidth="1"/>
    <col min="12807" max="12809" width="7.7265625" style="13" customWidth="1"/>
    <col min="12810" max="12810" width="8.54296875" style="13" customWidth="1"/>
    <col min="12811" max="12811" width="7.7265625" style="13" customWidth="1"/>
    <col min="12812" max="12812" width="22.7265625" style="13" customWidth="1"/>
    <col min="12813" max="13053" width="9.1796875" style="13"/>
    <col min="13054" max="13054" width="22.7265625" style="13" customWidth="1"/>
    <col min="13055" max="13055" width="7.7265625" style="13" customWidth="1"/>
    <col min="13056" max="13056" width="11.1796875" style="13" customWidth="1"/>
    <col min="13057" max="13057" width="8.1796875" style="13" bestFit="1" customWidth="1"/>
    <col min="13058" max="13058" width="9.7265625" style="13" customWidth="1"/>
    <col min="13059" max="13061" width="7.7265625" style="13" customWidth="1"/>
    <col min="13062" max="13062" width="8.54296875" style="13" customWidth="1"/>
    <col min="13063" max="13065" width="7.7265625" style="13" customWidth="1"/>
    <col min="13066" max="13066" width="8.54296875" style="13" customWidth="1"/>
    <col min="13067" max="13067" width="7.7265625" style="13" customWidth="1"/>
    <col min="13068" max="13068" width="22.7265625" style="13" customWidth="1"/>
    <col min="13069" max="13309" width="9.1796875" style="13"/>
    <col min="13310" max="13310" width="22.7265625" style="13" customWidth="1"/>
    <col min="13311" max="13311" width="7.7265625" style="13" customWidth="1"/>
    <col min="13312" max="13312" width="11.1796875" style="13" customWidth="1"/>
    <col min="13313" max="13313" width="8.1796875" style="13" bestFit="1" customWidth="1"/>
    <col min="13314" max="13314" width="9.7265625" style="13" customWidth="1"/>
    <col min="13315" max="13317" width="7.7265625" style="13" customWidth="1"/>
    <col min="13318" max="13318" width="8.54296875" style="13" customWidth="1"/>
    <col min="13319" max="13321" width="7.7265625" style="13" customWidth="1"/>
    <col min="13322" max="13322" width="8.54296875" style="13" customWidth="1"/>
    <col min="13323" max="13323" width="7.7265625" style="13" customWidth="1"/>
    <col min="13324" max="13324" width="22.7265625" style="13" customWidth="1"/>
    <col min="13325" max="13565" width="9.1796875" style="13"/>
    <col min="13566" max="13566" width="22.7265625" style="13" customWidth="1"/>
    <col min="13567" max="13567" width="7.7265625" style="13" customWidth="1"/>
    <col min="13568" max="13568" width="11.1796875" style="13" customWidth="1"/>
    <col min="13569" max="13569" width="8.1796875" style="13" bestFit="1" customWidth="1"/>
    <col min="13570" max="13570" width="9.7265625" style="13" customWidth="1"/>
    <col min="13571" max="13573" width="7.7265625" style="13" customWidth="1"/>
    <col min="13574" max="13574" width="8.54296875" style="13" customWidth="1"/>
    <col min="13575" max="13577" width="7.7265625" style="13" customWidth="1"/>
    <col min="13578" max="13578" width="8.54296875" style="13" customWidth="1"/>
    <col min="13579" max="13579" width="7.7265625" style="13" customWidth="1"/>
    <col min="13580" max="13580" width="22.7265625" style="13" customWidth="1"/>
    <col min="13581" max="13821" width="9.1796875" style="13"/>
    <col min="13822" max="13822" width="22.7265625" style="13" customWidth="1"/>
    <col min="13823" max="13823" width="7.7265625" style="13" customWidth="1"/>
    <col min="13824" max="13824" width="11.1796875" style="13" customWidth="1"/>
    <col min="13825" max="13825" width="8.1796875" style="13" bestFit="1" customWidth="1"/>
    <col min="13826" max="13826" width="9.7265625" style="13" customWidth="1"/>
    <col min="13827" max="13829" width="7.7265625" style="13" customWidth="1"/>
    <col min="13830" max="13830" width="8.54296875" style="13" customWidth="1"/>
    <col min="13831" max="13833" width="7.7265625" style="13" customWidth="1"/>
    <col min="13834" max="13834" width="8.54296875" style="13" customWidth="1"/>
    <col min="13835" max="13835" width="7.7265625" style="13" customWidth="1"/>
    <col min="13836" max="13836" width="22.7265625" style="13" customWidth="1"/>
    <col min="13837" max="14077" width="9.1796875" style="13"/>
    <col min="14078" max="14078" width="22.7265625" style="13" customWidth="1"/>
    <col min="14079" max="14079" width="7.7265625" style="13" customWidth="1"/>
    <col min="14080" max="14080" width="11.1796875" style="13" customWidth="1"/>
    <col min="14081" max="14081" width="8.1796875" style="13" bestFit="1" customWidth="1"/>
    <col min="14082" max="14082" width="9.7265625" style="13" customWidth="1"/>
    <col min="14083" max="14085" width="7.7265625" style="13" customWidth="1"/>
    <col min="14086" max="14086" width="8.54296875" style="13" customWidth="1"/>
    <col min="14087" max="14089" width="7.7265625" style="13" customWidth="1"/>
    <col min="14090" max="14090" width="8.54296875" style="13" customWidth="1"/>
    <col min="14091" max="14091" width="7.7265625" style="13" customWidth="1"/>
    <col min="14092" max="14092" width="22.7265625" style="13" customWidth="1"/>
    <col min="14093" max="14333" width="9.1796875" style="13"/>
    <col min="14334" max="14334" width="22.7265625" style="13" customWidth="1"/>
    <col min="14335" max="14335" width="7.7265625" style="13" customWidth="1"/>
    <col min="14336" max="14336" width="11.1796875" style="13" customWidth="1"/>
    <col min="14337" max="14337" width="8.1796875" style="13" bestFit="1" customWidth="1"/>
    <col min="14338" max="14338" width="9.7265625" style="13" customWidth="1"/>
    <col min="14339" max="14341" width="7.7265625" style="13" customWidth="1"/>
    <col min="14342" max="14342" width="8.54296875" style="13" customWidth="1"/>
    <col min="14343" max="14345" width="7.7265625" style="13" customWidth="1"/>
    <col min="14346" max="14346" width="8.54296875" style="13" customWidth="1"/>
    <col min="14347" max="14347" width="7.7265625" style="13" customWidth="1"/>
    <col min="14348" max="14348" width="22.7265625" style="13" customWidth="1"/>
    <col min="14349" max="14589" width="9.1796875" style="13"/>
    <col min="14590" max="14590" width="22.7265625" style="13" customWidth="1"/>
    <col min="14591" max="14591" width="7.7265625" style="13" customWidth="1"/>
    <col min="14592" max="14592" width="11.1796875" style="13" customWidth="1"/>
    <col min="14593" max="14593" width="8.1796875" style="13" bestFit="1" customWidth="1"/>
    <col min="14594" max="14594" width="9.7265625" style="13" customWidth="1"/>
    <col min="14595" max="14597" width="7.7265625" style="13" customWidth="1"/>
    <col min="14598" max="14598" width="8.54296875" style="13" customWidth="1"/>
    <col min="14599" max="14601" width="7.7265625" style="13" customWidth="1"/>
    <col min="14602" max="14602" width="8.54296875" style="13" customWidth="1"/>
    <col min="14603" max="14603" width="7.7265625" style="13" customWidth="1"/>
    <col min="14604" max="14604" width="22.7265625" style="13" customWidth="1"/>
    <col min="14605" max="14845" width="9.1796875" style="13"/>
    <col min="14846" max="14846" width="22.7265625" style="13" customWidth="1"/>
    <col min="14847" max="14847" width="7.7265625" style="13" customWidth="1"/>
    <col min="14848" max="14848" width="11.1796875" style="13" customWidth="1"/>
    <col min="14849" max="14849" width="8.1796875" style="13" bestFit="1" customWidth="1"/>
    <col min="14850" max="14850" width="9.7265625" style="13" customWidth="1"/>
    <col min="14851" max="14853" width="7.7265625" style="13" customWidth="1"/>
    <col min="14854" max="14854" width="8.54296875" style="13" customWidth="1"/>
    <col min="14855" max="14857" width="7.7265625" style="13" customWidth="1"/>
    <col min="14858" max="14858" width="8.54296875" style="13" customWidth="1"/>
    <col min="14859" max="14859" width="7.7265625" style="13" customWidth="1"/>
    <col min="14860" max="14860" width="22.7265625" style="13" customWidth="1"/>
    <col min="14861" max="15101" width="9.1796875" style="13"/>
    <col min="15102" max="15102" width="22.7265625" style="13" customWidth="1"/>
    <col min="15103" max="15103" width="7.7265625" style="13" customWidth="1"/>
    <col min="15104" max="15104" width="11.1796875" style="13" customWidth="1"/>
    <col min="15105" max="15105" width="8.1796875" style="13" bestFit="1" customWidth="1"/>
    <col min="15106" max="15106" width="9.7265625" style="13" customWidth="1"/>
    <col min="15107" max="15109" width="7.7265625" style="13" customWidth="1"/>
    <col min="15110" max="15110" width="8.54296875" style="13" customWidth="1"/>
    <col min="15111" max="15113" width="7.7265625" style="13" customWidth="1"/>
    <col min="15114" max="15114" width="8.54296875" style="13" customWidth="1"/>
    <col min="15115" max="15115" width="7.7265625" style="13" customWidth="1"/>
    <col min="15116" max="15116" width="22.7265625" style="13" customWidth="1"/>
    <col min="15117" max="15357" width="9.1796875" style="13"/>
    <col min="15358" max="15358" width="22.7265625" style="13" customWidth="1"/>
    <col min="15359" max="15359" width="7.7265625" style="13" customWidth="1"/>
    <col min="15360" max="15360" width="11.1796875" style="13" customWidth="1"/>
    <col min="15361" max="15361" width="8.1796875" style="13" bestFit="1" customWidth="1"/>
    <col min="15362" max="15362" width="9.7265625" style="13" customWidth="1"/>
    <col min="15363" max="15365" width="7.7265625" style="13" customWidth="1"/>
    <col min="15366" max="15366" width="8.54296875" style="13" customWidth="1"/>
    <col min="15367" max="15369" width="7.7265625" style="13" customWidth="1"/>
    <col min="15370" max="15370" width="8.54296875" style="13" customWidth="1"/>
    <col min="15371" max="15371" width="7.7265625" style="13" customWidth="1"/>
    <col min="15372" max="15372" width="22.7265625" style="13" customWidth="1"/>
    <col min="15373" max="15613" width="9.1796875" style="13"/>
    <col min="15614" max="15614" width="22.7265625" style="13" customWidth="1"/>
    <col min="15615" max="15615" width="7.7265625" style="13" customWidth="1"/>
    <col min="15616" max="15616" width="11.1796875" style="13" customWidth="1"/>
    <col min="15617" max="15617" width="8.1796875" style="13" bestFit="1" customWidth="1"/>
    <col min="15618" max="15618" width="9.7265625" style="13" customWidth="1"/>
    <col min="15619" max="15621" width="7.7265625" style="13" customWidth="1"/>
    <col min="15622" max="15622" width="8.54296875" style="13" customWidth="1"/>
    <col min="15623" max="15625" width="7.7265625" style="13" customWidth="1"/>
    <col min="15626" max="15626" width="8.54296875" style="13" customWidth="1"/>
    <col min="15627" max="15627" width="7.7265625" style="13" customWidth="1"/>
    <col min="15628" max="15628" width="22.7265625" style="13" customWidth="1"/>
    <col min="15629" max="15869" width="9.1796875" style="13"/>
    <col min="15870" max="15870" width="22.7265625" style="13" customWidth="1"/>
    <col min="15871" max="15871" width="7.7265625" style="13" customWidth="1"/>
    <col min="15872" max="15872" width="11.1796875" style="13" customWidth="1"/>
    <col min="15873" max="15873" width="8.1796875" style="13" bestFit="1" customWidth="1"/>
    <col min="15874" max="15874" width="9.7265625" style="13" customWidth="1"/>
    <col min="15875" max="15877" width="7.7265625" style="13" customWidth="1"/>
    <col min="15878" max="15878" width="8.54296875" style="13" customWidth="1"/>
    <col min="15879" max="15881" width="7.7265625" style="13" customWidth="1"/>
    <col min="15882" max="15882" width="8.54296875" style="13" customWidth="1"/>
    <col min="15883" max="15883" width="7.7265625" style="13" customWidth="1"/>
    <col min="15884" max="15884" width="22.7265625" style="13" customWidth="1"/>
    <col min="15885" max="16125" width="9.1796875" style="13"/>
    <col min="16126" max="16126" width="22.7265625" style="13" customWidth="1"/>
    <col min="16127" max="16127" width="7.7265625" style="13" customWidth="1"/>
    <col min="16128" max="16128" width="11.1796875" style="13" customWidth="1"/>
    <col min="16129" max="16129" width="8.1796875" style="13" bestFit="1" customWidth="1"/>
    <col min="16130" max="16130" width="9.7265625" style="13" customWidth="1"/>
    <col min="16131" max="16133" width="7.7265625" style="13" customWidth="1"/>
    <col min="16134" max="16134" width="8.54296875" style="13" customWidth="1"/>
    <col min="16135" max="16137" width="7.7265625" style="13" customWidth="1"/>
    <col min="16138" max="16138" width="8.54296875" style="13" customWidth="1"/>
    <col min="16139" max="16139" width="7.7265625" style="13" customWidth="1"/>
    <col min="16140" max="16140" width="22.7265625" style="13" customWidth="1"/>
    <col min="16141" max="16384" width="9.1796875" style="13"/>
  </cols>
  <sheetData>
    <row r="1" spans="1:16" s="2" customFormat="1" ht="20.149999999999999" customHeight="1" x14ac:dyDescent="0.25">
      <c r="A1" s="1174" t="s">
        <v>1000</v>
      </c>
      <c r="B1" s="1174"/>
      <c r="C1" s="1174"/>
      <c r="D1" s="1174"/>
      <c r="E1" s="1174"/>
      <c r="F1" s="1174"/>
      <c r="G1" s="1174"/>
      <c r="H1" s="1174"/>
      <c r="I1" s="1174"/>
      <c r="J1" s="1174"/>
      <c r="K1" s="1174"/>
      <c r="L1" s="1174"/>
      <c r="M1" s="1174"/>
      <c r="N1" s="1174"/>
      <c r="O1" s="1174"/>
    </row>
    <row r="2" spans="1:16" s="2" customFormat="1" ht="20.149999999999999" customHeight="1" x14ac:dyDescent="0.25">
      <c r="A2" s="1333" t="s">
        <v>1176</v>
      </c>
      <c r="B2" s="1333"/>
      <c r="C2" s="1333"/>
      <c r="D2" s="1333"/>
      <c r="E2" s="1333"/>
      <c r="F2" s="1333"/>
      <c r="G2" s="1333"/>
      <c r="H2" s="1333"/>
      <c r="I2" s="1333"/>
      <c r="J2" s="1333"/>
      <c r="K2" s="1333"/>
      <c r="L2" s="1333"/>
      <c r="M2" s="1333"/>
      <c r="N2" s="1333"/>
      <c r="O2" s="1333"/>
    </row>
    <row r="3" spans="1:16" s="2" customFormat="1" ht="20.149999999999999" customHeight="1" x14ac:dyDescent="0.25">
      <c r="A3" s="1175">
        <v>2017</v>
      </c>
      <c r="B3" s="1175"/>
      <c r="C3" s="1175"/>
      <c r="D3" s="1175"/>
      <c r="E3" s="1175"/>
      <c r="F3" s="1175"/>
      <c r="G3" s="1175"/>
      <c r="H3" s="1175"/>
      <c r="I3" s="1175"/>
      <c r="J3" s="1175"/>
      <c r="K3" s="1175"/>
      <c r="L3" s="1175"/>
      <c r="M3" s="1175"/>
      <c r="N3" s="1175"/>
      <c r="O3" s="1175"/>
    </row>
    <row r="4" spans="1:16" s="977" customFormat="1" ht="27.75" customHeight="1" x14ac:dyDescent="0.35">
      <c r="A4" s="970" t="s">
        <v>147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974" t="s">
        <v>76</v>
      </c>
      <c r="P4" s="976"/>
    </row>
    <row r="5" spans="1:16" s="2" customFormat="1" ht="22.5" customHeight="1" x14ac:dyDescent="0.25">
      <c r="A5" s="1338" t="s">
        <v>1244</v>
      </c>
      <c r="B5" s="1319" t="s">
        <v>838</v>
      </c>
      <c r="C5" s="1179"/>
      <c r="D5" s="1179"/>
      <c r="E5" s="1179"/>
      <c r="F5" s="1341"/>
      <c r="G5" s="1215" t="s">
        <v>878</v>
      </c>
      <c r="H5" s="1215"/>
      <c r="I5" s="1215"/>
      <c r="J5" s="1215"/>
      <c r="K5" s="1215" t="s">
        <v>877</v>
      </c>
      <c r="L5" s="1215"/>
      <c r="M5" s="1215"/>
      <c r="N5" s="1215"/>
      <c r="O5" s="1336" t="s">
        <v>886</v>
      </c>
    </row>
    <row r="6" spans="1:16" s="2" customFormat="1" ht="36.75" customHeight="1" x14ac:dyDescent="0.25">
      <c r="A6" s="1339"/>
      <c r="B6" s="98" t="s">
        <v>944</v>
      </c>
      <c r="C6" s="79" t="s">
        <v>880</v>
      </c>
      <c r="D6" s="494" t="s">
        <v>796</v>
      </c>
      <c r="E6" s="57" t="s">
        <v>879</v>
      </c>
      <c r="F6" s="494" t="s">
        <v>795</v>
      </c>
      <c r="G6" s="68" t="s">
        <v>39</v>
      </c>
      <c r="H6" s="99" t="s">
        <v>404</v>
      </c>
      <c r="I6" s="494" t="s">
        <v>796</v>
      </c>
      <c r="J6" s="494" t="s">
        <v>795</v>
      </c>
      <c r="K6" s="68" t="s">
        <v>39</v>
      </c>
      <c r="L6" s="99" t="s">
        <v>404</v>
      </c>
      <c r="M6" s="494" t="s">
        <v>796</v>
      </c>
      <c r="N6" s="494" t="s">
        <v>795</v>
      </c>
      <c r="O6" s="1337"/>
    </row>
    <row r="7" spans="1:16" s="2" customFormat="1" ht="18.75" customHeight="1" thickBot="1" x14ac:dyDescent="0.3">
      <c r="A7" s="625" t="s">
        <v>151</v>
      </c>
      <c r="B7" s="97">
        <f>F7+D7</f>
        <v>44</v>
      </c>
      <c r="C7" s="105">
        <f>D7/B7*100</f>
        <v>34.090909090909086</v>
      </c>
      <c r="D7" s="97">
        <f>M7+I7</f>
        <v>15</v>
      </c>
      <c r="E7" s="105">
        <f>F7/B7*100</f>
        <v>65.909090909090907</v>
      </c>
      <c r="F7" s="97">
        <f>N7+J7</f>
        <v>29</v>
      </c>
      <c r="G7" s="106">
        <f>H7/B7*100</f>
        <v>0</v>
      </c>
      <c r="H7" s="97">
        <f>J7+I7</f>
        <v>0</v>
      </c>
      <c r="I7" s="82">
        <v>0</v>
      </c>
      <c r="J7" s="82">
        <v>0</v>
      </c>
      <c r="K7" s="107">
        <f>L7/B7*100</f>
        <v>100</v>
      </c>
      <c r="L7" s="97">
        <f>N7+M7</f>
        <v>44</v>
      </c>
      <c r="M7" s="82">
        <v>15</v>
      </c>
      <c r="N7" s="82">
        <v>29</v>
      </c>
      <c r="O7" s="574" t="s">
        <v>152</v>
      </c>
    </row>
    <row r="8" spans="1:16" s="2" customFormat="1" ht="18.75" customHeight="1" thickTop="1" thickBot="1" x14ac:dyDescent="0.3">
      <c r="A8" s="156" t="s">
        <v>153</v>
      </c>
      <c r="B8" s="458">
        <f t="shared" ref="B8:B25" si="0">F8+D8</f>
        <v>10</v>
      </c>
      <c r="C8" s="459">
        <f t="shared" ref="C8:C26" si="1">D8/B8*100</f>
        <v>50</v>
      </c>
      <c r="D8" s="458">
        <f t="shared" ref="D8:D25" si="2">M8+I8</f>
        <v>5</v>
      </c>
      <c r="E8" s="459">
        <f t="shared" ref="E8:E26" si="3">F8/B8*100</f>
        <v>50</v>
      </c>
      <c r="F8" s="458">
        <f t="shared" ref="F8:F25" si="4">N8+J8</f>
        <v>5</v>
      </c>
      <c r="G8" s="460">
        <f t="shared" ref="G8:G25" si="5">H8/B8*100</f>
        <v>30</v>
      </c>
      <c r="H8" s="458">
        <f t="shared" ref="H8:H24" si="6">J8+I8</f>
        <v>3</v>
      </c>
      <c r="I8" s="83">
        <v>2</v>
      </c>
      <c r="J8" s="83">
        <v>1</v>
      </c>
      <c r="K8" s="461">
        <f t="shared" ref="K8:K25" si="7">L8/B8*100</f>
        <v>70</v>
      </c>
      <c r="L8" s="458">
        <f t="shared" ref="L8:L25" si="8">N8+M8</f>
        <v>7</v>
      </c>
      <c r="M8" s="83">
        <v>3</v>
      </c>
      <c r="N8" s="83">
        <v>4</v>
      </c>
      <c r="O8" s="78" t="s">
        <v>154</v>
      </c>
    </row>
    <row r="9" spans="1:16" s="2" customFormat="1" ht="18.75" customHeight="1" thickTop="1" thickBot="1" x14ac:dyDescent="0.3">
      <c r="A9" s="157" t="s">
        <v>155</v>
      </c>
      <c r="B9" s="97">
        <f t="shared" si="0"/>
        <v>7</v>
      </c>
      <c r="C9" s="105">
        <f t="shared" si="1"/>
        <v>57.142857142857139</v>
      </c>
      <c r="D9" s="97">
        <f t="shared" si="2"/>
        <v>4</v>
      </c>
      <c r="E9" s="105">
        <f t="shared" si="3"/>
        <v>42.857142857142854</v>
      </c>
      <c r="F9" s="97">
        <f t="shared" si="4"/>
        <v>3</v>
      </c>
      <c r="G9" s="106">
        <f t="shared" si="5"/>
        <v>14.285714285714285</v>
      </c>
      <c r="H9" s="97">
        <f t="shared" si="6"/>
        <v>1</v>
      </c>
      <c r="I9" s="84">
        <v>1</v>
      </c>
      <c r="J9" s="84">
        <v>0</v>
      </c>
      <c r="K9" s="107">
        <f t="shared" si="7"/>
        <v>85.714285714285708</v>
      </c>
      <c r="L9" s="97">
        <f t="shared" si="8"/>
        <v>6</v>
      </c>
      <c r="M9" s="84">
        <v>3</v>
      </c>
      <c r="N9" s="84">
        <v>3</v>
      </c>
      <c r="O9" s="826" t="s">
        <v>156</v>
      </c>
    </row>
    <row r="10" spans="1:16" s="2" customFormat="1" ht="18.75" customHeight="1" thickTop="1" thickBot="1" x14ac:dyDescent="0.3">
      <c r="A10" s="156" t="s">
        <v>157</v>
      </c>
      <c r="B10" s="458">
        <f t="shared" si="0"/>
        <v>7</v>
      </c>
      <c r="C10" s="459">
        <f t="shared" si="1"/>
        <v>14.285714285714285</v>
      </c>
      <c r="D10" s="458">
        <f t="shared" si="2"/>
        <v>1</v>
      </c>
      <c r="E10" s="459">
        <f t="shared" si="3"/>
        <v>85.714285714285708</v>
      </c>
      <c r="F10" s="458">
        <f t="shared" si="4"/>
        <v>6</v>
      </c>
      <c r="G10" s="460">
        <f t="shared" si="5"/>
        <v>14.285714285714285</v>
      </c>
      <c r="H10" s="458">
        <f t="shared" si="6"/>
        <v>1</v>
      </c>
      <c r="I10" s="83">
        <v>1</v>
      </c>
      <c r="J10" s="83">
        <v>0</v>
      </c>
      <c r="K10" s="461">
        <f t="shared" si="7"/>
        <v>85.714285714285708</v>
      </c>
      <c r="L10" s="458">
        <f t="shared" si="8"/>
        <v>6</v>
      </c>
      <c r="M10" s="83">
        <v>0</v>
      </c>
      <c r="N10" s="83">
        <v>6</v>
      </c>
      <c r="O10" s="78" t="s">
        <v>158</v>
      </c>
    </row>
    <row r="11" spans="1:16" s="2" customFormat="1" ht="18.75" customHeight="1" thickTop="1" thickBot="1" x14ac:dyDescent="0.3">
      <c r="A11" s="157" t="s">
        <v>62</v>
      </c>
      <c r="B11" s="97">
        <f t="shared" si="0"/>
        <v>23</v>
      </c>
      <c r="C11" s="105">
        <f t="shared" si="1"/>
        <v>0</v>
      </c>
      <c r="D11" s="97">
        <f t="shared" si="2"/>
        <v>0</v>
      </c>
      <c r="E11" s="105">
        <f t="shared" si="3"/>
        <v>100</v>
      </c>
      <c r="F11" s="97">
        <f t="shared" si="4"/>
        <v>23</v>
      </c>
      <c r="G11" s="106">
        <f t="shared" si="5"/>
        <v>8.695652173913043</v>
      </c>
      <c r="H11" s="97">
        <f t="shared" si="6"/>
        <v>2</v>
      </c>
      <c r="I11" s="84">
        <v>0</v>
      </c>
      <c r="J11" s="84">
        <v>2</v>
      </c>
      <c r="K11" s="107">
        <f t="shared" si="7"/>
        <v>91.304347826086953</v>
      </c>
      <c r="L11" s="97">
        <f t="shared" si="8"/>
        <v>21</v>
      </c>
      <c r="M11" s="84">
        <v>0</v>
      </c>
      <c r="N11" s="84">
        <v>21</v>
      </c>
      <c r="O11" s="826" t="s">
        <v>159</v>
      </c>
    </row>
    <row r="12" spans="1:16" s="2" customFormat="1" ht="18.75" customHeight="1" thickTop="1" thickBot="1" x14ac:dyDescent="0.3">
      <c r="A12" s="156" t="s">
        <v>64</v>
      </c>
      <c r="B12" s="458">
        <f t="shared" si="0"/>
        <v>23</v>
      </c>
      <c r="C12" s="459">
        <f t="shared" si="1"/>
        <v>13.043478260869565</v>
      </c>
      <c r="D12" s="458">
        <f t="shared" si="2"/>
        <v>3</v>
      </c>
      <c r="E12" s="459">
        <f t="shared" si="3"/>
        <v>86.956521739130437</v>
      </c>
      <c r="F12" s="458">
        <f t="shared" si="4"/>
        <v>20</v>
      </c>
      <c r="G12" s="460">
        <f t="shared" si="5"/>
        <v>21.739130434782609</v>
      </c>
      <c r="H12" s="458">
        <f t="shared" si="6"/>
        <v>5</v>
      </c>
      <c r="I12" s="83">
        <v>2</v>
      </c>
      <c r="J12" s="83">
        <v>3</v>
      </c>
      <c r="K12" s="461">
        <f t="shared" si="7"/>
        <v>78.260869565217391</v>
      </c>
      <c r="L12" s="458">
        <f t="shared" si="8"/>
        <v>18</v>
      </c>
      <c r="M12" s="83">
        <v>1</v>
      </c>
      <c r="N12" s="83">
        <v>17</v>
      </c>
      <c r="O12" s="78" t="s">
        <v>160</v>
      </c>
    </row>
    <row r="13" spans="1:16" s="2" customFormat="1" ht="18.75" customHeight="1" thickTop="1" thickBot="1" x14ac:dyDescent="0.3">
      <c r="A13" s="157" t="s">
        <v>66</v>
      </c>
      <c r="B13" s="97">
        <f t="shared" si="0"/>
        <v>21</v>
      </c>
      <c r="C13" s="105">
        <f t="shared" si="1"/>
        <v>9.5238095238095237</v>
      </c>
      <c r="D13" s="97">
        <f t="shared" si="2"/>
        <v>2</v>
      </c>
      <c r="E13" s="105">
        <f t="shared" si="3"/>
        <v>90.476190476190482</v>
      </c>
      <c r="F13" s="97">
        <f t="shared" si="4"/>
        <v>19</v>
      </c>
      <c r="G13" s="106">
        <f t="shared" si="5"/>
        <v>19.047619047619047</v>
      </c>
      <c r="H13" s="97">
        <f t="shared" si="6"/>
        <v>4</v>
      </c>
      <c r="I13" s="84">
        <v>1</v>
      </c>
      <c r="J13" s="84">
        <v>3</v>
      </c>
      <c r="K13" s="107">
        <f t="shared" si="7"/>
        <v>80.952380952380949</v>
      </c>
      <c r="L13" s="97">
        <f t="shared" si="8"/>
        <v>17</v>
      </c>
      <c r="M13" s="84">
        <v>1</v>
      </c>
      <c r="N13" s="84">
        <v>16</v>
      </c>
      <c r="O13" s="826" t="s">
        <v>161</v>
      </c>
    </row>
    <row r="14" spans="1:16" s="2" customFormat="1" ht="18.75" customHeight="1" thickTop="1" thickBot="1" x14ac:dyDescent="0.3">
      <c r="A14" s="156" t="s">
        <v>68</v>
      </c>
      <c r="B14" s="458">
        <f t="shared" si="0"/>
        <v>11</v>
      </c>
      <c r="C14" s="459">
        <f t="shared" si="1"/>
        <v>9.0909090909090917</v>
      </c>
      <c r="D14" s="458">
        <f t="shared" si="2"/>
        <v>1</v>
      </c>
      <c r="E14" s="459">
        <f t="shared" si="3"/>
        <v>90.909090909090907</v>
      </c>
      <c r="F14" s="458">
        <f t="shared" si="4"/>
        <v>10</v>
      </c>
      <c r="G14" s="460">
        <f t="shared" si="5"/>
        <v>18.181818181818183</v>
      </c>
      <c r="H14" s="458">
        <f t="shared" si="6"/>
        <v>2</v>
      </c>
      <c r="I14" s="83">
        <v>0</v>
      </c>
      <c r="J14" s="83">
        <v>2</v>
      </c>
      <c r="K14" s="461">
        <f t="shared" si="7"/>
        <v>81.818181818181827</v>
      </c>
      <c r="L14" s="458">
        <f t="shared" si="8"/>
        <v>9</v>
      </c>
      <c r="M14" s="83">
        <v>1</v>
      </c>
      <c r="N14" s="83">
        <v>8</v>
      </c>
      <c r="O14" s="78" t="s">
        <v>162</v>
      </c>
    </row>
    <row r="15" spans="1:16" s="2" customFormat="1" ht="18.75" customHeight="1" thickTop="1" thickBot="1" x14ac:dyDescent="0.3">
      <c r="A15" s="157" t="s">
        <v>70</v>
      </c>
      <c r="B15" s="97">
        <f t="shared" si="0"/>
        <v>15</v>
      </c>
      <c r="C15" s="105">
        <f t="shared" si="1"/>
        <v>20</v>
      </c>
      <c r="D15" s="97">
        <f t="shared" si="2"/>
        <v>3</v>
      </c>
      <c r="E15" s="105">
        <f t="shared" si="3"/>
        <v>80</v>
      </c>
      <c r="F15" s="97">
        <f t="shared" si="4"/>
        <v>12</v>
      </c>
      <c r="G15" s="106">
        <f t="shared" si="5"/>
        <v>26.666666666666668</v>
      </c>
      <c r="H15" s="97">
        <f t="shared" si="6"/>
        <v>4</v>
      </c>
      <c r="I15" s="84">
        <v>2</v>
      </c>
      <c r="J15" s="84">
        <v>2</v>
      </c>
      <c r="K15" s="107">
        <f t="shared" si="7"/>
        <v>73.333333333333329</v>
      </c>
      <c r="L15" s="97">
        <f t="shared" si="8"/>
        <v>11</v>
      </c>
      <c r="M15" s="84">
        <v>1</v>
      </c>
      <c r="N15" s="84">
        <v>10</v>
      </c>
      <c r="O15" s="826" t="s">
        <v>163</v>
      </c>
    </row>
    <row r="16" spans="1:16" s="2" customFormat="1" ht="18.75" customHeight="1" thickTop="1" thickBot="1" x14ac:dyDescent="0.3">
      <c r="A16" s="156" t="s">
        <v>72</v>
      </c>
      <c r="B16" s="458">
        <f t="shared" si="0"/>
        <v>11</v>
      </c>
      <c r="C16" s="459">
        <f t="shared" si="1"/>
        <v>0</v>
      </c>
      <c r="D16" s="458">
        <f t="shared" si="2"/>
        <v>0</v>
      </c>
      <c r="E16" s="459">
        <f t="shared" si="3"/>
        <v>100</v>
      </c>
      <c r="F16" s="458">
        <f t="shared" si="4"/>
        <v>11</v>
      </c>
      <c r="G16" s="460">
        <f t="shared" si="5"/>
        <v>18.181818181818183</v>
      </c>
      <c r="H16" s="458">
        <f t="shared" si="6"/>
        <v>2</v>
      </c>
      <c r="I16" s="83">
        <v>0</v>
      </c>
      <c r="J16" s="83">
        <v>2</v>
      </c>
      <c r="K16" s="461">
        <f t="shared" si="7"/>
        <v>81.818181818181827</v>
      </c>
      <c r="L16" s="458">
        <f t="shared" si="8"/>
        <v>9</v>
      </c>
      <c r="M16" s="83">
        <v>0</v>
      </c>
      <c r="N16" s="83">
        <v>9</v>
      </c>
      <c r="O16" s="78" t="s">
        <v>164</v>
      </c>
    </row>
    <row r="17" spans="1:15" s="2" customFormat="1" ht="18.75" customHeight="1" thickTop="1" thickBot="1" x14ac:dyDescent="0.3">
      <c r="A17" s="157" t="s">
        <v>165</v>
      </c>
      <c r="B17" s="97">
        <f t="shared" si="0"/>
        <v>29</v>
      </c>
      <c r="C17" s="105">
        <f t="shared" si="1"/>
        <v>37.931034482758619</v>
      </c>
      <c r="D17" s="97">
        <f t="shared" si="2"/>
        <v>11</v>
      </c>
      <c r="E17" s="105">
        <f t="shared" si="3"/>
        <v>62.068965517241381</v>
      </c>
      <c r="F17" s="97">
        <f t="shared" si="4"/>
        <v>18</v>
      </c>
      <c r="G17" s="106">
        <f t="shared" si="5"/>
        <v>24.137931034482758</v>
      </c>
      <c r="H17" s="97">
        <f t="shared" si="6"/>
        <v>7</v>
      </c>
      <c r="I17" s="84">
        <v>5</v>
      </c>
      <c r="J17" s="84">
        <v>2</v>
      </c>
      <c r="K17" s="107">
        <f t="shared" si="7"/>
        <v>75.862068965517238</v>
      </c>
      <c r="L17" s="97">
        <f t="shared" si="8"/>
        <v>22</v>
      </c>
      <c r="M17" s="84">
        <v>6</v>
      </c>
      <c r="N17" s="84">
        <v>16</v>
      </c>
      <c r="O17" s="826" t="s">
        <v>166</v>
      </c>
    </row>
    <row r="18" spans="1:15" s="2" customFormat="1" ht="18.75" customHeight="1" thickTop="1" thickBot="1" x14ac:dyDescent="0.3">
      <c r="A18" s="156" t="s">
        <v>167</v>
      </c>
      <c r="B18" s="458">
        <f t="shared" si="0"/>
        <v>45</v>
      </c>
      <c r="C18" s="459">
        <f t="shared" si="1"/>
        <v>31.111111111111111</v>
      </c>
      <c r="D18" s="458">
        <f t="shared" si="2"/>
        <v>14</v>
      </c>
      <c r="E18" s="459">
        <f t="shared" si="3"/>
        <v>68.888888888888886</v>
      </c>
      <c r="F18" s="458">
        <f t="shared" si="4"/>
        <v>31</v>
      </c>
      <c r="G18" s="460">
        <f t="shared" si="5"/>
        <v>20</v>
      </c>
      <c r="H18" s="458">
        <f t="shared" si="6"/>
        <v>9</v>
      </c>
      <c r="I18" s="83">
        <v>2</v>
      </c>
      <c r="J18" s="83">
        <v>7</v>
      </c>
      <c r="K18" s="461">
        <f t="shared" si="7"/>
        <v>80</v>
      </c>
      <c r="L18" s="458">
        <f t="shared" si="8"/>
        <v>36</v>
      </c>
      <c r="M18" s="83">
        <v>12</v>
      </c>
      <c r="N18" s="83">
        <v>24</v>
      </c>
      <c r="O18" s="78" t="s">
        <v>168</v>
      </c>
    </row>
    <row r="19" spans="1:15" s="2" customFormat="1" ht="18.75" customHeight="1" thickTop="1" thickBot="1" x14ac:dyDescent="0.3">
      <c r="A19" s="157" t="s">
        <v>169</v>
      </c>
      <c r="B19" s="97">
        <f t="shared" si="0"/>
        <v>54</v>
      </c>
      <c r="C19" s="105">
        <f t="shared" si="1"/>
        <v>38.888888888888893</v>
      </c>
      <c r="D19" s="97">
        <f t="shared" si="2"/>
        <v>21</v>
      </c>
      <c r="E19" s="105">
        <f t="shared" si="3"/>
        <v>61.111111111111114</v>
      </c>
      <c r="F19" s="97">
        <f t="shared" si="4"/>
        <v>33</v>
      </c>
      <c r="G19" s="106">
        <f t="shared" si="5"/>
        <v>24.074074074074073</v>
      </c>
      <c r="H19" s="97">
        <f t="shared" si="6"/>
        <v>13</v>
      </c>
      <c r="I19" s="84">
        <v>4</v>
      </c>
      <c r="J19" s="84">
        <v>9</v>
      </c>
      <c r="K19" s="107">
        <f t="shared" si="7"/>
        <v>75.925925925925924</v>
      </c>
      <c r="L19" s="97">
        <f t="shared" si="8"/>
        <v>41</v>
      </c>
      <c r="M19" s="84">
        <v>17</v>
      </c>
      <c r="N19" s="84">
        <v>24</v>
      </c>
      <c r="O19" s="826" t="s">
        <v>170</v>
      </c>
    </row>
    <row r="20" spans="1:15" s="2" customFormat="1" ht="18.75" customHeight="1" thickTop="1" thickBot="1" x14ac:dyDescent="0.3">
      <c r="A20" s="156" t="s">
        <v>171</v>
      </c>
      <c r="B20" s="458">
        <f t="shared" si="0"/>
        <v>36</v>
      </c>
      <c r="C20" s="459">
        <f t="shared" si="1"/>
        <v>50</v>
      </c>
      <c r="D20" s="458">
        <f t="shared" si="2"/>
        <v>18</v>
      </c>
      <c r="E20" s="459">
        <f t="shared" si="3"/>
        <v>50</v>
      </c>
      <c r="F20" s="458">
        <f t="shared" si="4"/>
        <v>18</v>
      </c>
      <c r="G20" s="460">
        <f t="shared" si="5"/>
        <v>16.666666666666664</v>
      </c>
      <c r="H20" s="458">
        <f t="shared" si="6"/>
        <v>6</v>
      </c>
      <c r="I20" s="83">
        <v>3</v>
      </c>
      <c r="J20" s="83">
        <v>3</v>
      </c>
      <c r="K20" s="461">
        <f t="shared" si="7"/>
        <v>83.333333333333343</v>
      </c>
      <c r="L20" s="458">
        <f t="shared" si="8"/>
        <v>30</v>
      </c>
      <c r="M20" s="83">
        <v>15</v>
      </c>
      <c r="N20" s="83">
        <v>15</v>
      </c>
      <c r="O20" s="78" t="s">
        <v>172</v>
      </c>
    </row>
    <row r="21" spans="1:15" s="2" customFormat="1" ht="18.75" customHeight="1" thickTop="1" thickBot="1" x14ac:dyDescent="0.3">
      <c r="A21" s="157" t="s">
        <v>173</v>
      </c>
      <c r="B21" s="97">
        <f t="shared" si="0"/>
        <v>78</v>
      </c>
      <c r="C21" s="105">
        <f t="shared" si="1"/>
        <v>50</v>
      </c>
      <c r="D21" s="97">
        <f t="shared" si="2"/>
        <v>39</v>
      </c>
      <c r="E21" s="105">
        <f t="shared" si="3"/>
        <v>50</v>
      </c>
      <c r="F21" s="97">
        <f t="shared" si="4"/>
        <v>39</v>
      </c>
      <c r="G21" s="106">
        <f t="shared" si="5"/>
        <v>24.358974358974358</v>
      </c>
      <c r="H21" s="97">
        <f t="shared" si="6"/>
        <v>19</v>
      </c>
      <c r="I21" s="84">
        <v>8</v>
      </c>
      <c r="J21" s="84">
        <v>11</v>
      </c>
      <c r="K21" s="107">
        <f t="shared" si="7"/>
        <v>75.641025641025635</v>
      </c>
      <c r="L21" s="97">
        <f t="shared" si="8"/>
        <v>59</v>
      </c>
      <c r="M21" s="84">
        <v>31</v>
      </c>
      <c r="N21" s="84">
        <v>28</v>
      </c>
      <c r="O21" s="826" t="s">
        <v>174</v>
      </c>
    </row>
    <row r="22" spans="1:15" s="2" customFormat="1" ht="18.75" customHeight="1" thickTop="1" thickBot="1" x14ac:dyDescent="0.3">
      <c r="A22" s="156" t="s">
        <v>175</v>
      </c>
      <c r="B22" s="458">
        <f t="shared" si="0"/>
        <v>59</v>
      </c>
      <c r="C22" s="459">
        <f t="shared" si="1"/>
        <v>44.067796610169488</v>
      </c>
      <c r="D22" s="458">
        <f t="shared" si="2"/>
        <v>26</v>
      </c>
      <c r="E22" s="459">
        <f t="shared" si="3"/>
        <v>55.932203389830505</v>
      </c>
      <c r="F22" s="458">
        <f t="shared" si="4"/>
        <v>33</v>
      </c>
      <c r="G22" s="460">
        <f t="shared" si="5"/>
        <v>13.559322033898304</v>
      </c>
      <c r="H22" s="458">
        <f t="shared" si="6"/>
        <v>8</v>
      </c>
      <c r="I22" s="83">
        <v>3</v>
      </c>
      <c r="J22" s="83">
        <v>5</v>
      </c>
      <c r="K22" s="461">
        <f t="shared" si="7"/>
        <v>86.440677966101703</v>
      </c>
      <c r="L22" s="458">
        <f t="shared" si="8"/>
        <v>51</v>
      </c>
      <c r="M22" s="83">
        <v>23</v>
      </c>
      <c r="N22" s="83">
        <v>28</v>
      </c>
      <c r="O22" s="78" t="s">
        <v>176</v>
      </c>
    </row>
    <row r="23" spans="1:15" s="2" customFormat="1" ht="18.75" customHeight="1" thickTop="1" thickBot="1" x14ac:dyDescent="0.3">
      <c r="A23" s="157" t="s">
        <v>177</v>
      </c>
      <c r="B23" s="97">
        <f t="shared" si="0"/>
        <v>73</v>
      </c>
      <c r="C23" s="105">
        <f t="shared" si="1"/>
        <v>56.164383561643838</v>
      </c>
      <c r="D23" s="97">
        <f t="shared" si="2"/>
        <v>41</v>
      </c>
      <c r="E23" s="105">
        <f t="shared" si="3"/>
        <v>43.835616438356162</v>
      </c>
      <c r="F23" s="97">
        <f t="shared" si="4"/>
        <v>32</v>
      </c>
      <c r="G23" s="106">
        <f t="shared" si="5"/>
        <v>15.068493150684931</v>
      </c>
      <c r="H23" s="97">
        <f t="shared" si="6"/>
        <v>11</v>
      </c>
      <c r="I23" s="84">
        <v>4</v>
      </c>
      <c r="J23" s="84">
        <v>7</v>
      </c>
      <c r="K23" s="107">
        <f t="shared" si="7"/>
        <v>84.93150684931507</v>
      </c>
      <c r="L23" s="97">
        <f t="shared" si="8"/>
        <v>62</v>
      </c>
      <c r="M23" s="84">
        <v>37</v>
      </c>
      <c r="N23" s="84">
        <v>25</v>
      </c>
      <c r="O23" s="826" t="s">
        <v>178</v>
      </c>
    </row>
    <row r="24" spans="1:15" s="2" customFormat="1" ht="18.75" customHeight="1" thickTop="1" thickBot="1" x14ac:dyDescent="0.3">
      <c r="A24" s="156" t="s">
        <v>274</v>
      </c>
      <c r="B24" s="458">
        <f t="shared" si="0"/>
        <v>66</v>
      </c>
      <c r="C24" s="459">
        <f t="shared" si="1"/>
        <v>46.969696969696969</v>
      </c>
      <c r="D24" s="458">
        <f t="shared" si="2"/>
        <v>31</v>
      </c>
      <c r="E24" s="459">
        <f t="shared" si="3"/>
        <v>53.030303030303031</v>
      </c>
      <c r="F24" s="458">
        <f t="shared" si="4"/>
        <v>35</v>
      </c>
      <c r="G24" s="460">
        <f t="shared" si="5"/>
        <v>12.121212121212121</v>
      </c>
      <c r="H24" s="458">
        <f t="shared" si="6"/>
        <v>8</v>
      </c>
      <c r="I24" s="83">
        <v>3</v>
      </c>
      <c r="J24" s="83">
        <v>5</v>
      </c>
      <c r="K24" s="461">
        <f t="shared" si="7"/>
        <v>87.878787878787875</v>
      </c>
      <c r="L24" s="458">
        <f t="shared" si="8"/>
        <v>58</v>
      </c>
      <c r="M24" s="83">
        <v>28</v>
      </c>
      <c r="N24" s="83">
        <v>30</v>
      </c>
      <c r="O24" s="78" t="s">
        <v>275</v>
      </c>
    </row>
    <row r="25" spans="1:15" s="2" customFormat="1" ht="18.75" customHeight="1" thickTop="1" x14ac:dyDescent="0.25">
      <c r="A25" s="581" t="s">
        <v>281</v>
      </c>
      <c r="B25" s="463">
        <f t="shared" si="0"/>
        <v>93</v>
      </c>
      <c r="C25" s="464">
        <f t="shared" si="1"/>
        <v>48.387096774193552</v>
      </c>
      <c r="D25" s="463">
        <f t="shared" si="2"/>
        <v>45</v>
      </c>
      <c r="E25" s="464">
        <f t="shared" si="3"/>
        <v>51.612903225806448</v>
      </c>
      <c r="F25" s="463">
        <f t="shared" si="4"/>
        <v>48</v>
      </c>
      <c r="G25" s="465">
        <f t="shared" si="5"/>
        <v>2.1505376344086025</v>
      </c>
      <c r="H25" s="463">
        <f>J25+I25</f>
        <v>2</v>
      </c>
      <c r="I25" s="466">
        <v>1</v>
      </c>
      <c r="J25" s="466">
        <v>1</v>
      </c>
      <c r="K25" s="467">
        <f t="shared" si="7"/>
        <v>97.849462365591393</v>
      </c>
      <c r="L25" s="463">
        <f t="shared" si="8"/>
        <v>91</v>
      </c>
      <c r="M25" s="466">
        <v>44</v>
      </c>
      <c r="N25" s="85">
        <v>47</v>
      </c>
      <c r="O25" s="827" t="s">
        <v>282</v>
      </c>
    </row>
    <row r="26" spans="1:15" s="33" customFormat="1" ht="18.75" customHeight="1" x14ac:dyDescent="0.25">
      <c r="A26" s="792" t="s">
        <v>47</v>
      </c>
      <c r="B26" s="104">
        <f t="shared" ref="B26:L26" si="9">SUM(B7:B25)</f>
        <v>705</v>
      </c>
      <c r="C26" s="470">
        <f t="shared" si="1"/>
        <v>39.716312056737593</v>
      </c>
      <c r="D26" s="104">
        <f t="shared" si="9"/>
        <v>280</v>
      </c>
      <c r="E26" s="470">
        <f t="shared" si="3"/>
        <v>60.283687943262407</v>
      </c>
      <c r="F26" s="104">
        <f t="shared" si="9"/>
        <v>425</v>
      </c>
      <c r="G26" s="471">
        <f>H26/B26*100</f>
        <v>15.177304964539006</v>
      </c>
      <c r="H26" s="104">
        <f t="shared" si="9"/>
        <v>107</v>
      </c>
      <c r="I26" s="104">
        <f t="shared" si="9"/>
        <v>42</v>
      </c>
      <c r="J26" s="462">
        <f>SUM(J7:J25)</f>
        <v>65</v>
      </c>
      <c r="K26" s="472">
        <f>L26/B26*100</f>
        <v>84.822695035460995</v>
      </c>
      <c r="L26" s="462">
        <f t="shared" si="9"/>
        <v>598</v>
      </c>
      <c r="M26" s="462">
        <f>SUM(M7:M25)</f>
        <v>238</v>
      </c>
      <c r="N26" s="104">
        <f>SUM(N7:N25)</f>
        <v>360</v>
      </c>
      <c r="O26" s="787" t="s">
        <v>48</v>
      </c>
    </row>
    <row r="27" spans="1:15" ht="18.75" customHeight="1" x14ac:dyDescent="0.25"/>
  </sheetData>
  <mergeCells count="8">
    <mergeCell ref="B5:F5"/>
    <mergeCell ref="A1:O1"/>
    <mergeCell ref="A2:O2"/>
    <mergeCell ref="A3:O3"/>
    <mergeCell ref="A5:A6"/>
    <mergeCell ref="G5:J5"/>
    <mergeCell ref="K5:N5"/>
    <mergeCell ref="O5:O6"/>
  </mergeCells>
  <printOptions horizontalCentered="1" verticalCentered="1"/>
  <pageMargins left="0" right="0" top="0" bottom="0" header="0" footer="0"/>
  <pageSetup paperSize="9" scale="94" orientation="landscape" r:id="rId1"/>
  <headerFooter alignWithMargins="0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4"/>
  <dimension ref="A1:O25"/>
  <sheetViews>
    <sheetView view="pageBreakPreview" topLeftCell="A8" zoomScaleNormal="100" zoomScaleSheetLayoutView="100" workbookViewId="0">
      <selection activeCell="J14" sqref="J14"/>
    </sheetView>
  </sheetViews>
  <sheetFormatPr defaultRowHeight="15.5" x14ac:dyDescent="0.25"/>
  <cols>
    <col min="1" max="1" width="30.7265625" style="3" customWidth="1"/>
    <col min="2" max="3" width="10.81640625" style="3" customWidth="1"/>
    <col min="4" max="4" width="10.54296875" style="3" customWidth="1"/>
    <col min="5" max="5" width="30.7265625" style="3" customWidth="1"/>
    <col min="6" max="256" width="9.1796875" style="13"/>
    <col min="257" max="257" width="40.7265625" style="13" customWidth="1"/>
    <col min="258" max="260" width="20.7265625" style="13" customWidth="1"/>
    <col min="261" max="261" width="40.7265625" style="13" customWidth="1"/>
    <col min="262" max="512" width="9.1796875" style="13"/>
    <col min="513" max="513" width="40.7265625" style="13" customWidth="1"/>
    <col min="514" max="516" width="20.7265625" style="13" customWidth="1"/>
    <col min="517" max="517" width="40.7265625" style="13" customWidth="1"/>
    <col min="518" max="768" width="9.1796875" style="13"/>
    <col min="769" max="769" width="40.7265625" style="13" customWidth="1"/>
    <col min="770" max="772" width="20.7265625" style="13" customWidth="1"/>
    <col min="773" max="773" width="40.7265625" style="13" customWidth="1"/>
    <col min="774" max="1024" width="9.1796875" style="13"/>
    <col min="1025" max="1025" width="40.7265625" style="13" customWidth="1"/>
    <col min="1026" max="1028" width="20.7265625" style="13" customWidth="1"/>
    <col min="1029" max="1029" width="40.7265625" style="13" customWidth="1"/>
    <col min="1030" max="1280" width="9.1796875" style="13"/>
    <col min="1281" max="1281" width="40.7265625" style="13" customWidth="1"/>
    <col min="1282" max="1284" width="20.7265625" style="13" customWidth="1"/>
    <col min="1285" max="1285" width="40.7265625" style="13" customWidth="1"/>
    <col min="1286" max="1536" width="9.1796875" style="13"/>
    <col min="1537" max="1537" width="40.7265625" style="13" customWidth="1"/>
    <col min="1538" max="1540" width="20.7265625" style="13" customWidth="1"/>
    <col min="1541" max="1541" width="40.7265625" style="13" customWidth="1"/>
    <col min="1542" max="1792" width="9.1796875" style="13"/>
    <col min="1793" max="1793" width="40.7265625" style="13" customWidth="1"/>
    <col min="1794" max="1796" width="20.7265625" style="13" customWidth="1"/>
    <col min="1797" max="1797" width="40.7265625" style="13" customWidth="1"/>
    <col min="1798" max="2048" width="9.1796875" style="13"/>
    <col min="2049" max="2049" width="40.7265625" style="13" customWidth="1"/>
    <col min="2050" max="2052" width="20.7265625" style="13" customWidth="1"/>
    <col min="2053" max="2053" width="40.7265625" style="13" customWidth="1"/>
    <col min="2054" max="2304" width="9.1796875" style="13"/>
    <col min="2305" max="2305" width="40.7265625" style="13" customWidth="1"/>
    <col min="2306" max="2308" width="20.7265625" style="13" customWidth="1"/>
    <col min="2309" max="2309" width="40.7265625" style="13" customWidth="1"/>
    <col min="2310" max="2560" width="9.1796875" style="13"/>
    <col min="2561" max="2561" width="40.7265625" style="13" customWidth="1"/>
    <col min="2562" max="2564" width="20.7265625" style="13" customWidth="1"/>
    <col min="2565" max="2565" width="40.7265625" style="13" customWidth="1"/>
    <col min="2566" max="2816" width="9.1796875" style="13"/>
    <col min="2817" max="2817" width="40.7265625" style="13" customWidth="1"/>
    <col min="2818" max="2820" width="20.7265625" style="13" customWidth="1"/>
    <col min="2821" max="2821" width="40.7265625" style="13" customWidth="1"/>
    <col min="2822" max="3072" width="9.1796875" style="13"/>
    <col min="3073" max="3073" width="40.7265625" style="13" customWidth="1"/>
    <col min="3074" max="3076" width="20.7265625" style="13" customWidth="1"/>
    <col min="3077" max="3077" width="40.7265625" style="13" customWidth="1"/>
    <col min="3078" max="3328" width="9.1796875" style="13"/>
    <col min="3329" max="3329" width="40.7265625" style="13" customWidth="1"/>
    <col min="3330" max="3332" width="20.7265625" style="13" customWidth="1"/>
    <col min="3333" max="3333" width="40.7265625" style="13" customWidth="1"/>
    <col min="3334" max="3584" width="9.1796875" style="13"/>
    <col min="3585" max="3585" width="40.7265625" style="13" customWidth="1"/>
    <col min="3586" max="3588" width="20.7265625" style="13" customWidth="1"/>
    <col min="3589" max="3589" width="40.7265625" style="13" customWidth="1"/>
    <col min="3590" max="3840" width="9.1796875" style="13"/>
    <col min="3841" max="3841" width="40.7265625" style="13" customWidth="1"/>
    <col min="3842" max="3844" width="20.7265625" style="13" customWidth="1"/>
    <col min="3845" max="3845" width="40.7265625" style="13" customWidth="1"/>
    <col min="3846" max="4096" width="9.1796875" style="13"/>
    <col min="4097" max="4097" width="40.7265625" style="13" customWidth="1"/>
    <col min="4098" max="4100" width="20.7265625" style="13" customWidth="1"/>
    <col min="4101" max="4101" width="40.7265625" style="13" customWidth="1"/>
    <col min="4102" max="4352" width="9.1796875" style="13"/>
    <col min="4353" max="4353" width="40.7265625" style="13" customWidth="1"/>
    <col min="4354" max="4356" width="20.7265625" style="13" customWidth="1"/>
    <col min="4357" max="4357" width="40.7265625" style="13" customWidth="1"/>
    <col min="4358" max="4608" width="9.1796875" style="13"/>
    <col min="4609" max="4609" width="40.7265625" style="13" customWidth="1"/>
    <col min="4610" max="4612" width="20.7265625" style="13" customWidth="1"/>
    <col min="4613" max="4613" width="40.7265625" style="13" customWidth="1"/>
    <col min="4614" max="4864" width="9.1796875" style="13"/>
    <col min="4865" max="4865" width="40.7265625" style="13" customWidth="1"/>
    <col min="4866" max="4868" width="20.7265625" style="13" customWidth="1"/>
    <col min="4869" max="4869" width="40.7265625" style="13" customWidth="1"/>
    <col min="4870" max="5120" width="9.1796875" style="13"/>
    <col min="5121" max="5121" width="40.7265625" style="13" customWidth="1"/>
    <col min="5122" max="5124" width="20.7265625" style="13" customWidth="1"/>
    <col min="5125" max="5125" width="40.7265625" style="13" customWidth="1"/>
    <col min="5126" max="5376" width="9.1796875" style="13"/>
    <col min="5377" max="5377" width="40.7265625" style="13" customWidth="1"/>
    <col min="5378" max="5380" width="20.7265625" style="13" customWidth="1"/>
    <col min="5381" max="5381" width="40.7265625" style="13" customWidth="1"/>
    <col min="5382" max="5632" width="9.1796875" style="13"/>
    <col min="5633" max="5633" width="40.7265625" style="13" customWidth="1"/>
    <col min="5634" max="5636" width="20.7265625" style="13" customWidth="1"/>
    <col min="5637" max="5637" width="40.7265625" style="13" customWidth="1"/>
    <col min="5638" max="5888" width="9.1796875" style="13"/>
    <col min="5889" max="5889" width="40.7265625" style="13" customWidth="1"/>
    <col min="5890" max="5892" width="20.7265625" style="13" customWidth="1"/>
    <col min="5893" max="5893" width="40.7265625" style="13" customWidth="1"/>
    <col min="5894" max="6144" width="9.1796875" style="13"/>
    <col min="6145" max="6145" width="40.7265625" style="13" customWidth="1"/>
    <col min="6146" max="6148" width="20.7265625" style="13" customWidth="1"/>
    <col min="6149" max="6149" width="40.7265625" style="13" customWidth="1"/>
    <col min="6150" max="6400" width="9.1796875" style="13"/>
    <col min="6401" max="6401" width="40.7265625" style="13" customWidth="1"/>
    <col min="6402" max="6404" width="20.7265625" style="13" customWidth="1"/>
    <col min="6405" max="6405" width="40.7265625" style="13" customWidth="1"/>
    <col min="6406" max="6656" width="9.1796875" style="13"/>
    <col min="6657" max="6657" width="40.7265625" style="13" customWidth="1"/>
    <col min="6658" max="6660" width="20.7265625" style="13" customWidth="1"/>
    <col min="6661" max="6661" width="40.7265625" style="13" customWidth="1"/>
    <col min="6662" max="6912" width="9.1796875" style="13"/>
    <col min="6913" max="6913" width="40.7265625" style="13" customWidth="1"/>
    <col min="6914" max="6916" width="20.7265625" style="13" customWidth="1"/>
    <col min="6917" max="6917" width="40.7265625" style="13" customWidth="1"/>
    <col min="6918" max="7168" width="9.1796875" style="13"/>
    <col min="7169" max="7169" width="40.7265625" style="13" customWidth="1"/>
    <col min="7170" max="7172" width="20.7265625" style="13" customWidth="1"/>
    <col min="7173" max="7173" width="40.7265625" style="13" customWidth="1"/>
    <col min="7174" max="7424" width="9.1796875" style="13"/>
    <col min="7425" max="7425" width="40.7265625" style="13" customWidth="1"/>
    <col min="7426" max="7428" width="20.7265625" style="13" customWidth="1"/>
    <col min="7429" max="7429" width="40.7265625" style="13" customWidth="1"/>
    <col min="7430" max="7680" width="9.1796875" style="13"/>
    <col min="7681" max="7681" width="40.7265625" style="13" customWidth="1"/>
    <col min="7682" max="7684" width="20.7265625" style="13" customWidth="1"/>
    <col min="7685" max="7685" width="40.7265625" style="13" customWidth="1"/>
    <col min="7686" max="7936" width="9.1796875" style="13"/>
    <col min="7937" max="7937" width="40.7265625" style="13" customWidth="1"/>
    <col min="7938" max="7940" width="20.7265625" style="13" customWidth="1"/>
    <col min="7941" max="7941" width="40.7265625" style="13" customWidth="1"/>
    <col min="7942" max="8192" width="9.1796875" style="13"/>
    <col min="8193" max="8193" width="40.7265625" style="13" customWidth="1"/>
    <col min="8194" max="8196" width="20.7265625" style="13" customWidth="1"/>
    <col min="8197" max="8197" width="40.7265625" style="13" customWidth="1"/>
    <col min="8198" max="8448" width="9.1796875" style="13"/>
    <col min="8449" max="8449" width="40.7265625" style="13" customWidth="1"/>
    <col min="8450" max="8452" width="20.7265625" style="13" customWidth="1"/>
    <col min="8453" max="8453" width="40.7265625" style="13" customWidth="1"/>
    <col min="8454" max="8704" width="9.1796875" style="13"/>
    <col min="8705" max="8705" width="40.7265625" style="13" customWidth="1"/>
    <col min="8706" max="8708" width="20.7265625" style="13" customWidth="1"/>
    <col min="8709" max="8709" width="40.7265625" style="13" customWidth="1"/>
    <col min="8710" max="8960" width="9.1796875" style="13"/>
    <col min="8961" max="8961" width="40.7265625" style="13" customWidth="1"/>
    <col min="8962" max="8964" width="20.7265625" style="13" customWidth="1"/>
    <col min="8965" max="8965" width="40.7265625" style="13" customWidth="1"/>
    <col min="8966" max="9216" width="9.1796875" style="13"/>
    <col min="9217" max="9217" width="40.7265625" style="13" customWidth="1"/>
    <col min="9218" max="9220" width="20.7265625" style="13" customWidth="1"/>
    <col min="9221" max="9221" width="40.7265625" style="13" customWidth="1"/>
    <col min="9222" max="9472" width="9.1796875" style="13"/>
    <col min="9473" max="9473" width="40.7265625" style="13" customWidth="1"/>
    <col min="9474" max="9476" width="20.7265625" style="13" customWidth="1"/>
    <col min="9477" max="9477" width="40.7265625" style="13" customWidth="1"/>
    <col min="9478" max="9728" width="9.1796875" style="13"/>
    <col min="9729" max="9729" width="40.7265625" style="13" customWidth="1"/>
    <col min="9730" max="9732" width="20.7265625" style="13" customWidth="1"/>
    <col min="9733" max="9733" width="40.7265625" style="13" customWidth="1"/>
    <col min="9734" max="9984" width="9.1796875" style="13"/>
    <col min="9985" max="9985" width="40.7265625" style="13" customWidth="1"/>
    <col min="9986" max="9988" width="20.7265625" style="13" customWidth="1"/>
    <col min="9989" max="9989" width="40.7265625" style="13" customWidth="1"/>
    <col min="9990" max="10240" width="9.1796875" style="13"/>
    <col min="10241" max="10241" width="40.7265625" style="13" customWidth="1"/>
    <col min="10242" max="10244" width="20.7265625" style="13" customWidth="1"/>
    <col min="10245" max="10245" width="40.7265625" style="13" customWidth="1"/>
    <col min="10246" max="10496" width="9.1796875" style="13"/>
    <col min="10497" max="10497" width="40.7265625" style="13" customWidth="1"/>
    <col min="10498" max="10500" width="20.7265625" style="13" customWidth="1"/>
    <col min="10501" max="10501" width="40.7265625" style="13" customWidth="1"/>
    <col min="10502" max="10752" width="9.1796875" style="13"/>
    <col min="10753" max="10753" width="40.7265625" style="13" customWidth="1"/>
    <col min="10754" max="10756" width="20.7265625" style="13" customWidth="1"/>
    <col min="10757" max="10757" width="40.7265625" style="13" customWidth="1"/>
    <col min="10758" max="11008" width="9.1796875" style="13"/>
    <col min="11009" max="11009" width="40.7265625" style="13" customWidth="1"/>
    <col min="11010" max="11012" width="20.7265625" style="13" customWidth="1"/>
    <col min="11013" max="11013" width="40.7265625" style="13" customWidth="1"/>
    <col min="11014" max="11264" width="9.1796875" style="13"/>
    <col min="11265" max="11265" width="40.7265625" style="13" customWidth="1"/>
    <col min="11266" max="11268" width="20.7265625" style="13" customWidth="1"/>
    <col min="11269" max="11269" width="40.7265625" style="13" customWidth="1"/>
    <col min="11270" max="11520" width="9.1796875" style="13"/>
    <col min="11521" max="11521" width="40.7265625" style="13" customWidth="1"/>
    <col min="11522" max="11524" width="20.7265625" style="13" customWidth="1"/>
    <col min="11525" max="11525" width="40.7265625" style="13" customWidth="1"/>
    <col min="11526" max="11776" width="9.1796875" style="13"/>
    <col min="11777" max="11777" width="40.7265625" style="13" customWidth="1"/>
    <col min="11778" max="11780" width="20.7265625" style="13" customWidth="1"/>
    <col min="11781" max="11781" width="40.7265625" style="13" customWidth="1"/>
    <col min="11782" max="12032" width="9.1796875" style="13"/>
    <col min="12033" max="12033" width="40.7265625" style="13" customWidth="1"/>
    <col min="12034" max="12036" width="20.7265625" style="13" customWidth="1"/>
    <col min="12037" max="12037" width="40.7265625" style="13" customWidth="1"/>
    <col min="12038" max="12288" width="9.1796875" style="13"/>
    <col min="12289" max="12289" width="40.7265625" style="13" customWidth="1"/>
    <col min="12290" max="12292" width="20.7265625" style="13" customWidth="1"/>
    <col min="12293" max="12293" width="40.7265625" style="13" customWidth="1"/>
    <col min="12294" max="12544" width="9.1796875" style="13"/>
    <col min="12545" max="12545" width="40.7265625" style="13" customWidth="1"/>
    <col min="12546" max="12548" width="20.7265625" style="13" customWidth="1"/>
    <col min="12549" max="12549" width="40.7265625" style="13" customWidth="1"/>
    <col min="12550" max="12800" width="9.1796875" style="13"/>
    <col min="12801" max="12801" width="40.7265625" style="13" customWidth="1"/>
    <col min="12802" max="12804" width="20.7265625" style="13" customWidth="1"/>
    <col min="12805" max="12805" width="40.7265625" style="13" customWidth="1"/>
    <col min="12806" max="13056" width="9.1796875" style="13"/>
    <col min="13057" max="13057" width="40.7265625" style="13" customWidth="1"/>
    <col min="13058" max="13060" width="20.7265625" style="13" customWidth="1"/>
    <col min="13061" max="13061" width="40.7265625" style="13" customWidth="1"/>
    <col min="13062" max="13312" width="9.1796875" style="13"/>
    <col min="13313" max="13313" width="40.7265625" style="13" customWidth="1"/>
    <col min="13314" max="13316" width="20.7265625" style="13" customWidth="1"/>
    <col min="13317" max="13317" width="40.7265625" style="13" customWidth="1"/>
    <col min="13318" max="13568" width="9.1796875" style="13"/>
    <col min="13569" max="13569" width="40.7265625" style="13" customWidth="1"/>
    <col min="13570" max="13572" width="20.7265625" style="13" customWidth="1"/>
    <col min="13573" max="13573" width="40.7265625" style="13" customWidth="1"/>
    <col min="13574" max="13824" width="9.1796875" style="13"/>
    <col min="13825" max="13825" width="40.7265625" style="13" customWidth="1"/>
    <col min="13826" max="13828" width="20.7265625" style="13" customWidth="1"/>
    <col min="13829" max="13829" width="40.7265625" style="13" customWidth="1"/>
    <col min="13830" max="14080" width="9.1796875" style="13"/>
    <col min="14081" max="14081" width="40.7265625" style="13" customWidth="1"/>
    <col min="14082" max="14084" width="20.7265625" style="13" customWidth="1"/>
    <col min="14085" max="14085" width="40.7265625" style="13" customWidth="1"/>
    <col min="14086" max="14336" width="9.1796875" style="13"/>
    <col min="14337" max="14337" width="40.7265625" style="13" customWidth="1"/>
    <col min="14338" max="14340" width="20.7265625" style="13" customWidth="1"/>
    <col min="14341" max="14341" width="40.7265625" style="13" customWidth="1"/>
    <col min="14342" max="14592" width="9.1796875" style="13"/>
    <col min="14593" max="14593" width="40.7265625" style="13" customWidth="1"/>
    <col min="14594" max="14596" width="20.7265625" style="13" customWidth="1"/>
    <col min="14597" max="14597" width="40.7265625" style="13" customWidth="1"/>
    <col min="14598" max="14848" width="9.1796875" style="13"/>
    <col min="14849" max="14849" width="40.7265625" style="13" customWidth="1"/>
    <col min="14850" max="14852" width="20.7265625" style="13" customWidth="1"/>
    <col min="14853" max="14853" width="40.7265625" style="13" customWidth="1"/>
    <col min="14854" max="15104" width="9.1796875" style="13"/>
    <col min="15105" max="15105" width="40.7265625" style="13" customWidth="1"/>
    <col min="15106" max="15108" width="20.7265625" style="13" customWidth="1"/>
    <col min="15109" max="15109" width="40.7265625" style="13" customWidth="1"/>
    <col min="15110" max="15360" width="9.1796875" style="13"/>
    <col min="15361" max="15361" width="40.7265625" style="13" customWidth="1"/>
    <col min="15362" max="15364" width="20.7265625" style="13" customWidth="1"/>
    <col min="15365" max="15365" width="40.7265625" style="13" customWidth="1"/>
    <col min="15366" max="15616" width="9.1796875" style="13"/>
    <col min="15617" max="15617" width="40.7265625" style="13" customWidth="1"/>
    <col min="15618" max="15620" width="20.7265625" style="13" customWidth="1"/>
    <col min="15621" max="15621" width="40.7265625" style="13" customWidth="1"/>
    <col min="15622" max="15872" width="9.1796875" style="13"/>
    <col min="15873" max="15873" width="40.7265625" style="13" customWidth="1"/>
    <col min="15874" max="15876" width="20.7265625" style="13" customWidth="1"/>
    <col min="15877" max="15877" width="40.7265625" style="13" customWidth="1"/>
    <col min="15878" max="16128" width="9.1796875" style="13"/>
    <col min="16129" max="16129" width="40.7265625" style="13" customWidth="1"/>
    <col min="16130" max="16132" width="20.7265625" style="13" customWidth="1"/>
    <col min="16133" max="16133" width="40.7265625" style="13" customWidth="1"/>
    <col min="16134" max="16384" width="9.1796875" style="13"/>
  </cols>
  <sheetData>
    <row r="1" spans="1:15" s="2" customFormat="1" ht="20.149999999999999" customHeight="1" x14ac:dyDescent="0.25">
      <c r="A1" s="1174" t="s">
        <v>1001</v>
      </c>
      <c r="B1" s="1174"/>
      <c r="C1" s="1174"/>
      <c r="D1" s="1174"/>
      <c r="E1" s="1174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s="2" customFormat="1" ht="32.25" customHeight="1" x14ac:dyDescent="0.25">
      <c r="A2" s="1333" t="s">
        <v>1177</v>
      </c>
      <c r="B2" s="1333"/>
      <c r="C2" s="1333"/>
      <c r="D2" s="1333"/>
      <c r="E2" s="1333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 s="2" customFormat="1" ht="20.149999999999999" customHeight="1" x14ac:dyDescent="0.25">
      <c r="A3" s="1175">
        <v>2017</v>
      </c>
      <c r="B3" s="1175"/>
      <c r="C3" s="1175"/>
      <c r="D3" s="1175"/>
      <c r="E3" s="1175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5" s="977" customFormat="1" ht="27.75" customHeight="1" x14ac:dyDescent="0.35">
      <c r="A4" s="970" t="s">
        <v>150</v>
      </c>
      <c r="B4" s="978"/>
      <c r="C4" s="978"/>
      <c r="D4" s="978"/>
      <c r="E4" s="974" t="s">
        <v>77</v>
      </c>
      <c r="F4" s="976"/>
    </row>
    <row r="5" spans="1:15" s="2" customFormat="1" ht="37.5" customHeight="1" x14ac:dyDescent="0.25">
      <c r="A5" s="580" t="s">
        <v>882</v>
      </c>
      <c r="B5" s="99" t="s">
        <v>404</v>
      </c>
      <c r="C5" s="494" t="s">
        <v>796</v>
      </c>
      <c r="D5" s="494" t="s">
        <v>795</v>
      </c>
      <c r="E5" s="579" t="s">
        <v>881</v>
      </c>
    </row>
    <row r="6" spans="1:15" s="33" customFormat="1" ht="30" customHeight="1" thickBot="1" x14ac:dyDescent="0.3">
      <c r="A6" s="795" t="s">
        <v>283</v>
      </c>
      <c r="B6" s="97">
        <f>D6+C6</f>
        <v>598</v>
      </c>
      <c r="C6" s="82">
        <v>238</v>
      </c>
      <c r="D6" s="82">
        <v>360</v>
      </c>
      <c r="E6" s="701" t="s">
        <v>284</v>
      </c>
    </row>
    <row r="7" spans="1:15" s="33" customFormat="1" ht="30" customHeight="1" thickTop="1" thickBot="1" x14ac:dyDescent="0.3">
      <c r="A7" s="834" t="s">
        <v>285</v>
      </c>
      <c r="B7" s="458">
        <f t="shared" ref="B7:B11" si="0">D7+C7</f>
        <v>22</v>
      </c>
      <c r="C7" s="83">
        <v>7</v>
      </c>
      <c r="D7" s="83">
        <v>15</v>
      </c>
      <c r="E7" s="828" t="s">
        <v>86</v>
      </c>
    </row>
    <row r="8" spans="1:15" s="33" customFormat="1" ht="30" customHeight="1" thickTop="1" thickBot="1" x14ac:dyDescent="0.3">
      <c r="A8" s="796" t="s">
        <v>194</v>
      </c>
      <c r="B8" s="97">
        <f t="shared" si="0"/>
        <v>3</v>
      </c>
      <c r="C8" s="84">
        <v>0</v>
      </c>
      <c r="D8" s="84">
        <v>3</v>
      </c>
      <c r="E8" s="829" t="s">
        <v>87</v>
      </c>
    </row>
    <row r="9" spans="1:15" s="33" customFormat="1" ht="30" customHeight="1" thickTop="1" thickBot="1" x14ac:dyDescent="0.3">
      <c r="A9" s="755" t="s">
        <v>88</v>
      </c>
      <c r="B9" s="458">
        <f t="shared" si="0"/>
        <v>14</v>
      </c>
      <c r="C9" s="83">
        <v>5</v>
      </c>
      <c r="D9" s="83">
        <v>9</v>
      </c>
      <c r="E9" s="830" t="s">
        <v>286</v>
      </c>
    </row>
    <row r="10" spans="1:15" s="33" customFormat="1" ht="30" customHeight="1" thickTop="1" thickBot="1" x14ac:dyDescent="0.3">
      <c r="A10" s="796" t="s">
        <v>90</v>
      </c>
      <c r="B10" s="97">
        <f t="shared" si="0"/>
        <v>46</v>
      </c>
      <c r="C10" s="84">
        <v>16</v>
      </c>
      <c r="D10" s="84">
        <v>30</v>
      </c>
      <c r="E10" s="831" t="s">
        <v>287</v>
      </c>
    </row>
    <row r="11" spans="1:15" s="33" customFormat="1" ht="30" customHeight="1" thickTop="1" x14ac:dyDescent="0.25">
      <c r="A11" s="756" t="s">
        <v>1288</v>
      </c>
      <c r="B11" s="469">
        <f t="shared" si="0"/>
        <v>22</v>
      </c>
      <c r="C11" s="884">
        <v>14</v>
      </c>
      <c r="D11" s="884">
        <v>8</v>
      </c>
      <c r="E11" s="832" t="s">
        <v>1287</v>
      </c>
    </row>
    <row r="12" spans="1:15" s="33" customFormat="1" ht="33" customHeight="1" x14ac:dyDescent="0.25">
      <c r="A12" s="797" t="s">
        <v>47</v>
      </c>
      <c r="B12" s="468">
        <f>SUM(B6:B11)</f>
        <v>705</v>
      </c>
      <c r="C12" s="432">
        <f>SUM(C6:C11)</f>
        <v>280</v>
      </c>
      <c r="D12" s="432">
        <f>SUM(D6:D11)</f>
        <v>425</v>
      </c>
      <c r="E12" s="833" t="s">
        <v>48</v>
      </c>
    </row>
    <row r="23" spans="1:8" ht="108.5" x14ac:dyDescent="0.25">
      <c r="A23" s="109"/>
      <c r="B23" s="38" t="s">
        <v>1381</v>
      </c>
      <c r="C23" s="38" t="s">
        <v>324</v>
      </c>
      <c r="D23" s="38" t="s">
        <v>325</v>
      </c>
      <c r="E23" s="38" t="s">
        <v>326</v>
      </c>
      <c r="F23" s="38" t="s">
        <v>327</v>
      </c>
      <c r="G23" s="38" t="s">
        <v>328</v>
      </c>
      <c r="H23" s="1"/>
    </row>
    <row r="24" spans="1:8" ht="18" x14ac:dyDescent="0.25">
      <c r="B24" s="13">
        <f>'D-6'!B11</f>
        <v>22</v>
      </c>
      <c r="C24" s="13">
        <f>'D-6'!B10</f>
        <v>46</v>
      </c>
      <c r="D24" s="13">
        <f>'D-6'!B9</f>
        <v>14</v>
      </c>
      <c r="E24" s="13">
        <f>'D-6'!B8</f>
        <v>3</v>
      </c>
      <c r="F24" s="13">
        <f>'D-6'!B7</f>
        <v>22</v>
      </c>
      <c r="G24" s="13">
        <f>'D-6'!B6</f>
        <v>598</v>
      </c>
      <c r="H24" s="39">
        <f>SUM(A24:G24)</f>
        <v>705</v>
      </c>
    </row>
    <row r="25" spans="1:8" ht="18" x14ac:dyDescent="0.25">
      <c r="A25" s="135"/>
      <c r="B25" s="135">
        <f t="shared" ref="B25:F25" si="1">B24/$H$24%</f>
        <v>3.1205673758865249</v>
      </c>
      <c r="C25" s="135">
        <f t="shared" si="1"/>
        <v>6.5248226950354615</v>
      </c>
      <c r="D25" s="135">
        <f t="shared" si="1"/>
        <v>1.9858156028368794</v>
      </c>
      <c r="E25" s="135">
        <f t="shared" si="1"/>
        <v>0.42553191489361702</v>
      </c>
      <c r="F25" s="135">
        <f t="shared" si="1"/>
        <v>3.1205673758865249</v>
      </c>
      <c r="G25" s="135">
        <f>G24/$H$24%</f>
        <v>84.822695035460995</v>
      </c>
      <c r="H25" s="409">
        <f>SUM(A25:G25)</f>
        <v>100</v>
      </c>
    </row>
  </sheetData>
  <mergeCells count="3">
    <mergeCell ref="A1:E1"/>
    <mergeCell ref="A2:E2"/>
    <mergeCell ref="A3:E3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7"/>
  <dimension ref="A1:K105"/>
  <sheetViews>
    <sheetView view="pageBreakPreview" zoomScaleNormal="100" zoomScaleSheetLayoutView="100" workbookViewId="0">
      <selection activeCell="A2" sqref="A2:J2"/>
    </sheetView>
  </sheetViews>
  <sheetFormatPr defaultRowHeight="14" x14ac:dyDescent="0.3"/>
  <cols>
    <col min="1" max="1" width="19.1796875" style="33" customWidth="1"/>
    <col min="2" max="5" width="7.7265625" style="51" customWidth="1"/>
    <col min="6" max="7" width="7.7265625" style="34" customWidth="1"/>
    <col min="8" max="8" width="7.7265625" style="51" customWidth="1"/>
    <col min="9" max="10" width="7.7265625" style="34" customWidth="1"/>
    <col min="11" max="11" width="20.1796875" style="51" customWidth="1"/>
    <col min="12" max="256" width="9.1796875" style="33"/>
    <col min="257" max="257" width="15.7265625" style="33" customWidth="1"/>
    <col min="258" max="258" width="11" style="33" customWidth="1"/>
    <col min="259" max="259" width="8.1796875" style="33" customWidth="1"/>
    <col min="260" max="261" width="7" style="33" bestFit="1" customWidth="1"/>
    <col min="262" max="262" width="7.81640625" style="33" customWidth="1"/>
    <col min="263" max="264" width="7" style="33" bestFit="1" customWidth="1"/>
    <col min="265" max="265" width="8.54296875" style="33" customWidth="1"/>
    <col min="266" max="266" width="7" style="33" bestFit="1" customWidth="1"/>
    <col min="267" max="267" width="15.7265625" style="33" bestFit="1" customWidth="1"/>
    <col min="268" max="512" width="9.1796875" style="33"/>
    <col min="513" max="513" width="15.7265625" style="33" customWidth="1"/>
    <col min="514" max="514" width="11" style="33" customWidth="1"/>
    <col min="515" max="515" width="8.1796875" style="33" customWidth="1"/>
    <col min="516" max="517" width="7" style="33" bestFit="1" customWidth="1"/>
    <col min="518" max="518" width="7.81640625" style="33" customWidth="1"/>
    <col min="519" max="520" width="7" style="33" bestFit="1" customWidth="1"/>
    <col min="521" max="521" width="8.54296875" style="33" customWidth="1"/>
    <col min="522" max="522" width="7" style="33" bestFit="1" customWidth="1"/>
    <col min="523" max="523" width="15.7265625" style="33" bestFit="1" customWidth="1"/>
    <col min="524" max="768" width="9.1796875" style="33"/>
    <col min="769" max="769" width="15.7265625" style="33" customWidth="1"/>
    <col min="770" max="770" width="11" style="33" customWidth="1"/>
    <col min="771" max="771" width="8.1796875" style="33" customWidth="1"/>
    <col min="772" max="773" width="7" style="33" bestFit="1" customWidth="1"/>
    <col min="774" max="774" width="7.81640625" style="33" customWidth="1"/>
    <col min="775" max="776" width="7" style="33" bestFit="1" customWidth="1"/>
    <col min="777" max="777" width="8.54296875" style="33" customWidth="1"/>
    <col min="778" max="778" width="7" style="33" bestFit="1" customWidth="1"/>
    <col min="779" max="779" width="15.7265625" style="33" bestFit="1" customWidth="1"/>
    <col min="780" max="1024" width="9.1796875" style="33"/>
    <col min="1025" max="1025" width="15.7265625" style="33" customWidth="1"/>
    <col min="1026" max="1026" width="11" style="33" customWidth="1"/>
    <col min="1027" max="1027" width="8.1796875" style="33" customWidth="1"/>
    <col min="1028" max="1029" width="7" style="33" bestFit="1" customWidth="1"/>
    <col min="1030" max="1030" width="7.81640625" style="33" customWidth="1"/>
    <col min="1031" max="1032" width="7" style="33" bestFit="1" customWidth="1"/>
    <col min="1033" max="1033" width="8.54296875" style="33" customWidth="1"/>
    <col min="1034" max="1034" width="7" style="33" bestFit="1" customWidth="1"/>
    <col min="1035" max="1035" width="15.7265625" style="33" bestFit="1" customWidth="1"/>
    <col min="1036" max="1280" width="9.1796875" style="33"/>
    <col min="1281" max="1281" width="15.7265625" style="33" customWidth="1"/>
    <col min="1282" max="1282" width="11" style="33" customWidth="1"/>
    <col min="1283" max="1283" width="8.1796875" style="33" customWidth="1"/>
    <col min="1284" max="1285" width="7" style="33" bestFit="1" customWidth="1"/>
    <col min="1286" max="1286" width="7.81640625" style="33" customWidth="1"/>
    <col min="1287" max="1288" width="7" style="33" bestFit="1" customWidth="1"/>
    <col min="1289" max="1289" width="8.54296875" style="33" customWidth="1"/>
    <col min="1290" max="1290" width="7" style="33" bestFit="1" customWidth="1"/>
    <col min="1291" max="1291" width="15.7265625" style="33" bestFit="1" customWidth="1"/>
    <col min="1292" max="1536" width="9.1796875" style="33"/>
    <col min="1537" max="1537" width="15.7265625" style="33" customWidth="1"/>
    <col min="1538" max="1538" width="11" style="33" customWidth="1"/>
    <col min="1539" max="1539" width="8.1796875" style="33" customWidth="1"/>
    <col min="1540" max="1541" width="7" style="33" bestFit="1" customWidth="1"/>
    <col min="1542" max="1542" width="7.81640625" style="33" customWidth="1"/>
    <col min="1543" max="1544" width="7" style="33" bestFit="1" customWidth="1"/>
    <col min="1545" max="1545" width="8.54296875" style="33" customWidth="1"/>
    <col min="1546" max="1546" width="7" style="33" bestFit="1" customWidth="1"/>
    <col min="1547" max="1547" width="15.7265625" style="33" bestFit="1" customWidth="1"/>
    <col min="1548" max="1792" width="9.1796875" style="33"/>
    <col min="1793" max="1793" width="15.7265625" style="33" customWidth="1"/>
    <col min="1794" max="1794" width="11" style="33" customWidth="1"/>
    <col min="1795" max="1795" width="8.1796875" style="33" customWidth="1"/>
    <col min="1796" max="1797" width="7" style="33" bestFit="1" customWidth="1"/>
    <col min="1798" max="1798" width="7.81640625" style="33" customWidth="1"/>
    <col min="1799" max="1800" width="7" style="33" bestFit="1" customWidth="1"/>
    <col min="1801" max="1801" width="8.54296875" style="33" customWidth="1"/>
    <col min="1802" max="1802" width="7" style="33" bestFit="1" customWidth="1"/>
    <col min="1803" max="1803" width="15.7265625" style="33" bestFit="1" customWidth="1"/>
    <col min="1804" max="2048" width="9.1796875" style="33"/>
    <col min="2049" max="2049" width="15.7265625" style="33" customWidth="1"/>
    <col min="2050" max="2050" width="11" style="33" customWidth="1"/>
    <col min="2051" max="2051" width="8.1796875" style="33" customWidth="1"/>
    <col min="2052" max="2053" width="7" style="33" bestFit="1" customWidth="1"/>
    <col min="2054" max="2054" width="7.81640625" style="33" customWidth="1"/>
    <col min="2055" max="2056" width="7" style="33" bestFit="1" customWidth="1"/>
    <col min="2057" max="2057" width="8.54296875" style="33" customWidth="1"/>
    <col min="2058" max="2058" width="7" style="33" bestFit="1" customWidth="1"/>
    <col min="2059" max="2059" width="15.7265625" style="33" bestFit="1" customWidth="1"/>
    <col min="2060" max="2304" width="9.1796875" style="33"/>
    <col min="2305" max="2305" width="15.7265625" style="33" customWidth="1"/>
    <col min="2306" max="2306" width="11" style="33" customWidth="1"/>
    <col min="2307" max="2307" width="8.1796875" style="33" customWidth="1"/>
    <col min="2308" max="2309" width="7" style="33" bestFit="1" customWidth="1"/>
    <col min="2310" max="2310" width="7.81640625" style="33" customWidth="1"/>
    <col min="2311" max="2312" width="7" style="33" bestFit="1" customWidth="1"/>
    <col min="2313" max="2313" width="8.54296875" style="33" customWidth="1"/>
    <col min="2314" max="2314" width="7" style="33" bestFit="1" customWidth="1"/>
    <col min="2315" max="2315" width="15.7265625" style="33" bestFit="1" customWidth="1"/>
    <col min="2316" max="2560" width="9.1796875" style="33"/>
    <col min="2561" max="2561" width="15.7265625" style="33" customWidth="1"/>
    <col min="2562" max="2562" width="11" style="33" customWidth="1"/>
    <col min="2563" max="2563" width="8.1796875" style="33" customWidth="1"/>
    <col min="2564" max="2565" width="7" style="33" bestFit="1" customWidth="1"/>
    <col min="2566" max="2566" width="7.81640625" style="33" customWidth="1"/>
    <col min="2567" max="2568" width="7" style="33" bestFit="1" customWidth="1"/>
    <col min="2569" max="2569" width="8.54296875" style="33" customWidth="1"/>
    <col min="2570" max="2570" width="7" style="33" bestFit="1" customWidth="1"/>
    <col min="2571" max="2571" width="15.7265625" style="33" bestFit="1" customWidth="1"/>
    <col min="2572" max="2816" width="9.1796875" style="33"/>
    <col min="2817" max="2817" width="15.7265625" style="33" customWidth="1"/>
    <col min="2818" max="2818" width="11" style="33" customWidth="1"/>
    <col min="2819" max="2819" width="8.1796875" style="33" customWidth="1"/>
    <col min="2820" max="2821" width="7" style="33" bestFit="1" customWidth="1"/>
    <col min="2822" max="2822" width="7.81640625" style="33" customWidth="1"/>
    <col min="2823" max="2824" width="7" style="33" bestFit="1" customWidth="1"/>
    <col min="2825" max="2825" width="8.54296875" style="33" customWidth="1"/>
    <col min="2826" max="2826" width="7" style="33" bestFit="1" customWidth="1"/>
    <col min="2827" max="2827" width="15.7265625" style="33" bestFit="1" customWidth="1"/>
    <col min="2828" max="3072" width="9.1796875" style="33"/>
    <col min="3073" max="3073" width="15.7265625" style="33" customWidth="1"/>
    <col min="3074" max="3074" width="11" style="33" customWidth="1"/>
    <col min="3075" max="3075" width="8.1796875" style="33" customWidth="1"/>
    <col min="3076" max="3077" width="7" style="33" bestFit="1" customWidth="1"/>
    <col min="3078" max="3078" width="7.81640625" style="33" customWidth="1"/>
    <col min="3079" max="3080" width="7" style="33" bestFit="1" customWidth="1"/>
    <col min="3081" max="3081" width="8.54296875" style="33" customWidth="1"/>
    <col min="3082" max="3082" width="7" style="33" bestFit="1" customWidth="1"/>
    <col min="3083" max="3083" width="15.7265625" style="33" bestFit="1" customWidth="1"/>
    <col min="3084" max="3328" width="9.1796875" style="33"/>
    <col min="3329" max="3329" width="15.7265625" style="33" customWidth="1"/>
    <col min="3330" max="3330" width="11" style="33" customWidth="1"/>
    <col min="3331" max="3331" width="8.1796875" style="33" customWidth="1"/>
    <col min="3332" max="3333" width="7" style="33" bestFit="1" customWidth="1"/>
    <col min="3334" max="3334" width="7.81640625" style="33" customWidth="1"/>
    <col min="3335" max="3336" width="7" style="33" bestFit="1" customWidth="1"/>
    <col min="3337" max="3337" width="8.54296875" style="33" customWidth="1"/>
    <col min="3338" max="3338" width="7" style="33" bestFit="1" customWidth="1"/>
    <col min="3339" max="3339" width="15.7265625" style="33" bestFit="1" customWidth="1"/>
    <col min="3340" max="3584" width="9.1796875" style="33"/>
    <col min="3585" max="3585" width="15.7265625" style="33" customWidth="1"/>
    <col min="3586" max="3586" width="11" style="33" customWidth="1"/>
    <col min="3587" max="3587" width="8.1796875" style="33" customWidth="1"/>
    <col min="3588" max="3589" width="7" style="33" bestFit="1" customWidth="1"/>
    <col min="3590" max="3590" width="7.81640625" style="33" customWidth="1"/>
    <col min="3591" max="3592" width="7" style="33" bestFit="1" customWidth="1"/>
    <col min="3593" max="3593" width="8.54296875" style="33" customWidth="1"/>
    <col min="3594" max="3594" width="7" style="33" bestFit="1" customWidth="1"/>
    <col min="3595" max="3595" width="15.7265625" style="33" bestFit="1" customWidth="1"/>
    <col min="3596" max="3840" width="9.1796875" style="33"/>
    <col min="3841" max="3841" width="15.7265625" style="33" customWidth="1"/>
    <col min="3842" max="3842" width="11" style="33" customWidth="1"/>
    <col min="3843" max="3843" width="8.1796875" style="33" customWidth="1"/>
    <col min="3844" max="3845" width="7" style="33" bestFit="1" customWidth="1"/>
    <col min="3846" max="3846" width="7.81640625" style="33" customWidth="1"/>
    <col min="3847" max="3848" width="7" style="33" bestFit="1" customWidth="1"/>
    <col min="3849" max="3849" width="8.54296875" style="33" customWidth="1"/>
    <col min="3850" max="3850" width="7" style="33" bestFit="1" customWidth="1"/>
    <col min="3851" max="3851" width="15.7265625" style="33" bestFit="1" customWidth="1"/>
    <col min="3852" max="4096" width="9.1796875" style="33"/>
    <col min="4097" max="4097" width="15.7265625" style="33" customWidth="1"/>
    <col min="4098" max="4098" width="11" style="33" customWidth="1"/>
    <col min="4099" max="4099" width="8.1796875" style="33" customWidth="1"/>
    <col min="4100" max="4101" width="7" style="33" bestFit="1" customWidth="1"/>
    <col min="4102" max="4102" width="7.81640625" style="33" customWidth="1"/>
    <col min="4103" max="4104" width="7" style="33" bestFit="1" customWidth="1"/>
    <col min="4105" max="4105" width="8.54296875" style="33" customWidth="1"/>
    <col min="4106" max="4106" width="7" style="33" bestFit="1" customWidth="1"/>
    <col min="4107" max="4107" width="15.7265625" style="33" bestFit="1" customWidth="1"/>
    <col min="4108" max="4352" width="9.1796875" style="33"/>
    <col min="4353" max="4353" width="15.7265625" style="33" customWidth="1"/>
    <col min="4354" max="4354" width="11" style="33" customWidth="1"/>
    <col min="4355" max="4355" width="8.1796875" style="33" customWidth="1"/>
    <col min="4356" max="4357" width="7" style="33" bestFit="1" customWidth="1"/>
    <col min="4358" max="4358" width="7.81640625" style="33" customWidth="1"/>
    <col min="4359" max="4360" width="7" style="33" bestFit="1" customWidth="1"/>
    <col min="4361" max="4361" width="8.54296875" style="33" customWidth="1"/>
    <col min="4362" max="4362" width="7" style="33" bestFit="1" customWidth="1"/>
    <col min="4363" max="4363" width="15.7265625" style="33" bestFit="1" customWidth="1"/>
    <col min="4364" max="4608" width="9.1796875" style="33"/>
    <col min="4609" max="4609" width="15.7265625" style="33" customWidth="1"/>
    <col min="4610" max="4610" width="11" style="33" customWidth="1"/>
    <col min="4611" max="4611" width="8.1796875" style="33" customWidth="1"/>
    <col min="4612" max="4613" width="7" style="33" bestFit="1" customWidth="1"/>
    <col min="4614" max="4614" width="7.81640625" style="33" customWidth="1"/>
    <col min="4615" max="4616" width="7" style="33" bestFit="1" customWidth="1"/>
    <col min="4617" max="4617" width="8.54296875" style="33" customWidth="1"/>
    <col min="4618" max="4618" width="7" style="33" bestFit="1" customWidth="1"/>
    <col min="4619" max="4619" width="15.7265625" style="33" bestFit="1" customWidth="1"/>
    <col min="4620" max="4864" width="9.1796875" style="33"/>
    <col min="4865" max="4865" width="15.7265625" style="33" customWidth="1"/>
    <col min="4866" max="4866" width="11" style="33" customWidth="1"/>
    <col min="4867" max="4867" width="8.1796875" style="33" customWidth="1"/>
    <col min="4868" max="4869" width="7" style="33" bestFit="1" customWidth="1"/>
    <col min="4870" max="4870" width="7.81640625" style="33" customWidth="1"/>
    <col min="4871" max="4872" width="7" style="33" bestFit="1" customWidth="1"/>
    <col min="4873" max="4873" width="8.54296875" style="33" customWidth="1"/>
    <col min="4874" max="4874" width="7" style="33" bestFit="1" customWidth="1"/>
    <col min="4875" max="4875" width="15.7265625" style="33" bestFit="1" customWidth="1"/>
    <col min="4876" max="5120" width="9.1796875" style="33"/>
    <col min="5121" max="5121" width="15.7265625" style="33" customWidth="1"/>
    <col min="5122" max="5122" width="11" style="33" customWidth="1"/>
    <col min="5123" max="5123" width="8.1796875" style="33" customWidth="1"/>
    <col min="5124" max="5125" width="7" style="33" bestFit="1" customWidth="1"/>
    <col min="5126" max="5126" width="7.81640625" style="33" customWidth="1"/>
    <col min="5127" max="5128" width="7" style="33" bestFit="1" customWidth="1"/>
    <col min="5129" max="5129" width="8.54296875" style="33" customWidth="1"/>
    <col min="5130" max="5130" width="7" style="33" bestFit="1" customWidth="1"/>
    <col min="5131" max="5131" width="15.7265625" style="33" bestFit="1" customWidth="1"/>
    <col min="5132" max="5376" width="9.1796875" style="33"/>
    <col min="5377" max="5377" width="15.7265625" style="33" customWidth="1"/>
    <col min="5378" max="5378" width="11" style="33" customWidth="1"/>
    <col min="5379" max="5379" width="8.1796875" style="33" customWidth="1"/>
    <col min="5380" max="5381" width="7" style="33" bestFit="1" customWidth="1"/>
    <col min="5382" max="5382" width="7.81640625" style="33" customWidth="1"/>
    <col min="5383" max="5384" width="7" style="33" bestFit="1" customWidth="1"/>
    <col min="5385" max="5385" width="8.54296875" style="33" customWidth="1"/>
    <col min="5386" max="5386" width="7" style="33" bestFit="1" customWidth="1"/>
    <col min="5387" max="5387" width="15.7265625" style="33" bestFit="1" customWidth="1"/>
    <col min="5388" max="5632" width="9.1796875" style="33"/>
    <col min="5633" max="5633" width="15.7265625" style="33" customWidth="1"/>
    <col min="5634" max="5634" width="11" style="33" customWidth="1"/>
    <col min="5635" max="5635" width="8.1796875" style="33" customWidth="1"/>
    <col min="5636" max="5637" width="7" style="33" bestFit="1" customWidth="1"/>
    <col min="5638" max="5638" width="7.81640625" style="33" customWidth="1"/>
    <col min="5639" max="5640" width="7" style="33" bestFit="1" customWidth="1"/>
    <col min="5641" max="5641" width="8.54296875" style="33" customWidth="1"/>
    <col min="5642" max="5642" width="7" style="33" bestFit="1" customWidth="1"/>
    <col min="5643" max="5643" width="15.7265625" style="33" bestFit="1" customWidth="1"/>
    <col min="5644" max="5888" width="9.1796875" style="33"/>
    <col min="5889" max="5889" width="15.7265625" style="33" customWidth="1"/>
    <col min="5890" max="5890" width="11" style="33" customWidth="1"/>
    <col min="5891" max="5891" width="8.1796875" style="33" customWidth="1"/>
    <col min="5892" max="5893" width="7" style="33" bestFit="1" customWidth="1"/>
    <col min="5894" max="5894" width="7.81640625" style="33" customWidth="1"/>
    <col min="5895" max="5896" width="7" style="33" bestFit="1" customWidth="1"/>
    <col min="5897" max="5897" width="8.54296875" style="33" customWidth="1"/>
    <col min="5898" max="5898" width="7" style="33" bestFit="1" customWidth="1"/>
    <col min="5899" max="5899" width="15.7265625" style="33" bestFit="1" customWidth="1"/>
    <col min="5900" max="6144" width="9.1796875" style="33"/>
    <col min="6145" max="6145" width="15.7265625" style="33" customWidth="1"/>
    <col min="6146" max="6146" width="11" style="33" customWidth="1"/>
    <col min="6147" max="6147" width="8.1796875" style="33" customWidth="1"/>
    <col min="6148" max="6149" width="7" style="33" bestFit="1" customWidth="1"/>
    <col min="6150" max="6150" width="7.81640625" style="33" customWidth="1"/>
    <col min="6151" max="6152" width="7" style="33" bestFit="1" customWidth="1"/>
    <col min="6153" max="6153" width="8.54296875" style="33" customWidth="1"/>
    <col min="6154" max="6154" width="7" style="33" bestFit="1" customWidth="1"/>
    <col min="6155" max="6155" width="15.7265625" style="33" bestFit="1" customWidth="1"/>
    <col min="6156" max="6400" width="9.1796875" style="33"/>
    <col min="6401" max="6401" width="15.7265625" style="33" customWidth="1"/>
    <col min="6402" max="6402" width="11" style="33" customWidth="1"/>
    <col min="6403" max="6403" width="8.1796875" style="33" customWidth="1"/>
    <col min="6404" max="6405" width="7" style="33" bestFit="1" customWidth="1"/>
    <col min="6406" max="6406" width="7.81640625" style="33" customWidth="1"/>
    <col min="6407" max="6408" width="7" style="33" bestFit="1" customWidth="1"/>
    <col min="6409" max="6409" width="8.54296875" style="33" customWidth="1"/>
    <col min="6410" max="6410" width="7" style="33" bestFit="1" customWidth="1"/>
    <col min="6411" max="6411" width="15.7265625" style="33" bestFit="1" customWidth="1"/>
    <col min="6412" max="6656" width="9.1796875" style="33"/>
    <col min="6657" max="6657" width="15.7265625" style="33" customWidth="1"/>
    <col min="6658" max="6658" width="11" style="33" customWidth="1"/>
    <col min="6659" max="6659" width="8.1796875" style="33" customWidth="1"/>
    <col min="6660" max="6661" width="7" style="33" bestFit="1" customWidth="1"/>
    <col min="6662" max="6662" width="7.81640625" style="33" customWidth="1"/>
    <col min="6663" max="6664" width="7" style="33" bestFit="1" customWidth="1"/>
    <col min="6665" max="6665" width="8.54296875" style="33" customWidth="1"/>
    <col min="6666" max="6666" width="7" style="33" bestFit="1" customWidth="1"/>
    <col min="6667" max="6667" width="15.7265625" style="33" bestFit="1" customWidth="1"/>
    <col min="6668" max="6912" width="9.1796875" style="33"/>
    <col min="6913" max="6913" width="15.7265625" style="33" customWidth="1"/>
    <col min="6914" max="6914" width="11" style="33" customWidth="1"/>
    <col min="6915" max="6915" width="8.1796875" style="33" customWidth="1"/>
    <col min="6916" max="6917" width="7" style="33" bestFit="1" customWidth="1"/>
    <col min="6918" max="6918" width="7.81640625" style="33" customWidth="1"/>
    <col min="6919" max="6920" width="7" style="33" bestFit="1" customWidth="1"/>
    <col min="6921" max="6921" width="8.54296875" style="33" customWidth="1"/>
    <col min="6922" max="6922" width="7" style="33" bestFit="1" customWidth="1"/>
    <col min="6923" max="6923" width="15.7265625" style="33" bestFit="1" customWidth="1"/>
    <col min="6924" max="7168" width="9.1796875" style="33"/>
    <col min="7169" max="7169" width="15.7265625" style="33" customWidth="1"/>
    <col min="7170" max="7170" width="11" style="33" customWidth="1"/>
    <col min="7171" max="7171" width="8.1796875" style="33" customWidth="1"/>
    <col min="7172" max="7173" width="7" style="33" bestFit="1" customWidth="1"/>
    <col min="7174" max="7174" width="7.81640625" style="33" customWidth="1"/>
    <col min="7175" max="7176" width="7" style="33" bestFit="1" customWidth="1"/>
    <col min="7177" max="7177" width="8.54296875" style="33" customWidth="1"/>
    <col min="7178" max="7178" width="7" style="33" bestFit="1" customWidth="1"/>
    <col min="7179" max="7179" width="15.7265625" style="33" bestFit="1" customWidth="1"/>
    <col min="7180" max="7424" width="9.1796875" style="33"/>
    <col min="7425" max="7425" width="15.7265625" style="33" customWidth="1"/>
    <col min="7426" max="7426" width="11" style="33" customWidth="1"/>
    <col min="7427" max="7427" width="8.1796875" style="33" customWidth="1"/>
    <col min="7428" max="7429" width="7" style="33" bestFit="1" customWidth="1"/>
    <col min="7430" max="7430" width="7.81640625" style="33" customWidth="1"/>
    <col min="7431" max="7432" width="7" style="33" bestFit="1" customWidth="1"/>
    <col min="7433" max="7433" width="8.54296875" style="33" customWidth="1"/>
    <col min="7434" max="7434" width="7" style="33" bestFit="1" customWidth="1"/>
    <col min="7435" max="7435" width="15.7265625" style="33" bestFit="1" customWidth="1"/>
    <col min="7436" max="7680" width="9.1796875" style="33"/>
    <col min="7681" max="7681" width="15.7265625" style="33" customWidth="1"/>
    <col min="7682" max="7682" width="11" style="33" customWidth="1"/>
    <col min="7683" max="7683" width="8.1796875" style="33" customWidth="1"/>
    <col min="7684" max="7685" width="7" style="33" bestFit="1" customWidth="1"/>
    <col min="7686" max="7686" width="7.81640625" style="33" customWidth="1"/>
    <col min="7687" max="7688" width="7" style="33" bestFit="1" customWidth="1"/>
    <col min="7689" max="7689" width="8.54296875" style="33" customWidth="1"/>
    <col min="7690" max="7690" width="7" style="33" bestFit="1" customWidth="1"/>
    <col min="7691" max="7691" width="15.7265625" style="33" bestFit="1" customWidth="1"/>
    <col min="7692" max="7936" width="9.1796875" style="33"/>
    <col min="7937" max="7937" width="15.7265625" style="33" customWidth="1"/>
    <col min="7938" max="7938" width="11" style="33" customWidth="1"/>
    <col min="7939" max="7939" width="8.1796875" style="33" customWidth="1"/>
    <col min="7940" max="7941" width="7" style="33" bestFit="1" customWidth="1"/>
    <col min="7942" max="7942" width="7.81640625" style="33" customWidth="1"/>
    <col min="7943" max="7944" width="7" style="33" bestFit="1" customWidth="1"/>
    <col min="7945" max="7945" width="8.54296875" style="33" customWidth="1"/>
    <col min="7946" max="7946" width="7" style="33" bestFit="1" customWidth="1"/>
    <col min="7947" max="7947" width="15.7265625" style="33" bestFit="1" customWidth="1"/>
    <col min="7948" max="8192" width="9.1796875" style="33"/>
    <col min="8193" max="8193" width="15.7265625" style="33" customWidth="1"/>
    <col min="8194" max="8194" width="11" style="33" customWidth="1"/>
    <col min="8195" max="8195" width="8.1796875" style="33" customWidth="1"/>
    <col min="8196" max="8197" width="7" style="33" bestFit="1" customWidth="1"/>
    <col min="8198" max="8198" width="7.81640625" style="33" customWidth="1"/>
    <col min="8199" max="8200" width="7" style="33" bestFit="1" customWidth="1"/>
    <col min="8201" max="8201" width="8.54296875" style="33" customWidth="1"/>
    <col min="8202" max="8202" width="7" style="33" bestFit="1" customWidth="1"/>
    <col min="8203" max="8203" width="15.7265625" style="33" bestFit="1" customWidth="1"/>
    <col min="8204" max="8448" width="9.1796875" style="33"/>
    <col min="8449" max="8449" width="15.7265625" style="33" customWidth="1"/>
    <col min="8450" max="8450" width="11" style="33" customWidth="1"/>
    <col min="8451" max="8451" width="8.1796875" style="33" customWidth="1"/>
    <col min="8452" max="8453" width="7" style="33" bestFit="1" customWidth="1"/>
    <col min="8454" max="8454" width="7.81640625" style="33" customWidth="1"/>
    <col min="8455" max="8456" width="7" style="33" bestFit="1" customWidth="1"/>
    <col min="8457" max="8457" width="8.54296875" style="33" customWidth="1"/>
    <col min="8458" max="8458" width="7" style="33" bestFit="1" customWidth="1"/>
    <col min="8459" max="8459" width="15.7265625" style="33" bestFit="1" customWidth="1"/>
    <col min="8460" max="8704" width="9.1796875" style="33"/>
    <col min="8705" max="8705" width="15.7265625" style="33" customWidth="1"/>
    <col min="8706" max="8706" width="11" style="33" customWidth="1"/>
    <col min="8707" max="8707" width="8.1796875" style="33" customWidth="1"/>
    <col min="8708" max="8709" width="7" style="33" bestFit="1" customWidth="1"/>
    <col min="8710" max="8710" width="7.81640625" style="33" customWidth="1"/>
    <col min="8711" max="8712" width="7" style="33" bestFit="1" customWidth="1"/>
    <col min="8713" max="8713" width="8.54296875" style="33" customWidth="1"/>
    <col min="8714" max="8714" width="7" style="33" bestFit="1" customWidth="1"/>
    <col min="8715" max="8715" width="15.7265625" style="33" bestFit="1" customWidth="1"/>
    <col min="8716" max="8960" width="9.1796875" style="33"/>
    <col min="8961" max="8961" width="15.7265625" style="33" customWidth="1"/>
    <col min="8962" max="8962" width="11" style="33" customWidth="1"/>
    <col min="8963" max="8963" width="8.1796875" style="33" customWidth="1"/>
    <col min="8964" max="8965" width="7" style="33" bestFit="1" customWidth="1"/>
    <col min="8966" max="8966" width="7.81640625" style="33" customWidth="1"/>
    <col min="8967" max="8968" width="7" style="33" bestFit="1" customWidth="1"/>
    <col min="8969" max="8969" width="8.54296875" style="33" customWidth="1"/>
    <col min="8970" max="8970" width="7" style="33" bestFit="1" customWidth="1"/>
    <col min="8971" max="8971" width="15.7265625" style="33" bestFit="1" customWidth="1"/>
    <col min="8972" max="9216" width="9.1796875" style="33"/>
    <col min="9217" max="9217" width="15.7265625" style="33" customWidth="1"/>
    <col min="9218" max="9218" width="11" style="33" customWidth="1"/>
    <col min="9219" max="9219" width="8.1796875" style="33" customWidth="1"/>
    <col min="9220" max="9221" width="7" style="33" bestFit="1" customWidth="1"/>
    <col min="9222" max="9222" width="7.81640625" style="33" customWidth="1"/>
    <col min="9223" max="9224" width="7" style="33" bestFit="1" customWidth="1"/>
    <col min="9225" max="9225" width="8.54296875" style="33" customWidth="1"/>
    <col min="9226" max="9226" width="7" style="33" bestFit="1" customWidth="1"/>
    <col min="9227" max="9227" width="15.7265625" style="33" bestFit="1" customWidth="1"/>
    <col min="9228" max="9472" width="9.1796875" style="33"/>
    <col min="9473" max="9473" width="15.7265625" style="33" customWidth="1"/>
    <col min="9474" max="9474" width="11" style="33" customWidth="1"/>
    <col min="9475" max="9475" width="8.1796875" style="33" customWidth="1"/>
    <col min="9476" max="9477" width="7" style="33" bestFit="1" customWidth="1"/>
    <col min="9478" max="9478" width="7.81640625" style="33" customWidth="1"/>
    <col min="9479" max="9480" width="7" style="33" bestFit="1" customWidth="1"/>
    <col min="9481" max="9481" width="8.54296875" style="33" customWidth="1"/>
    <col min="9482" max="9482" width="7" style="33" bestFit="1" customWidth="1"/>
    <col min="9483" max="9483" width="15.7265625" style="33" bestFit="1" customWidth="1"/>
    <col min="9484" max="9728" width="9.1796875" style="33"/>
    <col min="9729" max="9729" width="15.7265625" style="33" customWidth="1"/>
    <col min="9730" max="9730" width="11" style="33" customWidth="1"/>
    <col min="9731" max="9731" width="8.1796875" style="33" customWidth="1"/>
    <col min="9732" max="9733" width="7" style="33" bestFit="1" customWidth="1"/>
    <col min="9734" max="9734" width="7.81640625" style="33" customWidth="1"/>
    <col min="9735" max="9736" width="7" style="33" bestFit="1" customWidth="1"/>
    <col min="9737" max="9737" width="8.54296875" style="33" customWidth="1"/>
    <col min="9738" max="9738" width="7" style="33" bestFit="1" customWidth="1"/>
    <col min="9739" max="9739" width="15.7265625" style="33" bestFit="1" customWidth="1"/>
    <col min="9740" max="9984" width="9.1796875" style="33"/>
    <col min="9985" max="9985" width="15.7265625" style="33" customWidth="1"/>
    <col min="9986" max="9986" width="11" style="33" customWidth="1"/>
    <col min="9987" max="9987" width="8.1796875" style="33" customWidth="1"/>
    <col min="9988" max="9989" width="7" style="33" bestFit="1" customWidth="1"/>
    <col min="9990" max="9990" width="7.81640625" style="33" customWidth="1"/>
    <col min="9991" max="9992" width="7" style="33" bestFit="1" customWidth="1"/>
    <col min="9993" max="9993" width="8.54296875" style="33" customWidth="1"/>
    <col min="9994" max="9994" width="7" style="33" bestFit="1" customWidth="1"/>
    <col min="9995" max="9995" width="15.7265625" style="33" bestFit="1" customWidth="1"/>
    <col min="9996" max="10240" width="9.1796875" style="33"/>
    <col min="10241" max="10241" width="15.7265625" style="33" customWidth="1"/>
    <col min="10242" max="10242" width="11" style="33" customWidth="1"/>
    <col min="10243" max="10243" width="8.1796875" style="33" customWidth="1"/>
    <col min="10244" max="10245" width="7" style="33" bestFit="1" customWidth="1"/>
    <col min="10246" max="10246" width="7.81640625" style="33" customWidth="1"/>
    <col min="10247" max="10248" width="7" style="33" bestFit="1" customWidth="1"/>
    <col min="10249" max="10249" width="8.54296875" style="33" customWidth="1"/>
    <col min="10250" max="10250" width="7" style="33" bestFit="1" customWidth="1"/>
    <col min="10251" max="10251" width="15.7265625" style="33" bestFit="1" customWidth="1"/>
    <col min="10252" max="10496" width="9.1796875" style="33"/>
    <col min="10497" max="10497" width="15.7265625" style="33" customWidth="1"/>
    <col min="10498" max="10498" width="11" style="33" customWidth="1"/>
    <col min="10499" max="10499" width="8.1796875" style="33" customWidth="1"/>
    <col min="10500" max="10501" width="7" style="33" bestFit="1" customWidth="1"/>
    <col min="10502" max="10502" width="7.81640625" style="33" customWidth="1"/>
    <col min="10503" max="10504" width="7" style="33" bestFit="1" customWidth="1"/>
    <col min="10505" max="10505" width="8.54296875" style="33" customWidth="1"/>
    <col min="10506" max="10506" width="7" style="33" bestFit="1" customWidth="1"/>
    <col min="10507" max="10507" width="15.7265625" style="33" bestFit="1" customWidth="1"/>
    <col min="10508" max="10752" width="9.1796875" style="33"/>
    <col min="10753" max="10753" width="15.7265625" style="33" customWidth="1"/>
    <col min="10754" max="10754" width="11" style="33" customWidth="1"/>
    <col min="10755" max="10755" width="8.1796875" style="33" customWidth="1"/>
    <col min="10756" max="10757" width="7" style="33" bestFit="1" customWidth="1"/>
    <col min="10758" max="10758" width="7.81640625" style="33" customWidth="1"/>
    <col min="10759" max="10760" width="7" style="33" bestFit="1" customWidth="1"/>
    <col min="10761" max="10761" width="8.54296875" style="33" customWidth="1"/>
    <col min="10762" max="10762" width="7" style="33" bestFit="1" customWidth="1"/>
    <col min="10763" max="10763" width="15.7265625" style="33" bestFit="1" customWidth="1"/>
    <col min="10764" max="11008" width="9.1796875" style="33"/>
    <col min="11009" max="11009" width="15.7265625" style="33" customWidth="1"/>
    <col min="11010" max="11010" width="11" style="33" customWidth="1"/>
    <col min="11011" max="11011" width="8.1796875" style="33" customWidth="1"/>
    <col min="11012" max="11013" width="7" style="33" bestFit="1" customWidth="1"/>
    <col min="11014" max="11014" width="7.81640625" style="33" customWidth="1"/>
    <col min="11015" max="11016" width="7" style="33" bestFit="1" customWidth="1"/>
    <col min="11017" max="11017" width="8.54296875" style="33" customWidth="1"/>
    <col min="11018" max="11018" width="7" style="33" bestFit="1" customWidth="1"/>
    <col min="11019" max="11019" width="15.7265625" style="33" bestFit="1" customWidth="1"/>
    <col min="11020" max="11264" width="9.1796875" style="33"/>
    <col min="11265" max="11265" width="15.7265625" style="33" customWidth="1"/>
    <col min="11266" max="11266" width="11" style="33" customWidth="1"/>
    <col min="11267" max="11267" width="8.1796875" style="33" customWidth="1"/>
    <col min="11268" max="11269" width="7" style="33" bestFit="1" customWidth="1"/>
    <col min="11270" max="11270" width="7.81640625" style="33" customWidth="1"/>
    <col min="11271" max="11272" width="7" style="33" bestFit="1" customWidth="1"/>
    <col min="11273" max="11273" width="8.54296875" style="33" customWidth="1"/>
    <col min="11274" max="11274" width="7" style="33" bestFit="1" customWidth="1"/>
    <col min="11275" max="11275" width="15.7265625" style="33" bestFit="1" customWidth="1"/>
    <col min="11276" max="11520" width="9.1796875" style="33"/>
    <col min="11521" max="11521" width="15.7265625" style="33" customWidth="1"/>
    <col min="11522" max="11522" width="11" style="33" customWidth="1"/>
    <col min="11523" max="11523" width="8.1796875" style="33" customWidth="1"/>
    <col min="11524" max="11525" width="7" style="33" bestFit="1" customWidth="1"/>
    <col min="11526" max="11526" width="7.81640625" style="33" customWidth="1"/>
    <col min="11527" max="11528" width="7" style="33" bestFit="1" customWidth="1"/>
    <col min="11529" max="11529" width="8.54296875" style="33" customWidth="1"/>
    <col min="11530" max="11530" width="7" style="33" bestFit="1" customWidth="1"/>
    <col min="11531" max="11531" width="15.7265625" style="33" bestFit="1" customWidth="1"/>
    <col min="11532" max="11776" width="9.1796875" style="33"/>
    <col min="11777" max="11777" width="15.7265625" style="33" customWidth="1"/>
    <col min="11778" max="11778" width="11" style="33" customWidth="1"/>
    <col min="11779" max="11779" width="8.1796875" style="33" customWidth="1"/>
    <col min="11780" max="11781" width="7" style="33" bestFit="1" customWidth="1"/>
    <col min="11782" max="11782" width="7.81640625" style="33" customWidth="1"/>
    <col min="11783" max="11784" width="7" style="33" bestFit="1" customWidth="1"/>
    <col min="11785" max="11785" width="8.54296875" style="33" customWidth="1"/>
    <col min="11786" max="11786" width="7" style="33" bestFit="1" customWidth="1"/>
    <col min="11787" max="11787" width="15.7265625" style="33" bestFit="1" customWidth="1"/>
    <col min="11788" max="12032" width="9.1796875" style="33"/>
    <col min="12033" max="12033" width="15.7265625" style="33" customWidth="1"/>
    <col min="12034" max="12034" width="11" style="33" customWidth="1"/>
    <col min="12035" max="12035" width="8.1796875" style="33" customWidth="1"/>
    <col min="12036" max="12037" width="7" style="33" bestFit="1" customWidth="1"/>
    <col min="12038" max="12038" width="7.81640625" style="33" customWidth="1"/>
    <col min="12039" max="12040" width="7" style="33" bestFit="1" customWidth="1"/>
    <col min="12041" max="12041" width="8.54296875" style="33" customWidth="1"/>
    <col min="12042" max="12042" width="7" style="33" bestFit="1" customWidth="1"/>
    <col min="12043" max="12043" width="15.7265625" style="33" bestFit="1" customWidth="1"/>
    <col min="12044" max="12288" width="9.1796875" style="33"/>
    <col min="12289" max="12289" width="15.7265625" style="33" customWidth="1"/>
    <col min="12290" max="12290" width="11" style="33" customWidth="1"/>
    <col min="12291" max="12291" width="8.1796875" style="33" customWidth="1"/>
    <col min="12292" max="12293" width="7" style="33" bestFit="1" customWidth="1"/>
    <col min="12294" max="12294" width="7.81640625" style="33" customWidth="1"/>
    <col min="12295" max="12296" width="7" style="33" bestFit="1" customWidth="1"/>
    <col min="12297" max="12297" width="8.54296875" style="33" customWidth="1"/>
    <col min="12298" max="12298" width="7" style="33" bestFit="1" customWidth="1"/>
    <col min="12299" max="12299" width="15.7265625" style="33" bestFit="1" customWidth="1"/>
    <col min="12300" max="12544" width="9.1796875" style="33"/>
    <col min="12545" max="12545" width="15.7265625" style="33" customWidth="1"/>
    <col min="12546" max="12546" width="11" style="33" customWidth="1"/>
    <col min="12547" max="12547" width="8.1796875" style="33" customWidth="1"/>
    <col min="12548" max="12549" width="7" style="33" bestFit="1" customWidth="1"/>
    <col min="12550" max="12550" width="7.81640625" style="33" customWidth="1"/>
    <col min="12551" max="12552" width="7" style="33" bestFit="1" customWidth="1"/>
    <col min="12553" max="12553" width="8.54296875" style="33" customWidth="1"/>
    <col min="12554" max="12554" width="7" style="33" bestFit="1" customWidth="1"/>
    <col min="12555" max="12555" width="15.7265625" style="33" bestFit="1" customWidth="1"/>
    <col min="12556" max="12800" width="9.1796875" style="33"/>
    <col min="12801" max="12801" width="15.7265625" style="33" customWidth="1"/>
    <col min="12802" max="12802" width="11" style="33" customWidth="1"/>
    <col min="12803" max="12803" width="8.1796875" style="33" customWidth="1"/>
    <col min="12804" max="12805" width="7" style="33" bestFit="1" customWidth="1"/>
    <col min="12806" max="12806" width="7.81640625" style="33" customWidth="1"/>
    <col min="12807" max="12808" width="7" style="33" bestFit="1" customWidth="1"/>
    <col min="12809" max="12809" width="8.54296875" style="33" customWidth="1"/>
    <col min="12810" max="12810" width="7" style="33" bestFit="1" customWidth="1"/>
    <col min="12811" max="12811" width="15.7265625" style="33" bestFit="1" customWidth="1"/>
    <col min="12812" max="13056" width="9.1796875" style="33"/>
    <col min="13057" max="13057" width="15.7265625" style="33" customWidth="1"/>
    <col min="13058" max="13058" width="11" style="33" customWidth="1"/>
    <col min="13059" max="13059" width="8.1796875" style="33" customWidth="1"/>
    <col min="13060" max="13061" width="7" style="33" bestFit="1" customWidth="1"/>
    <col min="13062" max="13062" width="7.81640625" style="33" customWidth="1"/>
    <col min="13063" max="13064" width="7" style="33" bestFit="1" customWidth="1"/>
    <col min="13065" max="13065" width="8.54296875" style="33" customWidth="1"/>
    <col min="13066" max="13066" width="7" style="33" bestFit="1" customWidth="1"/>
    <col min="13067" max="13067" width="15.7265625" style="33" bestFit="1" customWidth="1"/>
    <col min="13068" max="13312" width="9.1796875" style="33"/>
    <col min="13313" max="13313" width="15.7265625" style="33" customWidth="1"/>
    <col min="13314" max="13314" width="11" style="33" customWidth="1"/>
    <col min="13315" max="13315" width="8.1796875" style="33" customWidth="1"/>
    <col min="13316" max="13317" width="7" style="33" bestFit="1" customWidth="1"/>
    <col min="13318" max="13318" width="7.81640625" style="33" customWidth="1"/>
    <col min="13319" max="13320" width="7" style="33" bestFit="1" customWidth="1"/>
    <col min="13321" max="13321" width="8.54296875" style="33" customWidth="1"/>
    <col min="13322" max="13322" width="7" style="33" bestFit="1" customWidth="1"/>
    <col min="13323" max="13323" width="15.7265625" style="33" bestFit="1" customWidth="1"/>
    <col min="13324" max="13568" width="9.1796875" style="33"/>
    <col min="13569" max="13569" width="15.7265625" style="33" customWidth="1"/>
    <col min="13570" max="13570" width="11" style="33" customWidth="1"/>
    <col min="13571" max="13571" width="8.1796875" style="33" customWidth="1"/>
    <col min="13572" max="13573" width="7" style="33" bestFit="1" customWidth="1"/>
    <col min="13574" max="13574" width="7.81640625" style="33" customWidth="1"/>
    <col min="13575" max="13576" width="7" style="33" bestFit="1" customWidth="1"/>
    <col min="13577" max="13577" width="8.54296875" style="33" customWidth="1"/>
    <col min="13578" max="13578" width="7" style="33" bestFit="1" customWidth="1"/>
    <col min="13579" max="13579" width="15.7265625" style="33" bestFit="1" customWidth="1"/>
    <col min="13580" max="13824" width="9.1796875" style="33"/>
    <col min="13825" max="13825" width="15.7265625" style="33" customWidth="1"/>
    <col min="13826" max="13826" width="11" style="33" customWidth="1"/>
    <col min="13827" max="13827" width="8.1796875" style="33" customWidth="1"/>
    <col min="13828" max="13829" width="7" style="33" bestFit="1" customWidth="1"/>
    <col min="13830" max="13830" width="7.81640625" style="33" customWidth="1"/>
    <col min="13831" max="13832" width="7" style="33" bestFit="1" customWidth="1"/>
    <col min="13833" max="13833" width="8.54296875" style="33" customWidth="1"/>
    <col min="13834" max="13834" width="7" style="33" bestFit="1" customWidth="1"/>
    <col min="13835" max="13835" width="15.7265625" style="33" bestFit="1" customWidth="1"/>
    <col min="13836" max="14080" width="9.1796875" style="33"/>
    <col min="14081" max="14081" width="15.7265625" style="33" customWidth="1"/>
    <col min="14082" max="14082" width="11" style="33" customWidth="1"/>
    <col min="14083" max="14083" width="8.1796875" style="33" customWidth="1"/>
    <col min="14084" max="14085" width="7" style="33" bestFit="1" customWidth="1"/>
    <col min="14086" max="14086" width="7.81640625" style="33" customWidth="1"/>
    <col min="14087" max="14088" width="7" style="33" bestFit="1" customWidth="1"/>
    <col min="14089" max="14089" width="8.54296875" style="33" customWidth="1"/>
    <col min="14090" max="14090" width="7" style="33" bestFit="1" customWidth="1"/>
    <col min="14091" max="14091" width="15.7265625" style="33" bestFit="1" customWidth="1"/>
    <col min="14092" max="14336" width="9.1796875" style="33"/>
    <col min="14337" max="14337" width="15.7265625" style="33" customWidth="1"/>
    <col min="14338" max="14338" width="11" style="33" customWidth="1"/>
    <col min="14339" max="14339" width="8.1796875" style="33" customWidth="1"/>
    <col min="14340" max="14341" width="7" style="33" bestFit="1" customWidth="1"/>
    <col min="14342" max="14342" width="7.81640625" style="33" customWidth="1"/>
    <col min="14343" max="14344" width="7" style="33" bestFit="1" customWidth="1"/>
    <col min="14345" max="14345" width="8.54296875" style="33" customWidth="1"/>
    <col min="14346" max="14346" width="7" style="33" bestFit="1" customWidth="1"/>
    <col min="14347" max="14347" width="15.7265625" style="33" bestFit="1" customWidth="1"/>
    <col min="14348" max="14592" width="9.1796875" style="33"/>
    <col min="14593" max="14593" width="15.7265625" style="33" customWidth="1"/>
    <col min="14594" max="14594" width="11" style="33" customWidth="1"/>
    <col min="14595" max="14595" width="8.1796875" style="33" customWidth="1"/>
    <col min="14596" max="14597" width="7" style="33" bestFit="1" customWidth="1"/>
    <col min="14598" max="14598" width="7.81640625" style="33" customWidth="1"/>
    <col min="14599" max="14600" width="7" style="33" bestFit="1" customWidth="1"/>
    <col min="14601" max="14601" width="8.54296875" style="33" customWidth="1"/>
    <col min="14602" max="14602" width="7" style="33" bestFit="1" customWidth="1"/>
    <col min="14603" max="14603" width="15.7265625" style="33" bestFit="1" customWidth="1"/>
    <col min="14604" max="14848" width="9.1796875" style="33"/>
    <col min="14849" max="14849" width="15.7265625" style="33" customWidth="1"/>
    <col min="14850" max="14850" width="11" style="33" customWidth="1"/>
    <col min="14851" max="14851" width="8.1796875" style="33" customWidth="1"/>
    <col min="14852" max="14853" width="7" style="33" bestFit="1" customWidth="1"/>
    <col min="14854" max="14854" width="7.81640625" style="33" customWidth="1"/>
    <col min="14855" max="14856" width="7" style="33" bestFit="1" customWidth="1"/>
    <col min="14857" max="14857" width="8.54296875" style="33" customWidth="1"/>
    <col min="14858" max="14858" width="7" style="33" bestFit="1" customWidth="1"/>
    <col min="14859" max="14859" width="15.7265625" style="33" bestFit="1" customWidth="1"/>
    <col min="14860" max="15104" width="9.1796875" style="33"/>
    <col min="15105" max="15105" width="15.7265625" style="33" customWidth="1"/>
    <col min="15106" max="15106" width="11" style="33" customWidth="1"/>
    <col min="15107" max="15107" width="8.1796875" style="33" customWidth="1"/>
    <col min="15108" max="15109" width="7" style="33" bestFit="1" customWidth="1"/>
    <col min="15110" max="15110" width="7.81640625" style="33" customWidth="1"/>
    <col min="15111" max="15112" width="7" style="33" bestFit="1" customWidth="1"/>
    <col min="15113" max="15113" width="8.54296875" style="33" customWidth="1"/>
    <col min="15114" max="15114" width="7" style="33" bestFit="1" customWidth="1"/>
    <col min="15115" max="15115" width="15.7265625" style="33" bestFit="1" customWidth="1"/>
    <col min="15116" max="15360" width="9.1796875" style="33"/>
    <col min="15361" max="15361" width="15.7265625" style="33" customWidth="1"/>
    <col min="15362" max="15362" width="11" style="33" customWidth="1"/>
    <col min="15363" max="15363" width="8.1796875" style="33" customWidth="1"/>
    <col min="15364" max="15365" width="7" style="33" bestFit="1" customWidth="1"/>
    <col min="15366" max="15366" width="7.81640625" style="33" customWidth="1"/>
    <col min="15367" max="15368" width="7" style="33" bestFit="1" customWidth="1"/>
    <col min="15369" max="15369" width="8.54296875" style="33" customWidth="1"/>
    <col min="15370" max="15370" width="7" style="33" bestFit="1" customWidth="1"/>
    <col min="15371" max="15371" width="15.7265625" style="33" bestFit="1" customWidth="1"/>
    <col min="15372" max="15616" width="9.1796875" style="33"/>
    <col min="15617" max="15617" width="15.7265625" style="33" customWidth="1"/>
    <col min="15618" max="15618" width="11" style="33" customWidth="1"/>
    <col min="15619" max="15619" width="8.1796875" style="33" customWidth="1"/>
    <col min="15620" max="15621" width="7" style="33" bestFit="1" customWidth="1"/>
    <col min="15622" max="15622" width="7.81640625" style="33" customWidth="1"/>
    <col min="15623" max="15624" width="7" style="33" bestFit="1" customWidth="1"/>
    <col min="15625" max="15625" width="8.54296875" style="33" customWidth="1"/>
    <col min="15626" max="15626" width="7" style="33" bestFit="1" customWidth="1"/>
    <col min="15627" max="15627" width="15.7265625" style="33" bestFit="1" customWidth="1"/>
    <col min="15628" max="15872" width="9.1796875" style="33"/>
    <col min="15873" max="15873" width="15.7265625" style="33" customWidth="1"/>
    <col min="15874" max="15874" width="11" style="33" customWidth="1"/>
    <col min="15875" max="15875" width="8.1796875" style="33" customWidth="1"/>
    <col min="15876" max="15877" width="7" style="33" bestFit="1" customWidth="1"/>
    <col min="15878" max="15878" width="7.81640625" style="33" customWidth="1"/>
    <col min="15879" max="15880" width="7" style="33" bestFit="1" customWidth="1"/>
    <col min="15881" max="15881" width="8.54296875" style="33" customWidth="1"/>
    <col min="15882" max="15882" width="7" style="33" bestFit="1" customWidth="1"/>
    <col min="15883" max="15883" width="15.7265625" style="33" bestFit="1" customWidth="1"/>
    <col min="15884" max="16128" width="9.1796875" style="33"/>
    <col min="16129" max="16129" width="15.7265625" style="33" customWidth="1"/>
    <col min="16130" max="16130" width="11" style="33" customWidth="1"/>
    <col min="16131" max="16131" width="8.1796875" style="33" customWidth="1"/>
    <col min="16132" max="16133" width="7" style="33" bestFit="1" customWidth="1"/>
    <col min="16134" max="16134" width="7.81640625" style="33" customWidth="1"/>
    <col min="16135" max="16136" width="7" style="33" bestFit="1" customWidth="1"/>
    <col min="16137" max="16137" width="8.54296875" style="33" customWidth="1"/>
    <col min="16138" max="16138" width="7" style="33" bestFit="1" customWidth="1"/>
    <col min="16139" max="16139" width="15.7265625" style="33" bestFit="1" customWidth="1"/>
    <col min="16140" max="16384" width="9.1796875" style="33"/>
  </cols>
  <sheetData>
    <row r="1" spans="1:11" ht="18.75" customHeight="1" x14ac:dyDescent="0.25">
      <c r="A1" s="1174" t="s">
        <v>1404</v>
      </c>
      <c r="B1" s="1174"/>
      <c r="C1" s="1174"/>
      <c r="D1" s="1174"/>
      <c r="E1" s="1174"/>
      <c r="F1" s="1174"/>
      <c r="G1" s="1174"/>
      <c r="H1" s="1174"/>
      <c r="I1" s="1174"/>
      <c r="J1" s="1174"/>
      <c r="K1" s="1174"/>
    </row>
    <row r="2" spans="1:11" ht="33" customHeight="1" x14ac:dyDescent="0.25">
      <c r="A2" s="1333" t="s">
        <v>1178</v>
      </c>
      <c r="B2" s="1175"/>
      <c r="C2" s="1175"/>
      <c r="D2" s="1175"/>
      <c r="E2" s="1175"/>
      <c r="F2" s="1175"/>
      <c r="G2" s="1175"/>
      <c r="H2" s="1175"/>
      <c r="I2" s="1175"/>
      <c r="J2" s="1175"/>
      <c r="K2" s="1175"/>
    </row>
    <row r="3" spans="1:11" ht="24" customHeight="1" x14ac:dyDescent="0.25">
      <c r="A3" s="1175">
        <v>2017</v>
      </c>
      <c r="B3" s="1175"/>
      <c r="C3" s="1175"/>
      <c r="D3" s="1175"/>
      <c r="E3" s="1175"/>
      <c r="F3" s="1175"/>
      <c r="G3" s="1175"/>
      <c r="H3" s="1175"/>
      <c r="I3" s="1175"/>
      <c r="J3" s="1175"/>
      <c r="K3" s="1175"/>
    </row>
    <row r="4" spans="1:11" ht="15.5" x14ac:dyDescent="0.4">
      <c r="A4" s="318" t="s">
        <v>935</v>
      </c>
      <c r="B4" s="320"/>
      <c r="C4" s="320"/>
      <c r="D4" s="1342"/>
      <c r="E4" s="1342"/>
      <c r="F4" s="1342"/>
      <c r="G4" s="346"/>
      <c r="H4" s="320"/>
      <c r="I4" s="346"/>
      <c r="J4" s="347"/>
      <c r="K4" s="324" t="s">
        <v>82</v>
      </c>
    </row>
    <row r="5" spans="1:11" ht="31.5" customHeight="1" x14ac:dyDescent="0.25">
      <c r="A5" s="1338" t="s">
        <v>887</v>
      </c>
      <c r="B5" s="1340" t="s">
        <v>856</v>
      </c>
      <c r="C5" s="1184"/>
      <c r="D5" s="1184"/>
      <c r="E5" s="1177" t="s">
        <v>839</v>
      </c>
      <c r="F5" s="1177"/>
      <c r="G5" s="1177"/>
      <c r="H5" s="1177" t="s">
        <v>884</v>
      </c>
      <c r="I5" s="1177"/>
      <c r="J5" s="1205"/>
      <c r="K5" s="1336" t="s">
        <v>1405</v>
      </c>
    </row>
    <row r="6" spans="1:11" ht="37.5" customHeight="1" x14ac:dyDescent="0.25">
      <c r="A6" s="1339"/>
      <c r="B6" s="98" t="s">
        <v>404</v>
      </c>
      <c r="C6" s="494" t="s">
        <v>796</v>
      </c>
      <c r="D6" s="494" t="s">
        <v>795</v>
      </c>
      <c r="E6" s="99" t="s">
        <v>404</v>
      </c>
      <c r="F6" s="494" t="s">
        <v>796</v>
      </c>
      <c r="G6" s="494" t="s">
        <v>795</v>
      </c>
      <c r="H6" s="99" t="s">
        <v>404</v>
      </c>
      <c r="I6" s="494" t="s">
        <v>796</v>
      </c>
      <c r="J6" s="494" t="s">
        <v>795</v>
      </c>
      <c r="K6" s="1337"/>
    </row>
    <row r="7" spans="1:11" ht="18" customHeight="1" thickBot="1" x14ac:dyDescent="0.3">
      <c r="A7" s="655" t="s">
        <v>151</v>
      </c>
      <c r="B7" s="213">
        <f>D7+C7</f>
        <v>151</v>
      </c>
      <c r="C7" s="213">
        <f>I7+F7</f>
        <v>68</v>
      </c>
      <c r="D7" s="213">
        <f>J7+G7</f>
        <v>83</v>
      </c>
      <c r="E7" s="213">
        <f>G7+F7</f>
        <v>107</v>
      </c>
      <c r="F7" s="187">
        <v>53</v>
      </c>
      <c r="G7" s="187">
        <v>54</v>
      </c>
      <c r="H7" s="213">
        <f>J7+I7</f>
        <v>44</v>
      </c>
      <c r="I7" s="187">
        <v>15</v>
      </c>
      <c r="J7" s="187">
        <v>29</v>
      </c>
      <c r="K7" s="825" t="s">
        <v>152</v>
      </c>
    </row>
    <row r="8" spans="1:11" ht="18" customHeight="1" thickBot="1" x14ac:dyDescent="0.3">
      <c r="A8" s="45">
        <v>1</v>
      </c>
      <c r="B8" s="284">
        <f t="shared" ref="B8:B71" si="0">D8+C8</f>
        <v>9</v>
      </c>
      <c r="C8" s="284">
        <f t="shared" ref="C8:C71" si="1">I8+F8</f>
        <v>3</v>
      </c>
      <c r="D8" s="284">
        <f t="shared" ref="D8:D71" si="2">J8+G8</f>
        <v>6</v>
      </c>
      <c r="E8" s="284">
        <f t="shared" ref="E8:E71" si="3">G8+F8</f>
        <v>7</v>
      </c>
      <c r="F8" s="183">
        <v>2</v>
      </c>
      <c r="G8" s="183">
        <v>5</v>
      </c>
      <c r="H8" s="284">
        <f t="shared" ref="H8:H71" si="4">J8+I8</f>
        <v>2</v>
      </c>
      <c r="I8" s="183">
        <v>1</v>
      </c>
      <c r="J8" s="183">
        <v>1</v>
      </c>
      <c r="K8" s="86">
        <v>1</v>
      </c>
    </row>
    <row r="9" spans="1:11" ht="18" customHeight="1" thickBot="1" x14ac:dyDescent="0.3">
      <c r="A9" s="46">
        <v>2</v>
      </c>
      <c r="B9" s="213">
        <f t="shared" si="0"/>
        <v>15</v>
      </c>
      <c r="C9" s="213">
        <f t="shared" si="1"/>
        <v>7</v>
      </c>
      <c r="D9" s="213">
        <f t="shared" si="2"/>
        <v>8</v>
      </c>
      <c r="E9" s="213">
        <f t="shared" si="3"/>
        <v>12</v>
      </c>
      <c r="F9" s="184">
        <v>5</v>
      </c>
      <c r="G9" s="184">
        <v>7</v>
      </c>
      <c r="H9" s="213">
        <f t="shared" si="4"/>
        <v>3</v>
      </c>
      <c r="I9" s="184">
        <v>2</v>
      </c>
      <c r="J9" s="184">
        <v>1</v>
      </c>
      <c r="K9" s="87">
        <v>2</v>
      </c>
    </row>
    <row r="10" spans="1:11" ht="18" customHeight="1" thickBot="1" x14ac:dyDescent="0.3">
      <c r="A10" s="45">
        <v>3</v>
      </c>
      <c r="B10" s="284">
        <f t="shared" si="0"/>
        <v>9</v>
      </c>
      <c r="C10" s="284">
        <f t="shared" si="1"/>
        <v>4</v>
      </c>
      <c r="D10" s="284">
        <f t="shared" si="2"/>
        <v>5</v>
      </c>
      <c r="E10" s="284">
        <f t="shared" si="3"/>
        <v>6</v>
      </c>
      <c r="F10" s="183">
        <v>3</v>
      </c>
      <c r="G10" s="183">
        <v>3</v>
      </c>
      <c r="H10" s="284">
        <f t="shared" si="4"/>
        <v>3</v>
      </c>
      <c r="I10" s="183">
        <v>1</v>
      </c>
      <c r="J10" s="183">
        <v>2</v>
      </c>
      <c r="K10" s="86">
        <v>3</v>
      </c>
    </row>
    <row r="11" spans="1:11" ht="18" customHeight="1" thickBot="1" x14ac:dyDescent="0.3">
      <c r="A11" s="46">
        <v>4</v>
      </c>
      <c r="B11" s="213">
        <f t="shared" si="0"/>
        <v>2</v>
      </c>
      <c r="C11" s="213">
        <f t="shared" si="1"/>
        <v>1</v>
      </c>
      <c r="D11" s="213">
        <f t="shared" si="2"/>
        <v>1</v>
      </c>
      <c r="E11" s="213">
        <f t="shared" si="3"/>
        <v>0</v>
      </c>
      <c r="F11" s="184">
        <v>0</v>
      </c>
      <c r="G11" s="184">
        <v>0</v>
      </c>
      <c r="H11" s="213">
        <f t="shared" si="4"/>
        <v>2</v>
      </c>
      <c r="I11" s="184">
        <v>1</v>
      </c>
      <c r="J11" s="184">
        <v>1</v>
      </c>
      <c r="K11" s="87">
        <v>4</v>
      </c>
    </row>
    <row r="12" spans="1:11" ht="18" customHeight="1" thickBot="1" x14ac:dyDescent="0.3">
      <c r="A12" s="45">
        <v>5</v>
      </c>
      <c r="B12" s="284">
        <f t="shared" si="0"/>
        <v>5</v>
      </c>
      <c r="C12" s="284">
        <f t="shared" si="1"/>
        <v>3</v>
      </c>
      <c r="D12" s="284">
        <f t="shared" si="2"/>
        <v>2</v>
      </c>
      <c r="E12" s="284">
        <f t="shared" si="3"/>
        <v>2</v>
      </c>
      <c r="F12" s="183">
        <v>1</v>
      </c>
      <c r="G12" s="183">
        <v>1</v>
      </c>
      <c r="H12" s="284">
        <f t="shared" si="4"/>
        <v>3</v>
      </c>
      <c r="I12" s="183">
        <v>2</v>
      </c>
      <c r="J12" s="183">
        <v>1</v>
      </c>
      <c r="K12" s="86">
        <v>5</v>
      </c>
    </row>
    <row r="13" spans="1:11" ht="18" customHeight="1" thickBot="1" x14ac:dyDescent="0.3">
      <c r="A13" s="46">
        <v>6</v>
      </c>
      <c r="B13" s="213">
        <f t="shared" si="0"/>
        <v>4</v>
      </c>
      <c r="C13" s="213">
        <f t="shared" si="1"/>
        <v>1</v>
      </c>
      <c r="D13" s="213">
        <f t="shared" si="2"/>
        <v>3</v>
      </c>
      <c r="E13" s="213">
        <f t="shared" si="3"/>
        <v>2</v>
      </c>
      <c r="F13" s="184">
        <v>0</v>
      </c>
      <c r="G13" s="184">
        <v>2</v>
      </c>
      <c r="H13" s="213">
        <f t="shared" si="4"/>
        <v>2</v>
      </c>
      <c r="I13" s="184">
        <v>1</v>
      </c>
      <c r="J13" s="184">
        <v>1</v>
      </c>
      <c r="K13" s="87">
        <v>6</v>
      </c>
    </row>
    <row r="14" spans="1:11" ht="18" customHeight="1" thickBot="1" x14ac:dyDescent="0.3">
      <c r="A14" s="45">
        <v>7</v>
      </c>
      <c r="B14" s="284">
        <f t="shared" si="0"/>
        <v>3</v>
      </c>
      <c r="C14" s="284">
        <f t="shared" si="1"/>
        <v>2</v>
      </c>
      <c r="D14" s="284">
        <f t="shared" si="2"/>
        <v>1</v>
      </c>
      <c r="E14" s="284">
        <f t="shared" si="3"/>
        <v>2</v>
      </c>
      <c r="F14" s="183">
        <v>1</v>
      </c>
      <c r="G14" s="183">
        <v>1</v>
      </c>
      <c r="H14" s="284">
        <f t="shared" si="4"/>
        <v>1</v>
      </c>
      <c r="I14" s="183">
        <v>1</v>
      </c>
      <c r="J14" s="183">
        <v>0</v>
      </c>
      <c r="K14" s="86">
        <v>7</v>
      </c>
    </row>
    <row r="15" spans="1:11" ht="18" customHeight="1" thickBot="1" x14ac:dyDescent="0.3">
      <c r="A15" s="46">
        <v>8</v>
      </c>
      <c r="B15" s="213">
        <f t="shared" si="0"/>
        <v>2</v>
      </c>
      <c r="C15" s="213">
        <f t="shared" si="1"/>
        <v>0</v>
      </c>
      <c r="D15" s="213">
        <f t="shared" si="2"/>
        <v>2</v>
      </c>
      <c r="E15" s="213">
        <f t="shared" si="3"/>
        <v>1</v>
      </c>
      <c r="F15" s="184">
        <v>0</v>
      </c>
      <c r="G15" s="184">
        <v>1</v>
      </c>
      <c r="H15" s="213">
        <f t="shared" si="4"/>
        <v>1</v>
      </c>
      <c r="I15" s="184">
        <v>0</v>
      </c>
      <c r="J15" s="184">
        <v>1</v>
      </c>
      <c r="K15" s="87">
        <v>8</v>
      </c>
    </row>
    <row r="16" spans="1:11" ht="18" customHeight="1" thickBot="1" x14ac:dyDescent="0.3">
      <c r="A16" s="45">
        <v>9</v>
      </c>
      <c r="B16" s="284">
        <f t="shared" si="0"/>
        <v>3</v>
      </c>
      <c r="C16" s="284">
        <f t="shared" si="1"/>
        <v>1</v>
      </c>
      <c r="D16" s="284">
        <f t="shared" si="2"/>
        <v>2</v>
      </c>
      <c r="E16" s="284">
        <f t="shared" si="3"/>
        <v>3</v>
      </c>
      <c r="F16" s="183">
        <v>1</v>
      </c>
      <c r="G16" s="183">
        <v>2</v>
      </c>
      <c r="H16" s="284">
        <f t="shared" si="4"/>
        <v>0</v>
      </c>
      <c r="I16" s="183">
        <v>0</v>
      </c>
      <c r="J16" s="183">
        <v>0</v>
      </c>
      <c r="K16" s="86">
        <v>9</v>
      </c>
    </row>
    <row r="17" spans="1:11" ht="18" customHeight="1" thickBot="1" x14ac:dyDescent="0.3">
      <c r="A17" s="46">
        <v>10</v>
      </c>
      <c r="B17" s="213">
        <f t="shared" si="0"/>
        <v>2</v>
      </c>
      <c r="C17" s="213">
        <f t="shared" si="1"/>
        <v>1</v>
      </c>
      <c r="D17" s="213">
        <f t="shared" si="2"/>
        <v>1</v>
      </c>
      <c r="E17" s="213">
        <f t="shared" si="3"/>
        <v>0</v>
      </c>
      <c r="F17" s="184">
        <v>0</v>
      </c>
      <c r="G17" s="184">
        <v>0</v>
      </c>
      <c r="H17" s="213">
        <f t="shared" si="4"/>
        <v>2</v>
      </c>
      <c r="I17" s="184">
        <v>1</v>
      </c>
      <c r="J17" s="184">
        <v>1</v>
      </c>
      <c r="K17" s="87">
        <v>10</v>
      </c>
    </row>
    <row r="18" spans="1:11" ht="18" customHeight="1" thickBot="1" x14ac:dyDescent="0.3">
      <c r="A18" s="45">
        <v>11</v>
      </c>
      <c r="B18" s="284">
        <f t="shared" si="0"/>
        <v>4</v>
      </c>
      <c r="C18" s="284">
        <f t="shared" si="1"/>
        <v>2</v>
      </c>
      <c r="D18" s="284">
        <f t="shared" si="2"/>
        <v>2</v>
      </c>
      <c r="E18" s="284">
        <f t="shared" si="3"/>
        <v>3</v>
      </c>
      <c r="F18" s="183">
        <v>2</v>
      </c>
      <c r="G18" s="183">
        <v>1</v>
      </c>
      <c r="H18" s="284">
        <f t="shared" si="4"/>
        <v>1</v>
      </c>
      <c r="I18" s="183">
        <v>0</v>
      </c>
      <c r="J18" s="183">
        <v>1</v>
      </c>
      <c r="K18" s="86">
        <v>11</v>
      </c>
    </row>
    <row r="19" spans="1:11" ht="18" customHeight="1" thickBot="1" x14ac:dyDescent="0.3">
      <c r="A19" s="46">
        <v>12</v>
      </c>
      <c r="B19" s="213">
        <f t="shared" si="0"/>
        <v>1</v>
      </c>
      <c r="C19" s="213">
        <f t="shared" si="1"/>
        <v>0</v>
      </c>
      <c r="D19" s="213">
        <f t="shared" si="2"/>
        <v>1</v>
      </c>
      <c r="E19" s="213">
        <f t="shared" si="3"/>
        <v>0</v>
      </c>
      <c r="F19" s="184">
        <v>0</v>
      </c>
      <c r="G19" s="184">
        <v>0</v>
      </c>
      <c r="H19" s="213">
        <f t="shared" si="4"/>
        <v>1</v>
      </c>
      <c r="I19" s="184">
        <v>0</v>
      </c>
      <c r="J19" s="184">
        <v>1</v>
      </c>
      <c r="K19" s="87">
        <v>12</v>
      </c>
    </row>
    <row r="20" spans="1:11" ht="18" customHeight="1" thickBot="1" x14ac:dyDescent="0.3">
      <c r="A20" s="45">
        <v>13</v>
      </c>
      <c r="B20" s="284">
        <f t="shared" si="0"/>
        <v>6</v>
      </c>
      <c r="C20" s="284">
        <f t="shared" si="1"/>
        <v>1</v>
      </c>
      <c r="D20" s="284">
        <f t="shared" si="2"/>
        <v>5</v>
      </c>
      <c r="E20" s="284">
        <f t="shared" si="3"/>
        <v>5</v>
      </c>
      <c r="F20" s="183">
        <v>1</v>
      </c>
      <c r="G20" s="183">
        <v>4</v>
      </c>
      <c r="H20" s="284">
        <f t="shared" si="4"/>
        <v>1</v>
      </c>
      <c r="I20" s="183">
        <v>0</v>
      </c>
      <c r="J20" s="183">
        <v>1</v>
      </c>
      <c r="K20" s="86">
        <v>13</v>
      </c>
    </row>
    <row r="21" spans="1:11" ht="18" customHeight="1" thickBot="1" x14ac:dyDescent="0.3">
      <c r="A21" s="46">
        <v>14</v>
      </c>
      <c r="B21" s="213">
        <f t="shared" si="0"/>
        <v>2</v>
      </c>
      <c r="C21" s="213">
        <f t="shared" si="1"/>
        <v>0</v>
      </c>
      <c r="D21" s="213">
        <f t="shared" si="2"/>
        <v>2</v>
      </c>
      <c r="E21" s="213">
        <f t="shared" si="3"/>
        <v>0</v>
      </c>
      <c r="F21" s="184">
        <v>0</v>
      </c>
      <c r="G21" s="184">
        <v>0</v>
      </c>
      <c r="H21" s="213">
        <f t="shared" si="4"/>
        <v>2</v>
      </c>
      <c r="I21" s="184">
        <v>0</v>
      </c>
      <c r="J21" s="184">
        <v>2</v>
      </c>
      <c r="K21" s="87">
        <v>14</v>
      </c>
    </row>
    <row r="22" spans="1:11" ht="18" customHeight="1" thickBot="1" x14ac:dyDescent="0.3">
      <c r="A22" s="45">
        <v>15</v>
      </c>
      <c r="B22" s="284">
        <f t="shared" si="0"/>
        <v>9</v>
      </c>
      <c r="C22" s="284">
        <f t="shared" si="1"/>
        <v>1</v>
      </c>
      <c r="D22" s="284">
        <f t="shared" si="2"/>
        <v>8</v>
      </c>
      <c r="E22" s="284">
        <f t="shared" si="3"/>
        <v>4</v>
      </c>
      <c r="F22" s="183">
        <v>1</v>
      </c>
      <c r="G22" s="183">
        <v>3</v>
      </c>
      <c r="H22" s="284">
        <f t="shared" si="4"/>
        <v>5</v>
      </c>
      <c r="I22" s="183">
        <v>0</v>
      </c>
      <c r="J22" s="183">
        <v>5</v>
      </c>
      <c r="K22" s="86">
        <v>15</v>
      </c>
    </row>
    <row r="23" spans="1:11" ht="18" customHeight="1" thickBot="1" x14ac:dyDescent="0.3">
      <c r="A23" s="46">
        <v>16</v>
      </c>
      <c r="B23" s="213">
        <f t="shared" si="0"/>
        <v>7</v>
      </c>
      <c r="C23" s="213">
        <f t="shared" si="1"/>
        <v>1</v>
      </c>
      <c r="D23" s="213">
        <f t="shared" si="2"/>
        <v>6</v>
      </c>
      <c r="E23" s="213">
        <f t="shared" si="3"/>
        <v>1</v>
      </c>
      <c r="F23" s="184">
        <v>1</v>
      </c>
      <c r="G23" s="184">
        <v>0</v>
      </c>
      <c r="H23" s="213">
        <f t="shared" si="4"/>
        <v>6</v>
      </c>
      <c r="I23" s="184">
        <v>0</v>
      </c>
      <c r="J23" s="184">
        <v>6</v>
      </c>
      <c r="K23" s="87">
        <v>16</v>
      </c>
    </row>
    <row r="24" spans="1:11" ht="18" customHeight="1" thickBot="1" x14ac:dyDescent="0.3">
      <c r="A24" s="45">
        <v>17</v>
      </c>
      <c r="B24" s="284">
        <f t="shared" si="0"/>
        <v>3</v>
      </c>
      <c r="C24" s="284">
        <f t="shared" si="1"/>
        <v>0</v>
      </c>
      <c r="D24" s="284">
        <f t="shared" si="2"/>
        <v>3</v>
      </c>
      <c r="E24" s="284">
        <f t="shared" si="3"/>
        <v>0</v>
      </c>
      <c r="F24" s="183">
        <v>0</v>
      </c>
      <c r="G24" s="183">
        <v>0</v>
      </c>
      <c r="H24" s="284">
        <f t="shared" si="4"/>
        <v>3</v>
      </c>
      <c r="I24" s="183">
        <v>0</v>
      </c>
      <c r="J24" s="183">
        <v>3</v>
      </c>
      <c r="K24" s="86">
        <v>17</v>
      </c>
    </row>
    <row r="25" spans="1:11" ht="18" customHeight="1" thickBot="1" x14ac:dyDescent="0.3">
      <c r="A25" s="46">
        <v>18</v>
      </c>
      <c r="B25" s="213">
        <f t="shared" si="0"/>
        <v>7</v>
      </c>
      <c r="C25" s="213">
        <f t="shared" si="1"/>
        <v>0</v>
      </c>
      <c r="D25" s="213">
        <f t="shared" si="2"/>
        <v>7</v>
      </c>
      <c r="E25" s="213">
        <f t="shared" si="3"/>
        <v>4</v>
      </c>
      <c r="F25" s="184">
        <v>0</v>
      </c>
      <c r="G25" s="184">
        <v>4</v>
      </c>
      <c r="H25" s="213">
        <f t="shared" si="4"/>
        <v>3</v>
      </c>
      <c r="I25" s="184">
        <v>0</v>
      </c>
      <c r="J25" s="184">
        <v>3</v>
      </c>
      <c r="K25" s="87">
        <v>18</v>
      </c>
    </row>
    <row r="26" spans="1:11" ht="18" customHeight="1" thickBot="1" x14ac:dyDescent="0.3">
      <c r="A26" s="45">
        <v>19</v>
      </c>
      <c r="B26" s="284">
        <f t="shared" si="0"/>
        <v>14</v>
      </c>
      <c r="C26" s="284">
        <f t="shared" si="1"/>
        <v>0</v>
      </c>
      <c r="D26" s="284">
        <f t="shared" si="2"/>
        <v>14</v>
      </c>
      <c r="E26" s="284">
        <f t="shared" si="3"/>
        <v>8</v>
      </c>
      <c r="F26" s="183">
        <v>0</v>
      </c>
      <c r="G26" s="183">
        <v>8</v>
      </c>
      <c r="H26" s="284">
        <f t="shared" si="4"/>
        <v>6</v>
      </c>
      <c r="I26" s="183">
        <v>0</v>
      </c>
      <c r="J26" s="183">
        <v>6</v>
      </c>
      <c r="K26" s="86">
        <v>19</v>
      </c>
    </row>
    <row r="27" spans="1:11" ht="18" customHeight="1" thickBot="1" x14ac:dyDescent="0.3">
      <c r="A27" s="46">
        <v>20</v>
      </c>
      <c r="B27" s="213">
        <f t="shared" si="0"/>
        <v>10</v>
      </c>
      <c r="C27" s="213">
        <f t="shared" si="1"/>
        <v>0</v>
      </c>
      <c r="D27" s="213">
        <f t="shared" si="2"/>
        <v>10</v>
      </c>
      <c r="E27" s="213">
        <f t="shared" si="3"/>
        <v>7</v>
      </c>
      <c r="F27" s="184">
        <v>0</v>
      </c>
      <c r="G27" s="184">
        <v>7</v>
      </c>
      <c r="H27" s="213">
        <f t="shared" si="4"/>
        <v>3</v>
      </c>
      <c r="I27" s="184">
        <v>0</v>
      </c>
      <c r="J27" s="184">
        <v>3</v>
      </c>
      <c r="K27" s="87">
        <v>20</v>
      </c>
    </row>
    <row r="28" spans="1:11" ht="18" customHeight="1" thickBot="1" x14ac:dyDescent="0.3">
      <c r="A28" s="45">
        <v>21</v>
      </c>
      <c r="B28" s="284">
        <f t="shared" si="0"/>
        <v>14</v>
      </c>
      <c r="C28" s="284">
        <f t="shared" si="1"/>
        <v>2</v>
      </c>
      <c r="D28" s="284">
        <f t="shared" si="2"/>
        <v>12</v>
      </c>
      <c r="E28" s="284">
        <f t="shared" si="3"/>
        <v>10</v>
      </c>
      <c r="F28" s="183">
        <v>1</v>
      </c>
      <c r="G28" s="183">
        <v>9</v>
      </c>
      <c r="H28" s="284">
        <f t="shared" si="4"/>
        <v>4</v>
      </c>
      <c r="I28" s="183">
        <v>1</v>
      </c>
      <c r="J28" s="183">
        <v>3</v>
      </c>
      <c r="K28" s="86">
        <v>21</v>
      </c>
    </row>
    <row r="29" spans="1:11" ht="18" customHeight="1" thickBot="1" x14ac:dyDescent="0.3">
      <c r="A29" s="46">
        <v>22</v>
      </c>
      <c r="B29" s="213">
        <f t="shared" si="0"/>
        <v>18</v>
      </c>
      <c r="C29" s="213">
        <f t="shared" si="1"/>
        <v>1</v>
      </c>
      <c r="D29" s="213">
        <f t="shared" si="2"/>
        <v>17</v>
      </c>
      <c r="E29" s="213">
        <f t="shared" si="3"/>
        <v>12</v>
      </c>
      <c r="F29" s="184">
        <v>0</v>
      </c>
      <c r="G29" s="184">
        <v>12</v>
      </c>
      <c r="H29" s="213">
        <f t="shared" si="4"/>
        <v>6</v>
      </c>
      <c r="I29" s="184">
        <v>1</v>
      </c>
      <c r="J29" s="184">
        <v>5</v>
      </c>
      <c r="K29" s="87">
        <v>22</v>
      </c>
    </row>
    <row r="30" spans="1:11" ht="18" customHeight="1" thickBot="1" x14ac:dyDescent="0.3">
      <c r="A30" s="45">
        <v>23</v>
      </c>
      <c r="B30" s="284">
        <f t="shared" si="0"/>
        <v>19</v>
      </c>
      <c r="C30" s="284">
        <f t="shared" si="1"/>
        <v>1</v>
      </c>
      <c r="D30" s="284">
        <f t="shared" si="2"/>
        <v>18</v>
      </c>
      <c r="E30" s="284">
        <f t="shared" si="3"/>
        <v>14</v>
      </c>
      <c r="F30" s="183">
        <v>0</v>
      </c>
      <c r="G30" s="183">
        <v>14</v>
      </c>
      <c r="H30" s="284">
        <f t="shared" si="4"/>
        <v>5</v>
      </c>
      <c r="I30" s="183">
        <v>1</v>
      </c>
      <c r="J30" s="183">
        <v>4</v>
      </c>
      <c r="K30" s="86">
        <v>23</v>
      </c>
    </row>
    <row r="31" spans="1:11" ht="18" customHeight="1" thickBot="1" x14ac:dyDescent="0.3">
      <c r="A31" s="46">
        <v>24</v>
      </c>
      <c r="B31" s="213">
        <f t="shared" si="0"/>
        <v>25</v>
      </c>
      <c r="C31" s="213">
        <f t="shared" si="1"/>
        <v>1</v>
      </c>
      <c r="D31" s="213">
        <f t="shared" si="2"/>
        <v>24</v>
      </c>
      <c r="E31" s="213">
        <f t="shared" si="3"/>
        <v>20</v>
      </c>
      <c r="F31" s="184">
        <v>1</v>
      </c>
      <c r="G31" s="184">
        <v>19</v>
      </c>
      <c r="H31" s="213">
        <f t="shared" si="4"/>
        <v>5</v>
      </c>
      <c r="I31" s="184">
        <v>0</v>
      </c>
      <c r="J31" s="184">
        <v>5</v>
      </c>
      <c r="K31" s="87">
        <v>24</v>
      </c>
    </row>
    <row r="32" spans="1:11" ht="18" customHeight="1" thickBot="1" x14ac:dyDescent="0.3">
      <c r="A32" s="45">
        <v>25</v>
      </c>
      <c r="B32" s="284">
        <f t="shared" si="0"/>
        <v>28</v>
      </c>
      <c r="C32" s="284">
        <f t="shared" si="1"/>
        <v>2</v>
      </c>
      <c r="D32" s="284">
        <f t="shared" si="2"/>
        <v>26</v>
      </c>
      <c r="E32" s="284">
        <f t="shared" si="3"/>
        <v>20</v>
      </c>
      <c r="F32" s="183">
        <v>2</v>
      </c>
      <c r="G32" s="183">
        <v>18</v>
      </c>
      <c r="H32" s="284">
        <f t="shared" si="4"/>
        <v>8</v>
      </c>
      <c r="I32" s="183">
        <v>0</v>
      </c>
      <c r="J32" s="183">
        <v>8</v>
      </c>
      <c r="K32" s="86">
        <v>25</v>
      </c>
    </row>
    <row r="33" spans="1:11" ht="18" customHeight="1" thickBot="1" x14ac:dyDescent="0.3">
      <c r="A33" s="46">
        <v>26</v>
      </c>
      <c r="B33" s="213">
        <f t="shared" si="0"/>
        <v>22</v>
      </c>
      <c r="C33" s="213">
        <f t="shared" si="1"/>
        <v>3</v>
      </c>
      <c r="D33" s="213">
        <f t="shared" si="2"/>
        <v>19</v>
      </c>
      <c r="E33" s="213">
        <f t="shared" si="3"/>
        <v>18</v>
      </c>
      <c r="F33" s="184">
        <v>2</v>
      </c>
      <c r="G33" s="184">
        <v>16</v>
      </c>
      <c r="H33" s="213">
        <f t="shared" si="4"/>
        <v>4</v>
      </c>
      <c r="I33" s="184">
        <v>1</v>
      </c>
      <c r="J33" s="184">
        <v>3</v>
      </c>
      <c r="K33" s="87">
        <v>26</v>
      </c>
    </row>
    <row r="34" spans="1:11" ht="18" customHeight="1" thickBot="1" x14ac:dyDescent="0.3">
      <c r="A34" s="45">
        <v>27</v>
      </c>
      <c r="B34" s="284">
        <f t="shared" si="0"/>
        <v>29</v>
      </c>
      <c r="C34" s="284">
        <f t="shared" si="1"/>
        <v>0</v>
      </c>
      <c r="D34" s="284">
        <f t="shared" si="2"/>
        <v>29</v>
      </c>
      <c r="E34" s="284">
        <f t="shared" si="3"/>
        <v>28</v>
      </c>
      <c r="F34" s="183">
        <v>0</v>
      </c>
      <c r="G34" s="183">
        <v>28</v>
      </c>
      <c r="H34" s="284">
        <f t="shared" si="4"/>
        <v>1</v>
      </c>
      <c r="I34" s="183">
        <v>0</v>
      </c>
      <c r="J34" s="183">
        <v>1</v>
      </c>
      <c r="K34" s="86">
        <v>27</v>
      </c>
    </row>
    <row r="35" spans="1:11" ht="18" customHeight="1" thickBot="1" x14ac:dyDescent="0.3">
      <c r="A35" s="46">
        <v>28</v>
      </c>
      <c r="B35" s="213">
        <f t="shared" si="0"/>
        <v>35</v>
      </c>
      <c r="C35" s="213">
        <f t="shared" si="1"/>
        <v>3</v>
      </c>
      <c r="D35" s="213">
        <f t="shared" si="2"/>
        <v>32</v>
      </c>
      <c r="E35" s="213">
        <f t="shared" si="3"/>
        <v>33</v>
      </c>
      <c r="F35" s="184">
        <v>2</v>
      </c>
      <c r="G35" s="184">
        <v>31</v>
      </c>
      <c r="H35" s="213">
        <f t="shared" si="4"/>
        <v>2</v>
      </c>
      <c r="I35" s="184">
        <v>1</v>
      </c>
      <c r="J35" s="184">
        <v>1</v>
      </c>
      <c r="K35" s="87">
        <v>28</v>
      </c>
    </row>
    <row r="36" spans="1:11" ht="18" customHeight="1" thickBot="1" x14ac:dyDescent="0.3">
      <c r="A36" s="45">
        <v>29</v>
      </c>
      <c r="B36" s="284">
        <f t="shared" si="0"/>
        <v>33</v>
      </c>
      <c r="C36" s="284">
        <f t="shared" si="1"/>
        <v>2</v>
      </c>
      <c r="D36" s="284">
        <f t="shared" si="2"/>
        <v>31</v>
      </c>
      <c r="E36" s="284">
        <f t="shared" si="3"/>
        <v>27</v>
      </c>
      <c r="F36" s="183">
        <v>2</v>
      </c>
      <c r="G36" s="183">
        <v>25</v>
      </c>
      <c r="H36" s="284">
        <f t="shared" si="4"/>
        <v>6</v>
      </c>
      <c r="I36" s="183">
        <v>0</v>
      </c>
      <c r="J36" s="183">
        <v>6</v>
      </c>
      <c r="K36" s="86">
        <v>29</v>
      </c>
    </row>
    <row r="37" spans="1:11" ht="18" customHeight="1" thickBot="1" x14ac:dyDescent="0.3">
      <c r="A37" s="46">
        <v>30</v>
      </c>
      <c r="B37" s="213">
        <f t="shared" si="0"/>
        <v>33</v>
      </c>
      <c r="C37" s="213">
        <f t="shared" si="1"/>
        <v>3</v>
      </c>
      <c r="D37" s="213">
        <f t="shared" si="2"/>
        <v>30</v>
      </c>
      <c r="E37" s="213">
        <f t="shared" si="3"/>
        <v>30</v>
      </c>
      <c r="F37" s="184">
        <v>2</v>
      </c>
      <c r="G37" s="184">
        <v>28</v>
      </c>
      <c r="H37" s="213">
        <f t="shared" si="4"/>
        <v>3</v>
      </c>
      <c r="I37" s="184">
        <v>1</v>
      </c>
      <c r="J37" s="184">
        <v>2</v>
      </c>
      <c r="K37" s="87">
        <v>30</v>
      </c>
    </row>
    <row r="38" spans="1:11" ht="18" customHeight="1" thickBot="1" x14ac:dyDescent="0.3">
      <c r="A38" s="45">
        <v>31</v>
      </c>
      <c r="B38" s="284">
        <f t="shared" si="0"/>
        <v>24</v>
      </c>
      <c r="C38" s="284">
        <f t="shared" si="1"/>
        <v>2</v>
      </c>
      <c r="D38" s="284">
        <f t="shared" si="2"/>
        <v>22</v>
      </c>
      <c r="E38" s="284">
        <f t="shared" si="3"/>
        <v>21</v>
      </c>
      <c r="F38" s="183">
        <v>2</v>
      </c>
      <c r="G38" s="183">
        <v>19</v>
      </c>
      <c r="H38" s="284">
        <f t="shared" si="4"/>
        <v>3</v>
      </c>
      <c r="I38" s="183">
        <v>0</v>
      </c>
      <c r="J38" s="183">
        <v>3</v>
      </c>
      <c r="K38" s="86">
        <v>31</v>
      </c>
    </row>
    <row r="39" spans="1:11" ht="18" customHeight="1" thickBot="1" x14ac:dyDescent="0.3">
      <c r="A39" s="46">
        <v>32</v>
      </c>
      <c r="B39" s="213">
        <f t="shared" si="0"/>
        <v>26</v>
      </c>
      <c r="C39" s="213">
        <f t="shared" si="1"/>
        <v>3</v>
      </c>
      <c r="D39" s="213">
        <f t="shared" si="2"/>
        <v>23</v>
      </c>
      <c r="E39" s="203">
        <f t="shared" si="3"/>
        <v>26</v>
      </c>
      <c r="F39" s="184">
        <v>3</v>
      </c>
      <c r="G39" s="184">
        <v>23</v>
      </c>
      <c r="H39" s="203">
        <f t="shared" si="4"/>
        <v>0</v>
      </c>
      <c r="I39" s="184">
        <v>0</v>
      </c>
      <c r="J39" s="184">
        <v>0</v>
      </c>
      <c r="K39" s="87">
        <v>32</v>
      </c>
    </row>
    <row r="40" spans="1:11" ht="18" customHeight="1" x14ac:dyDescent="0.25">
      <c r="A40" s="47">
        <v>33</v>
      </c>
      <c r="B40" s="212">
        <f t="shared" si="0"/>
        <v>27</v>
      </c>
      <c r="C40" s="212">
        <f t="shared" si="1"/>
        <v>0</v>
      </c>
      <c r="D40" s="212">
        <f t="shared" si="2"/>
        <v>27</v>
      </c>
      <c r="E40" s="212">
        <f t="shared" si="3"/>
        <v>25</v>
      </c>
      <c r="F40" s="186">
        <v>0</v>
      </c>
      <c r="G40" s="186">
        <v>25</v>
      </c>
      <c r="H40" s="212">
        <f t="shared" si="4"/>
        <v>2</v>
      </c>
      <c r="I40" s="186">
        <v>0</v>
      </c>
      <c r="J40" s="186">
        <v>2</v>
      </c>
      <c r="K40" s="89">
        <v>33</v>
      </c>
    </row>
    <row r="41" spans="1:11" ht="18" customHeight="1" thickBot="1" x14ac:dyDescent="0.3">
      <c r="A41" s="44">
        <v>34</v>
      </c>
      <c r="B41" s="201">
        <f t="shared" si="0"/>
        <v>28</v>
      </c>
      <c r="C41" s="201">
        <f t="shared" si="1"/>
        <v>1</v>
      </c>
      <c r="D41" s="201">
        <f t="shared" si="2"/>
        <v>27</v>
      </c>
      <c r="E41" s="201">
        <f t="shared" si="3"/>
        <v>25</v>
      </c>
      <c r="F41" s="181">
        <v>1</v>
      </c>
      <c r="G41" s="181">
        <v>24</v>
      </c>
      <c r="H41" s="201">
        <f t="shared" si="4"/>
        <v>3</v>
      </c>
      <c r="I41" s="181">
        <v>0</v>
      </c>
      <c r="J41" s="181">
        <v>3</v>
      </c>
      <c r="K41" s="88">
        <v>34</v>
      </c>
    </row>
    <row r="42" spans="1:11" ht="18" customHeight="1" thickBot="1" x14ac:dyDescent="0.3">
      <c r="A42" s="45">
        <v>35</v>
      </c>
      <c r="B42" s="284">
        <f t="shared" si="0"/>
        <v>32</v>
      </c>
      <c r="C42" s="284">
        <f t="shared" si="1"/>
        <v>2</v>
      </c>
      <c r="D42" s="284">
        <f t="shared" si="2"/>
        <v>30</v>
      </c>
      <c r="E42" s="284">
        <f t="shared" si="3"/>
        <v>30</v>
      </c>
      <c r="F42" s="183">
        <v>2</v>
      </c>
      <c r="G42" s="183">
        <v>28</v>
      </c>
      <c r="H42" s="284">
        <f t="shared" si="4"/>
        <v>2</v>
      </c>
      <c r="I42" s="183">
        <v>0</v>
      </c>
      <c r="J42" s="183">
        <v>2</v>
      </c>
      <c r="K42" s="86">
        <v>35</v>
      </c>
    </row>
    <row r="43" spans="1:11" ht="18" customHeight="1" thickBot="1" x14ac:dyDescent="0.3">
      <c r="A43" s="46">
        <v>36</v>
      </c>
      <c r="B43" s="213">
        <f t="shared" si="0"/>
        <v>38</v>
      </c>
      <c r="C43" s="213">
        <f t="shared" si="1"/>
        <v>8</v>
      </c>
      <c r="D43" s="213">
        <f t="shared" si="2"/>
        <v>30</v>
      </c>
      <c r="E43" s="213">
        <f t="shared" si="3"/>
        <v>35</v>
      </c>
      <c r="F43" s="184">
        <v>6</v>
      </c>
      <c r="G43" s="184">
        <v>29</v>
      </c>
      <c r="H43" s="213">
        <f t="shared" si="4"/>
        <v>3</v>
      </c>
      <c r="I43" s="184">
        <v>2</v>
      </c>
      <c r="J43" s="184">
        <v>1</v>
      </c>
      <c r="K43" s="87">
        <v>36</v>
      </c>
    </row>
    <row r="44" spans="1:11" ht="18" customHeight="1" thickBot="1" x14ac:dyDescent="0.3">
      <c r="A44" s="45">
        <v>37</v>
      </c>
      <c r="B44" s="284">
        <f t="shared" si="0"/>
        <v>28</v>
      </c>
      <c r="C44" s="284">
        <f t="shared" si="1"/>
        <v>1</v>
      </c>
      <c r="D44" s="284">
        <f t="shared" si="2"/>
        <v>27</v>
      </c>
      <c r="E44" s="284">
        <f t="shared" si="3"/>
        <v>27</v>
      </c>
      <c r="F44" s="183">
        <v>1</v>
      </c>
      <c r="G44" s="183">
        <v>26</v>
      </c>
      <c r="H44" s="284">
        <f t="shared" si="4"/>
        <v>1</v>
      </c>
      <c r="I44" s="183">
        <v>0</v>
      </c>
      <c r="J44" s="183">
        <v>1</v>
      </c>
      <c r="K44" s="86">
        <v>37</v>
      </c>
    </row>
    <row r="45" spans="1:11" ht="18" customHeight="1" thickBot="1" x14ac:dyDescent="0.3">
      <c r="A45" s="46">
        <v>38</v>
      </c>
      <c r="B45" s="213">
        <f t="shared" si="0"/>
        <v>29</v>
      </c>
      <c r="C45" s="213">
        <f t="shared" si="1"/>
        <v>2</v>
      </c>
      <c r="D45" s="213">
        <f t="shared" si="2"/>
        <v>27</v>
      </c>
      <c r="E45" s="213">
        <f t="shared" si="3"/>
        <v>26</v>
      </c>
      <c r="F45" s="184">
        <v>2</v>
      </c>
      <c r="G45" s="184">
        <v>24</v>
      </c>
      <c r="H45" s="213">
        <f t="shared" si="4"/>
        <v>3</v>
      </c>
      <c r="I45" s="184">
        <v>0</v>
      </c>
      <c r="J45" s="184">
        <v>3</v>
      </c>
      <c r="K45" s="87">
        <v>38</v>
      </c>
    </row>
    <row r="46" spans="1:11" ht="18" customHeight="1" thickBot="1" x14ac:dyDescent="0.3">
      <c r="A46" s="45">
        <v>39</v>
      </c>
      <c r="B46" s="284">
        <f t="shared" si="0"/>
        <v>29</v>
      </c>
      <c r="C46" s="284">
        <f t="shared" si="1"/>
        <v>3</v>
      </c>
      <c r="D46" s="284">
        <f t="shared" si="2"/>
        <v>26</v>
      </c>
      <c r="E46" s="284">
        <f t="shared" si="3"/>
        <v>23</v>
      </c>
      <c r="F46" s="183">
        <v>2</v>
      </c>
      <c r="G46" s="183">
        <v>21</v>
      </c>
      <c r="H46" s="284">
        <f t="shared" si="4"/>
        <v>6</v>
      </c>
      <c r="I46" s="183">
        <v>1</v>
      </c>
      <c r="J46" s="183">
        <v>5</v>
      </c>
      <c r="K46" s="86">
        <v>39</v>
      </c>
    </row>
    <row r="47" spans="1:11" ht="18" customHeight="1" thickBot="1" x14ac:dyDescent="0.3">
      <c r="A47" s="46">
        <v>40</v>
      </c>
      <c r="B47" s="213">
        <f t="shared" si="0"/>
        <v>31</v>
      </c>
      <c r="C47" s="213">
        <f t="shared" si="1"/>
        <v>2</v>
      </c>
      <c r="D47" s="213">
        <f t="shared" si="2"/>
        <v>29</v>
      </c>
      <c r="E47" s="213">
        <f t="shared" si="3"/>
        <v>29</v>
      </c>
      <c r="F47" s="184">
        <v>2</v>
      </c>
      <c r="G47" s="184">
        <v>27</v>
      </c>
      <c r="H47" s="213">
        <f t="shared" si="4"/>
        <v>2</v>
      </c>
      <c r="I47" s="184">
        <v>0</v>
      </c>
      <c r="J47" s="184">
        <v>2</v>
      </c>
      <c r="K47" s="87">
        <v>40</v>
      </c>
    </row>
    <row r="48" spans="1:11" ht="18" customHeight="1" thickBot="1" x14ac:dyDescent="0.3">
      <c r="A48" s="45">
        <v>41</v>
      </c>
      <c r="B48" s="284">
        <f t="shared" si="0"/>
        <v>28</v>
      </c>
      <c r="C48" s="284">
        <f t="shared" si="1"/>
        <v>6</v>
      </c>
      <c r="D48" s="284">
        <f t="shared" si="2"/>
        <v>22</v>
      </c>
      <c r="E48" s="284">
        <f t="shared" si="3"/>
        <v>27</v>
      </c>
      <c r="F48" s="183">
        <v>6</v>
      </c>
      <c r="G48" s="183">
        <v>21</v>
      </c>
      <c r="H48" s="284">
        <f t="shared" si="4"/>
        <v>1</v>
      </c>
      <c r="I48" s="183">
        <v>0</v>
      </c>
      <c r="J48" s="183">
        <v>1</v>
      </c>
      <c r="K48" s="86">
        <v>41</v>
      </c>
    </row>
    <row r="49" spans="1:11" ht="18" customHeight="1" thickBot="1" x14ac:dyDescent="0.3">
      <c r="A49" s="46">
        <v>42</v>
      </c>
      <c r="B49" s="213">
        <f t="shared" si="0"/>
        <v>37</v>
      </c>
      <c r="C49" s="213">
        <f t="shared" si="1"/>
        <v>7</v>
      </c>
      <c r="D49" s="213">
        <f t="shared" si="2"/>
        <v>30</v>
      </c>
      <c r="E49" s="213">
        <f t="shared" si="3"/>
        <v>35</v>
      </c>
      <c r="F49" s="184">
        <v>7</v>
      </c>
      <c r="G49" s="184">
        <v>28</v>
      </c>
      <c r="H49" s="213">
        <f t="shared" si="4"/>
        <v>2</v>
      </c>
      <c r="I49" s="184">
        <v>0</v>
      </c>
      <c r="J49" s="184">
        <v>2</v>
      </c>
      <c r="K49" s="87">
        <v>42</v>
      </c>
    </row>
    <row r="50" spans="1:11" ht="18" customHeight="1" thickBot="1" x14ac:dyDescent="0.3">
      <c r="A50" s="45">
        <v>43</v>
      </c>
      <c r="B50" s="284">
        <f t="shared" si="0"/>
        <v>27</v>
      </c>
      <c r="C50" s="284">
        <f t="shared" si="1"/>
        <v>4</v>
      </c>
      <c r="D50" s="284">
        <f t="shared" si="2"/>
        <v>23</v>
      </c>
      <c r="E50" s="284">
        <f t="shared" si="3"/>
        <v>25</v>
      </c>
      <c r="F50" s="183">
        <v>4</v>
      </c>
      <c r="G50" s="183">
        <v>21</v>
      </c>
      <c r="H50" s="284">
        <f t="shared" si="4"/>
        <v>2</v>
      </c>
      <c r="I50" s="183">
        <v>0</v>
      </c>
      <c r="J50" s="183">
        <v>2</v>
      </c>
      <c r="K50" s="86">
        <v>43</v>
      </c>
    </row>
    <row r="51" spans="1:11" ht="18" customHeight="1" thickBot="1" x14ac:dyDescent="0.3">
      <c r="A51" s="46">
        <v>44</v>
      </c>
      <c r="B51" s="213">
        <f t="shared" si="0"/>
        <v>21</v>
      </c>
      <c r="C51" s="213">
        <f t="shared" si="1"/>
        <v>3</v>
      </c>
      <c r="D51" s="213">
        <f t="shared" si="2"/>
        <v>18</v>
      </c>
      <c r="E51" s="213">
        <f t="shared" si="3"/>
        <v>17</v>
      </c>
      <c r="F51" s="184">
        <v>3</v>
      </c>
      <c r="G51" s="184">
        <v>14</v>
      </c>
      <c r="H51" s="213">
        <f t="shared" si="4"/>
        <v>4</v>
      </c>
      <c r="I51" s="184">
        <v>0</v>
      </c>
      <c r="J51" s="184">
        <v>4</v>
      </c>
      <c r="K51" s="87">
        <v>44</v>
      </c>
    </row>
    <row r="52" spans="1:11" ht="18" customHeight="1" thickBot="1" x14ac:dyDescent="0.3">
      <c r="A52" s="45">
        <v>45</v>
      </c>
      <c r="B52" s="284">
        <f t="shared" si="0"/>
        <v>35</v>
      </c>
      <c r="C52" s="284">
        <f t="shared" si="1"/>
        <v>7</v>
      </c>
      <c r="D52" s="284">
        <f t="shared" si="2"/>
        <v>28</v>
      </c>
      <c r="E52" s="284">
        <f t="shared" si="3"/>
        <v>29</v>
      </c>
      <c r="F52" s="183">
        <v>4</v>
      </c>
      <c r="G52" s="183">
        <v>25</v>
      </c>
      <c r="H52" s="284">
        <f t="shared" si="4"/>
        <v>6</v>
      </c>
      <c r="I52" s="183">
        <v>3</v>
      </c>
      <c r="J52" s="183">
        <v>3</v>
      </c>
      <c r="K52" s="86">
        <v>45</v>
      </c>
    </row>
    <row r="53" spans="1:11" ht="18" customHeight="1" thickBot="1" x14ac:dyDescent="0.3">
      <c r="A53" s="46">
        <v>46</v>
      </c>
      <c r="B53" s="213">
        <f t="shared" si="0"/>
        <v>31</v>
      </c>
      <c r="C53" s="213">
        <f t="shared" si="1"/>
        <v>5</v>
      </c>
      <c r="D53" s="213">
        <f t="shared" si="2"/>
        <v>26</v>
      </c>
      <c r="E53" s="213">
        <f t="shared" si="3"/>
        <v>24</v>
      </c>
      <c r="F53" s="184">
        <v>4</v>
      </c>
      <c r="G53" s="184">
        <v>20</v>
      </c>
      <c r="H53" s="213">
        <f t="shared" si="4"/>
        <v>7</v>
      </c>
      <c r="I53" s="184">
        <v>1</v>
      </c>
      <c r="J53" s="184">
        <v>6</v>
      </c>
      <c r="K53" s="87">
        <v>46</v>
      </c>
    </row>
    <row r="54" spans="1:11" ht="18" customHeight="1" thickBot="1" x14ac:dyDescent="0.3">
      <c r="A54" s="45">
        <v>47</v>
      </c>
      <c r="B54" s="284">
        <f t="shared" si="0"/>
        <v>30</v>
      </c>
      <c r="C54" s="284">
        <f t="shared" si="1"/>
        <v>4</v>
      </c>
      <c r="D54" s="284">
        <f t="shared" si="2"/>
        <v>26</v>
      </c>
      <c r="E54" s="284">
        <f t="shared" si="3"/>
        <v>27</v>
      </c>
      <c r="F54" s="183">
        <v>3</v>
      </c>
      <c r="G54" s="183">
        <v>24</v>
      </c>
      <c r="H54" s="284">
        <f t="shared" si="4"/>
        <v>3</v>
      </c>
      <c r="I54" s="183">
        <v>1</v>
      </c>
      <c r="J54" s="183">
        <v>2</v>
      </c>
      <c r="K54" s="86">
        <v>47</v>
      </c>
    </row>
    <row r="55" spans="1:11" ht="18" customHeight="1" thickBot="1" x14ac:dyDescent="0.3">
      <c r="A55" s="46">
        <v>48</v>
      </c>
      <c r="B55" s="213">
        <f t="shared" si="0"/>
        <v>23</v>
      </c>
      <c r="C55" s="213">
        <f t="shared" si="1"/>
        <v>6</v>
      </c>
      <c r="D55" s="213">
        <f t="shared" si="2"/>
        <v>17</v>
      </c>
      <c r="E55" s="213">
        <f t="shared" si="3"/>
        <v>18</v>
      </c>
      <c r="F55" s="184">
        <v>4</v>
      </c>
      <c r="G55" s="184">
        <v>14</v>
      </c>
      <c r="H55" s="213">
        <f t="shared" si="4"/>
        <v>5</v>
      </c>
      <c r="I55" s="184">
        <v>2</v>
      </c>
      <c r="J55" s="184">
        <v>3</v>
      </c>
      <c r="K55" s="87">
        <v>48</v>
      </c>
    </row>
    <row r="56" spans="1:11" ht="18" customHeight="1" thickBot="1" x14ac:dyDescent="0.3">
      <c r="A56" s="45">
        <v>49</v>
      </c>
      <c r="B56" s="284">
        <f t="shared" si="0"/>
        <v>28</v>
      </c>
      <c r="C56" s="284">
        <f t="shared" si="1"/>
        <v>6</v>
      </c>
      <c r="D56" s="284">
        <f t="shared" si="2"/>
        <v>22</v>
      </c>
      <c r="E56" s="284">
        <f t="shared" si="3"/>
        <v>20</v>
      </c>
      <c r="F56" s="183">
        <v>2</v>
      </c>
      <c r="G56" s="183">
        <v>18</v>
      </c>
      <c r="H56" s="284">
        <f t="shared" si="4"/>
        <v>8</v>
      </c>
      <c r="I56" s="183">
        <v>4</v>
      </c>
      <c r="J56" s="183">
        <v>4</v>
      </c>
      <c r="K56" s="86">
        <v>49</v>
      </c>
    </row>
    <row r="57" spans="1:11" ht="18" customHeight="1" thickBot="1" x14ac:dyDescent="0.3">
      <c r="A57" s="46">
        <v>50</v>
      </c>
      <c r="B57" s="213">
        <f t="shared" si="0"/>
        <v>32</v>
      </c>
      <c r="C57" s="213">
        <f t="shared" si="1"/>
        <v>5</v>
      </c>
      <c r="D57" s="213">
        <f t="shared" si="2"/>
        <v>27</v>
      </c>
      <c r="E57" s="213">
        <f t="shared" si="3"/>
        <v>23</v>
      </c>
      <c r="F57" s="184">
        <v>2</v>
      </c>
      <c r="G57" s="184">
        <v>21</v>
      </c>
      <c r="H57" s="213">
        <f t="shared" si="4"/>
        <v>9</v>
      </c>
      <c r="I57" s="184">
        <v>3</v>
      </c>
      <c r="J57" s="184">
        <v>6</v>
      </c>
      <c r="K57" s="87">
        <v>50</v>
      </c>
    </row>
    <row r="58" spans="1:11" ht="18" customHeight="1" thickBot="1" x14ac:dyDescent="0.3">
      <c r="A58" s="45">
        <v>51</v>
      </c>
      <c r="B58" s="284">
        <f t="shared" si="0"/>
        <v>38</v>
      </c>
      <c r="C58" s="284">
        <f t="shared" si="1"/>
        <v>12</v>
      </c>
      <c r="D58" s="284">
        <f t="shared" si="2"/>
        <v>26</v>
      </c>
      <c r="E58" s="284">
        <f t="shared" si="3"/>
        <v>27</v>
      </c>
      <c r="F58" s="183">
        <v>8</v>
      </c>
      <c r="G58" s="183">
        <v>19</v>
      </c>
      <c r="H58" s="284">
        <f t="shared" si="4"/>
        <v>11</v>
      </c>
      <c r="I58" s="183">
        <v>4</v>
      </c>
      <c r="J58" s="183">
        <v>7</v>
      </c>
      <c r="K58" s="86">
        <v>51</v>
      </c>
    </row>
    <row r="59" spans="1:11" ht="18" customHeight="1" thickBot="1" x14ac:dyDescent="0.3">
      <c r="A59" s="46">
        <v>52</v>
      </c>
      <c r="B59" s="213">
        <f t="shared" si="0"/>
        <v>35</v>
      </c>
      <c r="C59" s="213">
        <f t="shared" si="1"/>
        <v>5</v>
      </c>
      <c r="D59" s="213">
        <f t="shared" si="2"/>
        <v>30</v>
      </c>
      <c r="E59" s="213">
        <f t="shared" si="3"/>
        <v>25</v>
      </c>
      <c r="F59" s="184">
        <v>4</v>
      </c>
      <c r="G59" s="184">
        <v>21</v>
      </c>
      <c r="H59" s="213">
        <f t="shared" si="4"/>
        <v>10</v>
      </c>
      <c r="I59" s="184">
        <v>1</v>
      </c>
      <c r="J59" s="184">
        <v>9</v>
      </c>
      <c r="K59" s="87">
        <v>52</v>
      </c>
    </row>
    <row r="60" spans="1:11" ht="18" customHeight="1" thickBot="1" x14ac:dyDescent="0.3">
      <c r="A60" s="45">
        <v>53</v>
      </c>
      <c r="B60" s="284">
        <f t="shared" si="0"/>
        <v>30</v>
      </c>
      <c r="C60" s="284">
        <f t="shared" si="1"/>
        <v>9</v>
      </c>
      <c r="D60" s="284">
        <f t="shared" si="2"/>
        <v>21</v>
      </c>
      <c r="E60" s="284">
        <f t="shared" si="3"/>
        <v>21</v>
      </c>
      <c r="F60" s="183">
        <v>5</v>
      </c>
      <c r="G60" s="183">
        <v>16</v>
      </c>
      <c r="H60" s="284">
        <f t="shared" si="4"/>
        <v>9</v>
      </c>
      <c r="I60" s="183">
        <v>4</v>
      </c>
      <c r="J60" s="183">
        <v>5</v>
      </c>
      <c r="K60" s="86">
        <v>53</v>
      </c>
    </row>
    <row r="61" spans="1:11" ht="18" customHeight="1" thickBot="1" x14ac:dyDescent="0.3">
      <c r="A61" s="46">
        <v>54</v>
      </c>
      <c r="B61" s="213">
        <f t="shared" si="0"/>
        <v>25</v>
      </c>
      <c r="C61" s="213">
        <f t="shared" si="1"/>
        <v>9</v>
      </c>
      <c r="D61" s="213">
        <f t="shared" si="2"/>
        <v>16</v>
      </c>
      <c r="E61" s="213">
        <f t="shared" si="3"/>
        <v>19</v>
      </c>
      <c r="F61" s="184">
        <v>7</v>
      </c>
      <c r="G61" s="184">
        <v>12</v>
      </c>
      <c r="H61" s="213">
        <f t="shared" si="4"/>
        <v>6</v>
      </c>
      <c r="I61" s="184">
        <v>2</v>
      </c>
      <c r="J61" s="184">
        <v>4</v>
      </c>
      <c r="K61" s="87">
        <v>54</v>
      </c>
    </row>
    <row r="62" spans="1:11" ht="18" customHeight="1" thickBot="1" x14ac:dyDescent="0.3">
      <c r="A62" s="45">
        <v>55</v>
      </c>
      <c r="B62" s="284">
        <f t="shared" si="0"/>
        <v>38</v>
      </c>
      <c r="C62" s="284">
        <f t="shared" si="1"/>
        <v>6</v>
      </c>
      <c r="D62" s="284">
        <f t="shared" si="2"/>
        <v>32</v>
      </c>
      <c r="E62" s="284">
        <f t="shared" si="3"/>
        <v>29</v>
      </c>
      <c r="F62" s="183">
        <v>3</v>
      </c>
      <c r="G62" s="183">
        <v>26</v>
      </c>
      <c r="H62" s="284">
        <f t="shared" si="4"/>
        <v>9</v>
      </c>
      <c r="I62" s="183">
        <v>3</v>
      </c>
      <c r="J62" s="183">
        <v>6</v>
      </c>
      <c r="K62" s="86">
        <v>55</v>
      </c>
    </row>
    <row r="63" spans="1:11" ht="18" customHeight="1" thickBot="1" x14ac:dyDescent="0.3">
      <c r="A63" s="46">
        <v>56</v>
      </c>
      <c r="B63" s="213">
        <f t="shared" si="0"/>
        <v>36</v>
      </c>
      <c r="C63" s="213">
        <f t="shared" si="1"/>
        <v>5</v>
      </c>
      <c r="D63" s="213">
        <f t="shared" si="2"/>
        <v>31</v>
      </c>
      <c r="E63" s="213">
        <f t="shared" si="3"/>
        <v>29</v>
      </c>
      <c r="F63" s="184">
        <v>2</v>
      </c>
      <c r="G63" s="184">
        <v>27</v>
      </c>
      <c r="H63" s="213">
        <f t="shared" si="4"/>
        <v>7</v>
      </c>
      <c r="I63" s="184">
        <v>3</v>
      </c>
      <c r="J63" s="184">
        <v>4</v>
      </c>
      <c r="K63" s="87">
        <v>56</v>
      </c>
    </row>
    <row r="64" spans="1:11" ht="18" customHeight="1" thickBot="1" x14ac:dyDescent="0.3">
      <c r="A64" s="45">
        <v>57</v>
      </c>
      <c r="B64" s="284">
        <f t="shared" si="0"/>
        <v>35</v>
      </c>
      <c r="C64" s="284">
        <f t="shared" si="1"/>
        <v>8</v>
      </c>
      <c r="D64" s="284">
        <f t="shared" si="2"/>
        <v>27</v>
      </c>
      <c r="E64" s="284">
        <f t="shared" si="3"/>
        <v>24</v>
      </c>
      <c r="F64" s="183">
        <v>3</v>
      </c>
      <c r="G64" s="183">
        <v>21</v>
      </c>
      <c r="H64" s="284">
        <f t="shared" si="4"/>
        <v>11</v>
      </c>
      <c r="I64" s="183">
        <v>5</v>
      </c>
      <c r="J64" s="183">
        <v>6</v>
      </c>
      <c r="K64" s="86">
        <v>57</v>
      </c>
    </row>
    <row r="65" spans="1:11" ht="18" customHeight="1" thickBot="1" x14ac:dyDescent="0.3">
      <c r="A65" s="46">
        <v>58</v>
      </c>
      <c r="B65" s="213">
        <f t="shared" si="0"/>
        <v>52</v>
      </c>
      <c r="C65" s="213">
        <f t="shared" si="1"/>
        <v>14</v>
      </c>
      <c r="D65" s="213">
        <f t="shared" si="2"/>
        <v>38</v>
      </c>
      <c r="E65" s="213">
        <f t="shared" si="3"/>
        <v>38</v>
      </c>
      <c r="F65" s="184">
        <v>9</v>
      </c>
      <c r="G65" s="184">
        <v>29</v>
      </c>
      <c r="H65" s="213">
        <f t="shared" si="4"/>
        <v>14</v>
      </c>
      <c r="I65" s="184">
        <v>5</v>
      </c>
      <c r="J65" s="184">
        <v>9</v>
      </c>
      <c r="K65" s="87">
        <v>58</v>
      </c>
    </row>
    <row r="66" spans="1:11" ht="18" customHeight="1" thickBot="1" x14ac:dyDescent="0.3">
      <c r="A66" s="45">
        <v>59</v>
      </c>
      <c r="B66" s="284">
        <f t="shared" si="0"/>
        <v>38</v>
      </c>
      <c r="C66" s="284">
        <f t="shared" si="1"/>
        <v>9</v>
      </c>
      <c r="D66" s="284">
        <f t="shared" si="2"/>
        <v>29</v>
      </c>
      <c r="E66" s="284">
        <f t="shared" si="3"/>
        <v>25</v>
      </c>
      <c r="F66" s="183">
        <v>4</v>
      </c>
      <c r="G66" s="183">
        <v>21</v>
      </c>
      <c r="H66" s="284">
        <f t="shared" si="4"/>
        <v>13</v>
      </c>
      <c r="I66" s="183">
        <v>5</v>
      </c>
      <c r="J66" s="183">
        <v>8</v>
      </c>
      <c r="K66" s="86">
        <v>59</v>
      </c>
    </row>
    <row r="67" spans="1:11" ht="18" customHeight="1" thickBot="1" x14ac:dyDescent="0.3">
      <c r="A67" s="46">
        <v>60</v>
      </c>
      <c r="B67" s="213">
        <f t="shared" si="0"/>
        <v>28</v>
      </c>
      <c r="C67" s="213">
        <f t="shared" si="1"/>
        <v>6</v>
      </c>
      <c r="D67" s="213">
        <f t="shared" si="2"/>
        <v>22</v>
      </c>
      <c r="E67" s="213">
        <f t="shared" si="3"/>
        <v>22</v>
      </c>
      <c r="F67" s="184">
        <v>2</v>
      </c>
      <c r="G67" s="184">
        <v>20</v>
      </c>
      <c r="H67" s="213">
        <f t="shared" si="4"/>
        <v>6</v>
      </c>
      <c r="I67" s="184">
        <v>4</v>
      </c>
      <c r="J67" s="184">
        <v>2</v>
      </c>
      <c r="K67" s="87">
        <v>60</v>
      </c>
    </row>
    <row r="68" spans="1:11" ht="18" customHeight="1" thickBot="1" x14ac:dyDescent="0.3">
      <c r="A68" s="45">
        <v>61</v>
      </c>
      <c r="B68" s="284">
        <f t="shared" si="0"/>
        <v>35</v>
      </c>
      <c r="C68" s="284">
        <f t="shared" si="1"/>
        <v>8</v>
      </c>
      <c r="D68" s="284">
        <f t="shared" si="2"/>
        <v>27</v>
      </c>
      <c r="E68" s="284">
        <f t="shared" si="3"/>
        <v>29</v>
      </c>
      <c r="F68" s="183">
        <v>5</v>
      </c>
      <c r="G68" s="183">
        <v>24</v>
      </c>
      <c r="H68" s="284">
        <f t="shared" si="4"/>
        <v>6</v>
      </c>
      <c r="I68" s="183">
        <v>3</v>
      </c>
      <c r="J68" s="183">
        <v>3</v>
      </c>
      <c r="K68" s="86">
        <v>61</v>
      </c>
    </row>
    <row r="69" spans="1:11" ht="18" customHeight="1" thickBot="1" x14ac:dyDescent="0.3">
      <c r="A69" s="46">
        <v>62</v>
      </c>
      <c r="B69" s="213">
        <f t="shared" si="0"/>
        <v>30</v>
      </c>
      <c r="C69" s="213">
        <f t="shared" si="1"/>
        <v>11</v>
      </c>
      <c r="D69" s="213">
        <f t="shared" si="2"/>
        <v>19</v>
      </c>
      <c r="E69" s="213">
        <f t="shared" si="3"/>
        <v>21</v>
      </c>
      <c r="F69" s="184">
        <v>6</v>
      </c>
      <c r="G69" s="184">
        <v>15</v>
      </c>
      <c r="H69" s="213">
        <f t="shared" si="4"/>
        <v>9</v>
      </c>
      <c r="I69" s="184">
        <v>5</v>
      </c>
      <c r="J69" s="184">
        <v>4</v>
      </c>
      <c r="K69" s="87">
        <v>62</v>
      </c>
    </row>
    <row r="70" spans="1:11" ht="18" customHeight="1" thickBot="1" x14ac:dyDescent="0.3">
      <c r="A70" s="45">
        <v>63</v>
      </c>
      <c r="B70" s="284">
        <f t="shared" si="0"/>
        <v>29</v>
      </c>
      <c r="C70" s="284">
        <f t="shared" si="1"/>
        <v>8</v>
      </c>
      <c r="D70" s="284">
        <f t="shared" si="2"/>
        <v>21</v>
      </c>
      <c r="E70" s="284">
        <f t="shared" si="3"/>
        <v>24</v>
      </c>
      <c r="F70" s="183">
        <v>7</v>
      </c>
      <c r="G70" s="183">
        <v>17</v>
      </c>
      <c r="H70" s="284">
        <f t="shared" si="4"/>
        <v>5</v>
      </c>
      <c r="I70" s="183">
        <v>1</v>
      </c>
      <c r="J70" s="183">
        <v>4</v>
      </c>
      <c r="K70" s="86">
        <v>63</v>
      </c>
    </row>
    <row r="71" spans="1:11" ht="18" customHeight="1" thickBot="1" x14ac:dyDescent="0.3">
      <c r="A71" s="46">
        <v>64</v>
      </c>
      <c r="B71" s="213">
        <f t="shared" si="0"/>
        <v>43</v>
      </c>
      <c r="C71" s="213">
        <f t="shared" si="1"/>
        <v>14</v>
      </c>
      <c r="D71" s="213">
        <f t="shared" si="2"/>
        <v>29</v>
      </c>
      <c r="E71" s="213">
        <f t="shared" si="3"/>
        <v>33</v>
      </c>
      <c r="F71" s="184">
        <v>9</v>
      </c>
      <c r="G71" s="184">
        <v>24</v>
      </c>
      <c r="H71" s="213">
        <f t="shared" si="4"/>
        <v>10</v>
      </c>
      <c r="I71" s="184">
        <v>5</v>
      </c>
      <c r="J71" s="184">
        <v>5</v>
      </c>
      <c r="K71" s="87">
        <v>64</v>
      </c>
    </row>
    <row r="72" spans="1:11" ht="18" customHeight="1" thickBot="1" x14ac:dyDescent="0.3">
      <c r="A72" s="45">
        <v>65</v>
      </c>
      <c r="B72" s="284">
        <f t="shared" ref="B72:B103" si="5">D72+C72</f>
        <v>43</v>
      </c>
      <c r="C72" s="284">
        <f t="shared" ref="C72:C103" si="6">I72+F72</f>
        <v>19</v>
      </c>
      <c r="D72" s="284">
        <f t="shared" ref="D72:D103" si="7">J72+G72</f>
        <v>24</v>
      </c>
      <c r="E72" s="284">
        <f t="shared" ref="E72:E103" si="8">G72+F72</f>
        <v>21</v>
      </c>
      <c r="F72" s="183">
        <v>8</v>
      </c>
      <c r="G72" s="183">
        <v>13</v>
      </c>
      <c r="H72" s="284">
        <f t="shared" ref="H72:H103" si="9">J72+I72</f>
        <v>22</v>
      </c>
      <c r="I72" s="183">
        <v>11</v>
      </c>
      <c r="J72" s="183">
        <v>11</v>
      </c>
      <c r="K72" s="86">
        <v>65</v>
      </c>
    </row>
    <row r="73" spans="1:11" ht="18" customHeight="1" thickBot="1" x14ac:dyDescent="0.3">
      <c r="A73" s="46">
        <v>66</v>
      </c>
      <c r="B73" s="213">
        <f t="shared" si="5"/>
        <v>24</v>
      </c>
      <c r="C73" s="213">
        <f t="shared" si="6"/>
        <v>12</v>
      </c>
      <c r="D73" s="213">
        <f t="shared" si="7"/>
        <v>12</v>
      </c>
      <c r="E73" s="213">
        <f t="shared" si="8"/>
        <v>14</v>
      </c>
      <c r="F73" s="184">
        <v>6</v>
      </c>
      <c r="G73" s="184">
        <v>8</v>
      </c>
      <c r="H73" s="213">
        <f t="shared" si="9"/>
        <v>10</v>
      </c>
      <c r="I73" s="184">
        <v>6</v>
      </c>
      <c r="J73" s="184">
        <v>4</v>
      </c>
      <c r="K73" s="87">
        <v>66</v>
      </c>
    </row>
    <row r="74" spans="1:11" ht="18" customHeight="1" x14ac:dyDescent="0.25">
      <c r="A74" s="47">
        <v>67</v>
      </c>
      <c r="B74" s="212">
        <f t="shared" si="5"/>
        <v>46</v>
      </c>
      <c r="C74" s="212">
        <f t="shared" si="6"/>
        <v>20</v>
      </c>
      <c r="D74" s="212">
        <f t="shared" si="7"/>
        <v>26</v>
      </c>
      <c r="E74" s="212">
        <f t="shared" si="8"/>
        <v>29</v>
      </c>
      <c r="F74" s="186">
        <v>10</v>
      </c>
      <c r="G74" s="186">
        <v>19</v>
      </c>
      <c r="H74" s="212">
        <f t="shared" si="9"/>
        <v>17</v>
      </c>
      <c r="I74" s="186">
        <v>10</v>
      </c>
      <c r="J74" s="186">
        <v>7</v>
      </c>
      <c r="K74" s="89">
        <v>67</v>
      </c>
    </row>
    <row r="75" spans="1:11" ht="18" customHeight="1" thickBot="1" x14ac:dyDescent="0.3">
      <c r="A75" s="44">
        <v>68</v>
      </c>
      <c r="B75" s="201">
        <f t="shared" si="5"/>
        <v>37</v>
      </c>
      <c r="C75" s="201">
        <f t="shared" si="6"/>
        <v>13</v>
      </c>
      <c r="D75" s="201">
        <f t="shared" si="7"/>
        <v>24</v>
      </c>
      <c r="E75" s="201">
        <f t="shared" si="8"/>
        <v>19</v>
      </c>
      <c r="F75" s="181">
        <v>6</v>
      </c>
      <c r="G75" s="181">
        <v>13</v>
      </c>
      <c r="H75" s="201">
        <f t="shared" si="9"/>
        <v>18</v>
      </c>
      <c r="I75" s="181">
        <v>7</v>
      </c>
      <c r="J75" s="181">
        <v>11</v>
      </c>
      <c r="K75" s="88">
        <v>68</v>
      </c>
    </row>
    <row r="76" spans="1:11" ht="18" customHeight="1" thickBot="1" x14ac:dyDescent="0.3">
      <c r="A76" s="45">
        <v>69</v>
      </c>
      <c r="B76" s="284">
        <f t="shared" si="5"/>
        <v>30</v>
      </c>
      <c r="C76" s="284">
        <f t="shared" si="6"/>
        <v>9</v>
      </c>
      <c r="D76" s="284">
        <f t="shared" si="7"/>
        <v>21</v>
      </c>
      <c r="E76" s="284">
        <f t="shared" si="8"/>
        <v>19</v>
      </c>
      <c r="F76" s="183">
        <v>4</v>
      </c>
      <c r="G76" s="183">
        <v>15</v>
      </c>
      <c r="H76" s="284">
        <f t="shared" si="9"/>
        <v>11</v>
      </c>
      <c r="I76" s="183">
        <v>5</v>
      </c>
      <c r="J76" s="183">
        <v>6</v>
      </c>
      <c r="K76" s="86">
        <v>69</v>
      </c>
    </row>
    <row r="77" spans="1:11" ht="18" customHeight="1" thickBot="1" x14ac:dyDescent="0.3">
      <c r="A77" s="46">
        <v>70</v>
      </c>
      <c r="B77" s="213">
        <f t="shared" si="5"/>
        <v>32</v>
      </c>
      <c r="C77" s="213">
        <f t="shared" si="6"/>
        <v>11</v>
      </c>
      <c r="D77" s="213">
        <f t="shared" si="7"/>
        <v>21</v>
      </c>
      <c r="E77" s="213">
        <f t="shared" si="8"/>
        <v>19</v>
      </c>
      <c r="F77" s="184">
        <v>8</v>
      </c>
      <c r="G77" s="184">
        <v>11</v>
      </c>
      <c r="H77" s="213">
        <f t="shared" si="9"/>
        <v>13</v>
      </c>
      <c r="I77" s="184">
        <v>3</v>
      </c>
      <c r="J77" s="184">
        <v>10</v>
      </c>
      <c r="K77" s="87">
        <v>70</v>
      </c>
    </row>
    <row r="78" spans="1:11" ht="18" customHeight="1" thickBot="1" x14ac:dyDescent="0.3">
      <c r="A78" s="45">
        <v>71</v>
      </c>
      <c r="B78" s="284">
        <f t="shared" si="5"/>
        <v>23</v>
      </c>
      <c r="C78" s="284">
        <f t="shared" si="6"/>
        <v>11</v>
      </c>
      <c r="D78" s="284">
        <f t="shared" si="7"/>
        <v>12</v>
      </c>
      <c r="E78" s="284">
        <f t="shared" si="8"/>
        <v>13</v>
      </c>
      <c r="F78" s="183">
        <v>2</v>
      </c>
      <c r="G78" s="183">
        <v>11</v>
      </c>
      <c r="H78" s="284">
        <f t="shared" si="9"/>
        <v>10</v>
      </c>
      <c r="I78" s="183">
        <v>9</v>
      </c>
      <c r="J78" s="183">
        <v>1</v>
      </c>
      <c r="K78" s="86">
        <v>71</v>
      </c>
    </row>
    <row r="79" spans="1:11" ht="18" customHeight="1" thickBot="1" x14ac:dyDescent="0.3">
      <c r="A79" s="46">
        <v>72</v>
      </c>
      <c r="B79" s="213">
        <f t="shared" si="5"/>
        <v>27</v>
      </c>
      <c r="C79" s="213">
        <f t="shared" si="6"/>
        <v>8</v>
      </c>
      <c r="D79" s="213">
        <f t="shared" si="7"/>
        <v>19</v>
      </c>
      <c r="E79" s="213">
        <f t="shared" si="8"/>
        <v>21</v>
      </c>
      <c r="F79" s="184">
        <v>5</v>
      </c>
      <c r="G79" s="184">
        <v>16</v>
      </c>
      <c r="H79" s="213">
        <f t="shared" si="9"/>
        <v>6</v>
      </c>
      <c r="I79" s="184">
        <v>3</v>
      </c>
      <c r="J79" s="184">
        <v>3</v>
      </c>
      <c r="K79" s="87">
        <v>72</v>
      </c>
    </row>
    <row r="80" spans="1:11" ht="18" customHeight="1" thickBot="1" x14ac:dyDescent="0.3">
      <c r="A80" s="45">
        <v>73</v>
      </c>
      <c r="B80" s="284">
        <f t="shared" si="5"/>
        <v>19</v>
      </c>
      <c r="C80" s="284">
        <f t="shared" si="6"/>
        <v>9</v>
      </c>
      <c r="D80" s="284">
        <f t="shared" si="7"/>
        <v>10</v>
      </c>
      <c r="E80" s="284">
        <f t="shared" si="8"/>
        <v>10</v>
      </c>
      <c r="F80" s="183">
        <v>4</v>
      </c>
      <c r="G80" s="183">
        <v>6</v>
      </c>
      <c r="H80" s="284">
        <f t="shared" si="9"/>
        <v>9</v>
      </c>
      <c r="I80" s="183">
        <v>5</v>
      </c>
      <c r="J80" s="183">
        <v>4</v>
      </c>
      <c r="K80" s="86">
        <v>73</v>
      </c>
    </row>
    <row r="81" spans="1:11" ht="18" customHeight="1" thickBot="1" x14ac:dyDescent="0.3">
      <c r="A81" s="46">
        <v>74</v>
      </c>
      <c r="B81" s="213">
        <f t="shared" si="5"/>
        <v>30</v>
      </c>
      <c r="C81" s="213">
        <f t="shared" si="6"/>
        <v>10</v>
      </c>
      <c r="D81" s="213">
        <f t="shared" si="7"/>
        <v>20</v>
      </c>
      <c r="E81" s="213">
        <f t="shared" si="8"/>
        <v>9</v>
      </c>
      <c r="F81" s="184">
        <v>4</v>
      </c>
      <c r="G81" s="184">
        <v>5</v>
      </c>
      <c r="H81" s="213">
        <f t="shared" si="9"/>
        <v>21</v>
      </c>
      <c r="I81" s="184">
        <v>6</v>
      </c>
      <c r="J81" s="184">
        <v>15</v>
      </c>
      <c r="K81" s="87">
        <v>74</v>
      </c>
    </row>
    <row r="82" spans="1:11" ht="18" customHeight="1" thickBot="1" x14ac:dyDescent="0.3">
      <c r="A82" s="45">
        <v>75</v>
      </c>
      <c r="B82" s="284">
        <f t="shared" si="5"/>
        <v>31</v>
      </c>
      <c r="C82" s="284">
        <f t="shared" si="6"/>
        <v>16</v>
      </c>
      <c r="D82" s="284">
        <f t="shared" si="7"/>
        <v>15</v>
      </c>
      <c r="E82" s="284">
        <f t="shared" si="8"/>
        <v>13</v>
      </c>
      <c r="F82" s="183">
        <v>4</v>
      </c>
      <c r="G82" s="183">
        <v>9</v>
      </c>
      <c r="H82" s="284">
        <f t="shared" si="9"/>
        <v>18</v>
      </c>
      <c r="I82" s="183">
        <v>12</v>
      </c>
      <c r="J82" s="183">
        <v>6</v>
      </c>
      <c r="K82" s="86">
        <v>75</v>
      </c>
    </row>
    <row r="83" spans="1:11" ht="18" customHeight="1" thickBot="1" x14ac:dyDescent="0.3">
      <c r="A83" s="46">
        <v>76</v>
      </c>
      <c r="B83" s="213">
        <f t="shared" si="5"/>
        <v>23</v>
      </c>
      <c r="C83" s="213">
        <f t="shared" si="6"/>
        <v>10</v>
      </c>
      <c r="D83" s="213">
        <f t="shared" si="7"/>
        <v>13</v>
      </c>
      <c r="E83" s="213">
        <f t="shared" si="8"/>
        <v>11</v>
      </c>
      <c r="F83" s="184">
        <v>4</v>
      </c>
      <c r="G83" s="184">
        <v>7</v>
      </c>
      <c r="H83" s="213">
        <f t="shared" si="9"/>
        <v>12</v>
      </c>
      <c r="I83" s="184">
        <v>6</v>
      </c>
      <c r="J83" s="184">
        <v>6</v>
      </c>
      <c r="K83" s="87">
        <v>76</v>
      </c>
    </row>
    <row r="84" spans="1:11" ht="18" customHeight="1" thickBot="1" x14ac:dyDescent="0.3">
      <c r="A84" s="45">
        <v>77</v>
      </c>
      <c r="B84" s="284">
        <f t="shared" si="5"/>
        <v>31</v>
      </c>
      <c r="C84" s="284">
        <f t="shared" si="6"/>
        <v>14</v>
      </c>
      <c r="D84" s="284">
        <f t="shared" si="7"/>
        <v>17</v>
      </c>
      <c r="E84" s="284">
        <f t="shared" si="8"/>
        <v>14</v>
      </c>
      <c r="F84" s="183">
        <v>3</v>
      </c>
      <c r="G84" s="183">
        <v>11</v>
      </c>
      <c r="H84" s="284">
        <f t="shared" si="9"/>
        <v>17</v>
      </c>
      <c r="I84" s="183">
        <v>11</v>
      </c>
      <c r="J84" s="183">
        <v>6</v>
      </c>
      <c r="K84" s="86">
        <v>77</v>
      </c>
    </row>
    <row r="85" spans="1:11" ht="18" customHeight="1" thickBot="1" x14ac:dyDescent="0.3">
      <c r="A85" s="46">
        <v>78</v>
      </c>
      <c r="B85" s="213">
        <f t="shared" si="5"/>
        <v>28</v>
      </c>
      <c r="C85" s="213">
        <f t="shared" si="6"/>
        <v>8</v>
      </c>
      <c r="D85" s="213">
        <f t="shared" si="7"/>
        <v>20</v>
      </c>
      <c r="E85" s="213">
        <f t="shared" si="8"/>
        <v>11</v>
      </c>
      <c r="F85" s="184">
        <v>2</v>
      </c>
      <c r="G85" s="184">
        <v>9</v>
      </c>
      <c r="H85" s="213">
        <f t="shared" si="9"/>
        <v>17</v>
      </c>
      <c r="I85" s="184">
        <v>6</v>
      </c>
      <c r="J85" s="184">
        <v>11</v>
      </c>
      <c r="K85" s="87">
        <v>78</v>
      </c>
    </row>
    <row r="86" spans="1:11" ht="18" customHeight="1" thickBot="1" x14ac:dyDescent="0.3">
      <c r="A86" s="45">
        <v>79</v>
      </c>
      <c r="B86" s="284">
        <f t="shared" si="5"/>
        <v>20</v>
      </c>
      <c r="C86" s="284">
        <f t="shared" si="6"/>
        <v>12</v>
      </c>
      <c r="D86" s="284">
        <f t="shared" si="7"/>
        <v>8</v>
      </c>
      <c r="E86" s="284">
        <f t="shared" si="8"/>
        <v>11</v>
      </c>
      <c r="F86" s="183">
        <v>6</v>
      </c>
      <c r="G86" s="183">
        <v>5</v>
      </c>
      <c r="H86" s="284">
        <f t="shared" si="9"/>
        <v>9</v>
      </c>
      <c r="I86" s="183">
        <v>6</v>
      </c>
      <c r="J86" s="183">
        <v>3</v>
      </c>
      <c r="K86" s="86">
        <v>79</v>
      </c>
    </row>
    <row r="87" spans="1:11" ht="18" customHeight="1" thickBot="1" x14ac:dyDescent="0.3">
      <c r="A87" s="46">
        <v>80</v>
      </c>
      <c r="B87" s="213">
        <f t="shared" si="5"/>
        <v>18</v>
      </c>
      <c r="C87" s="213">
        <f t="shared" si="6"/>
        <v>6</v>
      </c>
      <c r="D87" s="213">
        <f t="shared" si="7"/>
        <v>12</v>
      </c>
      <c r="E87" s="213">
        <f t="shared" si="8"/>
        <v>7</v>
      </c>
      <c r="F87" s="184">
        <v>1</v>
      </c>
      <c r="G87" s="184">
        <v>6</v>
      </c>
      <c r="H87" s="213">
        <f t="shared" si="9"/>
        <v>11</v>
      </c>
      <c r="I87" s="184">
        <v>5</v>
      </c>
      <c r="J87" s="184">
        <v>6</v>
      </c>
      <c r="K87" s="87">
        <v>80</v>
      </c>
    </row>
    <row r="88" spans="1:11" ht="18" customHeight="1" thickBot="1" x14ac:dyDescent="0.3">
      <c r="A88" s="45">
        <v>81</v>
      </c>
      <c r="B88" s="284">
        <f t="shared" si="5"/>
        <v>18</v>
      </c>
      <c r="C88" s="284">
        <f t="shared" si="6"/>
        <v>12</v>
      </c>
      <c r="D88" s="284">
        <f t="shared" si="7"/>
        <v>6</v>
      </c>
      <c r="E88" s="284">
        <f t="shared" si="8"/>
        <v>8</v>
      </c>
      <c r="F88" s="183">
        <v>5</v>
      </c>
      <c r="G88" s="183">
        <v>3</v>
      </c>
      <c r="H88" s="284">
        <f t="shared" si="9"/>
        <v>10</v>
      </c>
      <c r="I88" s="183">
        <v>7</v>
      </c>
      <c r="J88" s="183">
        <v>3</v>
      </c>
      <c r="K88" s="86">
        <v>81</v>
      </c>
    </row>
    <row r="89" spans="1:11" ht="18" customHeight="1" thickBot="1" x14ac:dyDescent="0.3">
      <c r="A89" s="46">
        <v>82</v>
      </c>
      <c r="B89" s="213">
        <f t="shared" si="5"/>
        <v>26</v>
      </c>
      <c r="C89" s="213">
        <f t="shared" si="6"/>
        <v>13</v>
      </c>
      <c r="D89" s="213">
        <f t="shared" si="7"/>
        <v>13</v>
      </c>
      <c r="E89" s="213">
        <f t="shared" si="8"/>
        <v>7</v>
      </c>
      <c r="F89" s="184">
        <v>2</v>
      </c>
      <c r="G89" s="184">
        <v>5</v>
      </c>
      <c r="H89" s="213">
        <f t="shared" si="9"/>
        <v>19</v>
      </c>
      <c r="I89" s="184">
        <v>11</v>
      </c>
      <c r="J89" s="184">
        <v>8</v>
      </c>
      <c r="K89" s="87">
        <v>82</v>
      </c>
    </row>
    <row r="90" spans="1:11" ht="18" customHeight="1" thickBot="1" x14ac:dyDescent="0.3">
      <c r="A90" s="45">
        <v>83</v>
      </c>
      <c r="B90" s="284">
        <f t="shared" si="5"/>
        <v>27</v>
      </c>
      <c r="C90" s="284">
        <f t="shared" si="6"/>
        <v>10</v>
      </c>
      <c r="D90" s="284">
        <f t="shared" si="7"/>
        <v>17</v>
      </c>
      <c r="E90" s="284">
        <f t="shared" si="8"/>
        <v>12</v>
      </c>
      <c r="F90" s="183">
        <v>5</v>
      </c>
      <c r="G90" s="183">
        <v>7</v>
      </c>
      <c r="H90" s="284">
        <f t="shared" si="9"/>
        <v>15</v>
      </c>
      <c r="I90" s="183">
        <v>5</v>
      </c>
      <c r="J90" s="183">
        <v>10</v>
      </c>
      <c r="K90" s="86">
        <v>83</v>
      </c>
    </row>
    <row r="91" spans="1:11" ht="18" customHeight="1" thickBot="1" x14ac:dyDescent="0.3">
      <c r="A91" s="46">
        <v>84</v>
      </c>
      <c r="B91" s="213">
        <f t="shared" si="5"/>
        <v>19</v>
      </c>
      <c r="C91" s="213">
        <f t="shared" si="6"/>
        <v>8</v>
      </c>
      <c r="D91" s="213">
        <f t="shared" si="7"/>
        <v>11</v>
      </c>
      <c r="E91" s="213">
        <f t="shared" si="8"/>
        <v>8</v>
      </c>
      <c r="F91" s="184">
        <v>5</v>
      </c>
      <c r="G91" s="184">
        <v>3</v>
      </c>
      <c r="H91" s="213">
        <f t="shared" si="9"/>
        <v>11</v>
      </c>
      <c r="I91" s="184">
        <v>3</v>
      </c>
      <c r="J91" s="184">
        <v>8</v>
      </c>
      <c r="K91" s="87">
        <v>84</v>
      </c>
    </row>
    <row r="92" spans="1:11" ht="18" customHeight="1" thickBot="1" x14ac:dyDescent="0.3">
      <c r="A92" s="45">
        <v>85</v>
      </c>
      <c r="B92" s="284">
        <f t="shared" si="5"/>
        <v>23</v>
      </c>
      <c r="C92" s="284">
        <f t="shared" si="6"/>
        <v>12</v>
      </c>
      <c r="D92" s="284">
        <f t="shared" si="7"/>
        <v>11</v>
      </c>
      <c r="E92" s="284">
        <f t="shared" si="8"/>
        <v>13</v>
      </c>
      <c r="F92" s="183">
        <v>7</v>
      </c>
      <c r="G92" s="183">
        <v>6</v>
      </c>
      <c r="H92" s="284">
        <f t="shared" si="9"/>
        <v>10</v>
      </c>
      <c r="I92" s="183">
        <v>5</v>
      </c>
      <c r="J92" s="183">
        <v>5</v>
      </c>
      <c r="K92" s="86">
        <v>85</v>
      </c>
    </row>
    <row r="93" spans="1:11" ht="18" customHeight="1" thickBot="1" x14ac:dyDescent="0.3">
      <c r="A93" s="46">
        <v>86</v>
      </c>
      <c r="B93" s="213">
        <f t="shared" si="5"/>
        <v>20</v>
      </c>
      <c r="C93" s="213">
        <f t="shared" si="6"/>
        <v>11</v>
      </c>
      <c r="D93" s="213">
        <f t="shared" si="7"/>
        <v>9</v>
      </c>
      <c r="E93" s="213">
        <f t="shared" si="8"/>
        <v>5</v>
      </c>
      <c r="F93" s="184">
        <v>4</v>
      </c>
      <c r="G93" s="184">
        <v>1</v>
      </c>
      <c r="H93" s="213">
        <f t="shared" si="9"/>
        <v>15</v>
      </c>
      <c r="I93" s="184">
        <v>7</v>
      </c>
      <c r="J93" s="184">
        <v>8</v>
      </c>
      <c r="K93" s="87">
        <v>86</v>
      </c>
    </row>
    <row r="94" spans="1:11" ht="18" customHeight="1" thickBot="1" x14ac:dyDescent="0.3">
      <c r="A94" s="45">
        <v>87</v>
      </c>
      <c r="B94" s="284">
        <f t="shared" si="5"/>
        <v>9</v>
      </c>
      <c r="C94" s="284">
        <f t="shared" si="6"/>
        <v>6</v>
      </c>
      <c r="D94" s="284">
        <f t="shared" si="7"/>
        <v>3</v>
      </c>
      <c r="E94" s="284">
        <f t="shared" si="8"/>
        <v>3</v>
      </c>
      <c r="F94" s="183">
        <v>3</v>
      </c>
      <c r="G94" s="183">
        <v>0</v>
      </c>
      <c r="H94" s="284">
        <f t="shared" si="9"/>
        <v>6</v>
      </c>
      <c r="I94" s="183">
        <v>3</v>
      </c>
      <c r="J94" s="183">
        <v>3</v>
      </c>
      <c r="K94" s="86">
        <v>87</v>
      </c>
    </row>
    <row r="95" spans="1:11" ht="18" customHeight="1" thickBot="1" x14ac:dyDescent="0.3">
      <c r="A95" s="46">
        <v>88</v>
      </c>
      <c r="B95" s="213">
        <f t="shared" si="5"/>
        <v>10</v>
      </c>
      <c r="C95" s="213">
        <f t="shared" si="6"/>
        <v>6</v>
      </c>
      <c r="D95" s="213">
        <f t="shared" si="7"/>
        <v>4</v>
      </c>
      <c r="E95" s="213">
        <f t="shared" si="8"/>
        <v>2</v>
      </c>
      <c r="F95" s="184">
        <v>1</v>
      </c>
      <c r="G95" s="184">
        <v>1</v>
      </c>
      <c r="H95" s="213">
        <f t="shared" si="9"/>
        <v>8</v>
      </c>
      <c r="I95" s="184">
        <v>5</v>
      </c>
      <c r="J95" s="184">
        <v>3</v>
      </c>
      <c r="K95" s="87">
        <v>88</v>
      </c>
    </row>
    <row r="96" spans="1:11" ht="18" customHeight="1" thickBot="1" x14ac:dyDescent="0.3">
      <c r="A96" s="45">
        <v>89</v>
      </c>
      <c r="B96" s="284">
        <f t="shared" si="5"/>
        <v>15</v>
      </c>
      <c r="C96" s="284">
        <f t="shared" si="6"/>
        <v>6</v>
      </c>
      <c r="D96" s="284">
        <f t="shared" si="7"/>
        <v>9</v>
      </c>
      <c r="E96" s="284">
        <f t="shared" si="8"/>
        <v>2</v>
      </c>
      <c r="F96" s="183">
        <v>0</v>
      </c>
      <c r="G96" s="183">
        <v>2</v>
      </c>
      <c r="H96" s="284">
        <f t="shared" si="9"/>
        <v>13</v>
      </c>
      <c r="I96" s="183">
        <v>6</v>
      </c>
      <c r="J96" s="183">
        <v>7</v>
      </c>
      <c r="K96" s="86">
        <v>89</v>
      </c>
    </row>
    <row r="97" spans="1:11" ht="18" customHeight="1" thickBot="1" x14ac:dyDescent="0.3">
      <c r="A97" s="46">
        <v>90</v>
      </c>
      <c r="B97" s="213">
        <f t="shared" si="5"/>
        <v>11</v>
      </c>
      <c r="C97" s="213">
        <f t="shared" si="6"/>
        <v>4</v>
      </c>
      <c r="D97" s="213">
        <f t="shared" si="7"/>
        <v>7</v>
      </c>
      <c r="E97" s="213">
        <f t="shared" si="8"/>
        <v>3</v>
      </c>
      <c r="F97" s="184">
        <v>2</v>
      </c>
      <c r="G97" s="184">
        <v>1</v>
      </c>
      <c r="H97" s="213">
        <f t="shared" si="9"/>
        <v>8</v>
      </c>
      <c r="I97" s="184">
        <v>2</v>
      </c>
      <c r="J97" s="184">
        <v>6</v>
      </c>
      <c r="K97" s="87">
        <v>90</v>
      </c>
    </row>
    <row r="98" spans="1:11" ht="18" customHeight="1" thickBot="1" x14ac:dyDescent="0.3">
      <c r="A98" s="45">
        <v>91</v>
      </c>
      <c r="B98" s="284">
        <f t="shared" si="5"/>
        <v>7</v>
      </c>
      <c r="C98" s="284">
        <f t="shared" si="6"/>
        <v>6</v>
      </c>
      <c r="D98" s="284">
        <f t="shared" si="7"/>
        <v>1</v>
      </c>
      <c r="E98" s="284">
        <f t="shared" si="8"/>
        <v>4</v>
      </c>
      <c r="F98" s="183">
        <v>4</v>
      </c>
      <c r="G98" s="183">
        <v>0</v>
      </c>
      <c r="H98" s="284">
        <f t="shared" si="9"/>
        <v>3</v>
      </c>
      <c r="I98" s="183">
        <v>2</v>
      </c>
      <c r="J98" s="183">
        <v>1</v>
      </c>
      <c r="K98" s="86">
        <v>91</v>
      </c>
    </row>
    <row r="99" spans="1:11" ht="18" customHeight="1" thickBot="1" x14ac:dyDescent="0.3">
      <c r="A99" s="281">
        <v>92</v>
      </c>
      <c r="B99" s="286">
        <f t="shared" si="5"/>
        <v>12</v>
      </c>
      <c r="C99" s="286">
        <f t="shared" si="6"/>
        <v>8</v>
      </c>
      <c r="D99" s="286">
        <f t="shared" si="7"/>
        <v>4</v>
      </c>
      <c r="E99" s="286">
        <f t="shared" si="8"/>
        <v>5</v>
      </c>
      <c r="F99" s="287">
        <v>4</v>
      </c>
      <c r="G99" s="287">
        <v>1</v>
      </c>
      <c r="H99" s="286">
        <f t="shared" si="9"/>
        <v>7</v>
      </c>
      <c r="I99" s="287">
        <v>4</v>
      </c>
      <c r="J99" s="287">
        <v>3</v>
      </c>
      <c r="K99" s="87">
        <v>92</v>
      </c>
    </row>
    <row r="100" spans="1:11" ht="18" customHeight="1" thickBot="1" x14ac:dyDescent="0.3">
      <c r="A100" s="45">
        <v>93</v>
      </c>
      <c r="B100" s="284">
        <f t="shared" si="5"/>
        <v>9</v>
      </c>
      <c r="C100" s="284">
        <f t="shared" si="6"/>
        <v>6</v>
      </c>
      <c r="D100" s="284">
        <f t="shared" si="7"/>
        <v>3</v>
      </c>
      <c r="E100" s="284">
        <f t="shared" si="8"/>
        <v>3</v>
      </c>
      <c r="F100" s="183">
        <v>2</v>
      </c>
      <c r="G100" s="183">
        <v>1</v>
      </c>
      <c r="H100" s="284">
        <f t="shared" si="9"/>
        <v>6</v>
      </c>
      <c r="I100" s="183">
        <v>4</v>
      </c>
      <c r="J100" s="183">
        <v>2</v>
      </c>
      <c r="K100" s="86">
        <v>93</v>
      </c>
    </row>
    <row r="101" spans="1:11" ht="18" customHeight="1" thickBot="1" x14ac:dyDescent="0.3">
      <c r="A101" s="46">
        <v>94</v>
      </c>
      <c r="B101" s="213">
        <f t="shared" si="5"/>
        <v>6</v>
      </c>
      <c r="C101" s="213">
        <f t="shared" si="6"/>
        <v>6</v>
      </c>
      <c r="D101" s="213">
        <f t="shared" si="7"/>
        <v>0</v>
      </c>
      <c r="E101" s="213">
        <f t="shared" si="8"/>
        <v>5</v>
      </c>
      <c r="F101" s="184">
        <v>5</v>
      </c>
      <c r="G101" s="184">
        <v>0</v>
      </c>
      <c r="H101" s="213">
        <f t="shared" si="9"/>
        <v>1</v>
      </c>
      <c r="I101" s="184">
        <v>1</v>
      </c>
      <c r="J101" s="184">
        <v>0</v>
      </c>
      <c r="K101" s="87">
        <v>94</v>
      </c>
    </row>
    <row r="102" spans="1:11" ht="18" customHeight="1" thickBot="1" x14ac:dyDescent="0.3">
      <c r="A102" s="45" t="s">
        <v>280</v>
      </c>
      <c r="B102" s="284">
        <f t="shared" si="5"/>
        <v>17</v>
      </c>
      <c r="C102" s="284">
        <f t="shared" si="6"/>
        <v>5</v>
      </c>
      <c r="D102" s="284">
        <f t="shared" si="7"/>
        <v>12</v>
      </c>
      <c r="E102" s="284">
        <f t="shared" si="8"/>
        <v>3</v>
      </c>
      <c r="F102" s="183">
        <v>1</v>
      </c>
      <c r="G102" s="183">
        <v>2</v>
      </c>
      <c r="H102" s="284">
        <f t="shared" si="9"/>
        <v>14</v>
      </c>
      <c r="I102" s="183">
        <v>4</v>
      </c>
      <c r="J102" s="183">
        <v>10</v>
      </c>
      <c r="K102" s="582" t="s">
        <v>280</v>
      </c>
    </row>
    <row r="103" spans="1:11" ht="18" customHeight="1" x14ac:dyDescent="0.25">
      <c r="A103" s="835" t="s">
        <v>74</v>
      </c>
      <c r="B103" s="288">
        <f t="shared" si="5"/>
        <v>3</v>
      </c>
      <c r="C103" s="288">
        <f t="shared" si="6"/>
        <v>3</v>
      </c>
      <c r="D103" s="288">
        <f t="shared" si="7"/>
        <v>0</v>
      </c>
      <c r="E103" s="288">
        <f t="shared" si="8"/>
        <v>1</v>
      </c>
      <c r="F103" s="188">
        <v>1</v>
      </c>
      <c r="G103" s="188">
        <v>0</v>
      </c>
      <c r="H103" s="288">
        <f t="shared" si="9"/>
        <v>2</v>
      </c>
      <c r="I103" s="188">
        <v>2</v>
      </c>
      <c r="J103" s="188">
        <v>0</v>
      </c>
      <c r="K103" s="143" t="s">
        <v>75</v>
      </c>
    </row>
    <row r="104" spans="1:11" s="30" customFormat="1" ht="30" customHeight="1" x14ac:dyDescent="0.3">
      <c r="A104" s="792" t="s">
        <v>47</v>
      </c>
      <c r="B104" s="261">
        <f t="shared" ref="B104:I104" si="10">SUM(B7:B103)</f>
        <v>2294</v>
      </c>
      <c r="C104" s="261">
        <f t="shared" si="10"/>
        <v>625</v>
      </c>
      <c r="D104" s="261">
        <f t="shared" si="10"/>
        <v>1669</v>
      </c>
      <c r="E104" s="261">
        <f t="shared" si="10"/>
        <v>1589</v>
      </c>
      <c r="F104" s="261">
        <f t="shared" si="10"/>
        <v>345</v>
      </c>
      <c r="G104" s="261">
        <f t="shared" si="10"/>
        <v>1244</v>
      </c>
      <c r="H104" s="261">
        <f t="shared" si="10"/>
        <v>705</v>
      </c>
      <c r="I104" s="261">
        <f t="shared" si="10"/>
        <v>280</v>
      </c>
      <c r="J104" s="261">
        <f>SUM(J7:J103)</f>
        <v>425</v>
      </c>
      <c r="K104" s="787" t="s">
        <v>48</v>
      </c>
    </row>
    <row r="105" spans="1:11" ht="15" x14ac:dyDescent="0.4">
      <c r="A105" s="31"/>
      <c r="B105" s="52"/>
      <c r="C105" s="52"/>
      <c r="D105" s="52"/>
      <c r="E105" s="52"/>
      <c r="F105" s="32"/>
      <c r="G105" s="32"/>
      <c r="H105" s="52"/>
      <c r="I105" s="32"/>
      <c r="J105" s="32"/>
      <c r="K105" s="52"/>
    </row>
  </sheetData>
  <mergeCells count="9">
    <mergeCell ref="A1:K1"/>
    <mergeCell ref="A2:K2"/>
    <mergeCell ref="A3:K3"/>
    <mergeCell ref="D4:F4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scale="90" orientation="portrait" r:id="rId1"/>
  <headerFooter alignWithMargins="0"/>
  <rowBreaks count="2" manualBreakCount="2">
    <brk id="40" max="16383" man="1"/>
    <brk id="74" max="16383" man="1"/>
  </rowBreaks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8"/>
  <dimension ref="A1:J66"/>
  <sheetViews>
    <sheetView view="pageBreakPreview" zoomScaleNormal="100" zoomScaleSheetLayoutView="100" workbookViewId="0">
      <selection activeCell="A2" sqref="A2:J2"/>
    </sheetView>
  </sheetViews>
  <sheetFormatPr defaultRowHeight="14" x14ac:dyDescent="0.3"/>
  <cols>
    <col min="1" max="1" width="21.453125" style="33" customWidth="1"/>
    <col min="2" max="2" width="10.26953125" style="33" customWidth="1"/>
    <col min="3" max="8" width="9.26953125" style="51" customWidth="1"/>
    <col min="9" max="9" width="7.26953125" style="51" customWidth="1"/>
    <col min="10" max="10" width="21.453125" style="51" customWidth="1"/>
    <col min="11" max="256" width="9.1796875" style="33"/>
    <col min="257" max="257" width="16.7265625" style="33" customWidth="1"/>
    <col min="258" max="258" width="5.7265625" style="33" customWidth="1"/>
    <col min="259" max="264" width="8.7265625" style="33" customWidth="1"/>
    <col min="265" max="265" width="6.26953125" style="33" customWidth="1"/>
    <col min="266" max="266" width="16.7265625" style="33" customWidth="1"/>
    <col min="267" max="512" width="9.1796875" style="33"/>
    <col min="513" max="513" width="16.7265625" style="33" customWidth="1"/>
    <col min="514" max="514" width="5.7265625" style="33" customWidth="1"/>
    <col min="515" max="520" width="8.7265625" style="33" customWidth="1"/>
    <col min="521" max="521" width="6.26953125" style="33" customWidth="1"/>
    <col min="522" max="522" width="16.7265625" style="33" customWidth="1"/>
    <col min="523" max="768" width="9.1796875" style="33"/>
    <col min="769" max="769" width="16.7265625" style="33" customWidth="1"/>
    <col min="770" max="770" width="5.7265625" style="33" customWidth="1"/>
    <col min="771" max="776" width="8.7265625" style="33" customWidth="1"/>
    <col min="777" max="777" width="6.26953125" style="33" customWidth="1"/>
    <col min="778" max="778" width="16.7265625" style="33" customWidth="1"/>
    <col min="779" max="1024" width="9.1796875" style="33"/>
    <col min="1025" max="1025" width="16.7265625" style="33" customWidth="1"/>
    <col min="1026" max="1026" width="5.7265625" style="33" customWidth="1"/>
    <col min="1027" max="1032" width="8.7265625" style="33" customWidth="1"/>
    <col min="1033" max="1033" width="6.26953125" style="33" customWidth="1"/>
    <col min="1034" max="1034" width="16.7265625" style="33" customWidth="1"/>
    <col min="1035" max="1280" width="9.1796875" style="33"/>
    <col min="1281" max="1281" width="16.7265625" style="33" customWidth="1"/>
    <col min="1282" max="1282" width="5.7265625" style="33" customWidth="1"/>
    <col min="1283" max="1288" width="8.7265625" style="33" customWidth="1"/>
    <col min="1289" max="1289" width="6.26953125" style="33" customWidth="1"/>
    <col min="1290" max="1290" width="16.7265625" style="33" customWidth="1"/>
    <col min="1291" max="1536" width="9.1796875" style="33"/>
    <col min="1537" max="1537" width="16.7265625" style="33" customWidth="1"/>
    <col min="1538" max="1538" width="5.7265625" style="33" customWidth="1"/>
    <col min="1539" max="1544" width="8.7265625" style="33" customWidth="1"/>
    <col min="1545" max="1545" width="6.26953125" style="33" customWidth="1"/>
    <col min="1546" max="1546" width="16.7265625" style="33" customWidth="1"/>
    <col min="1547" max="1792" width="9.1796875" style="33"/>
    <col min="1793" max="1793" width="16.7265625" style="33" customWidth="1"/>
    <col min="1794" max="1794" width="5.7265625" style="33" customWidth="1"/>
    <col min="1795" max="1800" width="8.7265625" style="33" customWidth="1"/>
    <col min="1801" max="1801" width="6.26953125" style="33" customWidth="1"/>
    <col min="1802" max="1802" width="16.7265625" style="33" customWidth="1"/>
    <col min="1803" max="2048" width="9.1796875" style="33"/>
    <col min="2049" max="2049" width="16.7265625" style="33" customWidth="1"/>
    <col min="2050" max="2050" width="5.7265625" style="33" customWidth="1"/>
    <col min="2051" max="2056" width="8.7265625" style="33" customWidth="1"/>
    <col min="2057" max="2057" width="6.26953125" style="33" customWidth="1"/>
    <col min="2058" max="2058" width="16.7265625" style="33" customWidth="1"/>
    <col min="2059" max="2304" width="9.1796875" style="33"/>
    <col min="2305" max="2305" width="16.7265625" style="33" customWidth="1"/>
    <col min="2306" max="2306" width="5.7265625" style="33" customWidth="1"/>
    <col min="2307" max="2312" width="8.7265625" style="33" customWidth="1"/>
    <col min="2313" max="2313" width="6.26953125" style="33" customWidth="1"/>
    <col min="2314" max="2314" width="16.7265625" style="33" customWidth="1"/>
    <col min="2315" max="2560" width="9.1796875" style="33"/>
    <col min="2561" max="2561" width="16.7265625" style="33" customWidth="1"/>
    <col min="2562" max="2562" width="5.7265625" style="33" customWidth="1"/>
    <col min="2563" max="2568" width="8.7265625" style="33" customWidth="1"/>
    <col min="2569" max="2569" width="6.26953125" style="33" customWidth="1"/>
    <col min="2570" max="2570" width="16.7265625" style="33" customWidth="1"/>
    <col min="2571" max="2816" width="9.1796875" style="33"/>
    <col min="2817" max="2817" width="16.7265625" style="33" customWidth="1"/>
    <col min="2818" max="2818" width="5.7265625" style="33" customWidth="1"/>
    <col min="2819" max="2824" width="8.7265625" style="33" customWidth="1"/>
    <col min="2825" max="2825" width="6.26953125" style="33" customWidth="1"/>
    <col min="2826" max="2826" width="16.7265625" style="33" customWidth="1"/>
    <col min="2827" max="3072" width="9.1796875" style="33"/>
    <col min="3073" max="3073" width="16.7265625" style="33" customWidth="1"/>
    <col min="3074" max="3074" width="5.7265625" style="33" customWidth="1"/>
    <col min="3075" max="3080" width="8.7265625" style="33" customWidth="1"/>
    <col min="3081" max="3081" width="6.26953125" style="33" customWidth="1"/>
    <col min="3082" max="3082" width="16.7265625" style="33" customWidth="1"/>
    <col min="3083" max="3328" width="9.1796875" style="33"/>
    <col min="3329" max="3329" width="16.7265625" style="33" customWidth="1"/>
    <col min="3330" max="3330" width="5.7265625" style="33" customWidth="1"/>
    <col min="3331" max="3336" width="8.7265625" style="33" customWidth="1"/>
    <col min="3337" max="3337" width="6.26953125" style="33" customWidth="1"/>
    <col min="3338" max="3338" width="16.7265625" style="33" customWidth="1"/>
    <col min="3339" max="3584" width="9.1796875" style="33"/>
    <col min="3585" max="3585" width="16.7265625" style="33" customWidth="1"/>
    <col min="3586" max="3586" width="5.7265625" style="33" customWidth="1"/>
    <col min="3587" max="3592" width="8.7265625" style="33" customWidth="1"/>
    <col min="3593" max="3593" width="6.26953125" style="33" customWidth="1"/>
    <col min="3594" max="3594" width="16.7265625" style="33" customWidth="1"/>
    <col min="3595" max="3840" width="9.1796875" style="33"/>
    <col min="3841" max="3841" width="16.7265625" style="33" customWidth="1"/>
    <col min="3842" max="3842" width="5.7265625" style="33" customWidth="1"/>
    <col min="3843" max="3848" width="8.7265625" style="33" customWidth="1"/>
    <col min="3849" max="3849" width="6.26953125" style="33" customWidth="1"/>
    <col min="3850" max="3850" width="16.7265625" style="33" customWidth="1"/>
    <col min="3851" max="4096" width="9.1796875" style="33"/>
    <col min="4097" max="4097" width="16.7265625" style="33" customWidth="1"/>
    <col min="4098" max="4098" width="5.7265625" style="33" customWidth="1"/>
    <col min="4099" max="4104" width="8.7265625" style="33" customWidth="1"/>
    <col min="4105" max="4105" width="6.26953125" style="33" customWidth="1"/>
    <col min="4106" max="4106" width="16.7265625" style="33" customWidth="1"/>
    <col min="4107" max="4352" width="9.1796875" style="33"/>
    <col min="4353" max="4353" width="16.7265625" style="33" customWidth="1"/>
    <col min="4354" max="4354" width="5.7265625" style="33" customWidth="1"/>
    <col min="4355" max="4360" width="8.7265625" style="33" customWidth="1"/>
    <col min="4361" max="4361" width="6.26953125" style="33" customWidth="1"/>
    <col min="4362" max="4362" width="16.7265625" style="33" customWidth="1"/>
    <col min="4363" max="4608" width="9.1796875" style="33"/>
    <col min="4609" max="4609" width="16.7265625" style="33" customWidth="1"/>
    <col min="4610" max="4610" width="5.7265625" style="33" customWidth="1"/>
    <col min="4611" max="4616" width="8.7265625" style="33" customWidth="1"/>
    <col min="4617" max="4617" width="6.26953125" style="33" customWidth="1"/>
    <col min="4618" max="4618" width="16.7265625" style="33" customWidth="1"/>
    <col min="4619" max="4864" width="9.1796875" style="33"/>
    <col min="4865" max="4865" width="16.7265625" style="33" customWidth="1"/>
    <col min="4866" max="4866" width="5.7265625" style="33" customWidth="1"/>
    <col min="4867" max="4872" width="8.7265625" style="33" customWidth="1"/>
    <col min="4873" max="4873" width="6.26953125" style="33" customWidth="1"/>
    <col min="4874" max="4874" width="16.7265625" style="33" customWidth="1"/>
    <col min="4875" max="5120" width="9.1796875" style="33"/>
    <col min="5121" max="5121" width="16.7265625" style="33" customWidth="1"/>
    <col min="5122" max="5122" width="5.7265625" style="33" customWidth="1"/>
    <col min="5123" max="5128" width="8.7265625" style="33" customWidth="1"/>
    <col min="5129" max="5129" width="6.26953125" style="33" customWidth="1"/>
    <col min="5130" max="5130" width="16.7265625" style="33" customWidth="1"/>
    <col min="5131" max="5376" width="9.1796875" style="33"/>
    <col min="5377" max="5377" width="16.7265625" style="33" customWidth="1"/>
    <col min="5378" max="5378" width="5.7265625" style="33" customWidth="1"/>
    <col min="5379" max="5384" width="8.7265625" style="33" customWidth="1"/>
    <col min="5385" max="5385" width="6.26953125" style="33" customWidth="1"/>
    <col min="5386" max="5386" width="16.7265625" style="33" customWidth="1"/>
    <col min="5387" max="5632" width="9.1796875" style="33"/>
    <col min="5633" max="5633" width="16.7265625" style="33" customWidth="1"/>
    <col min="5634" max="5634" width="5.7265625" style="33" customWidth="1"/>
    <col min="5635" max="5640" width="8.7265625" style="33" customWidth="1"/>
    <col min="5641" max="5641" width="6.26953125" style="33" customWidth="1"/>
    <col min="5642" max="5642" width="16.7265625" style="33" customWidth="1"/>
    <col min="5643" max="5888" width="9.1796875" style="33"/>
    <col min="5889" max="5889" width="16.7265625" style="33" customWidth="1"/>
    <col min="5890" max="5890" width="5.7265625" style="33" customWidth="1"/>
    <col min="5891" max="5896" width="8.7265625" style="33" customWidth="1"/>
    <col min="5897" max="5897" width="6.26953125" style="33" customWidth="1"/>
    <col min="5898" max="5898" width="16.7265625" style="33" customWidth="1"/>
    <col min="5899" max="6144" width="9.1796875" style="33"/>
    <col min="6145" max="6145" width="16.7265625" style="33" customWidth="1"/>
    <col min="6146" max="6146" width="5.7265625" style="33" customWidth="1"/>
    <col min="6147" max="6152" width="8.7265625" style="33" customWidth="1"/>
    <col min="6153" max="6153" width="6.26953125" style="33" customWidth="1"/>
    <col min="6154" max="6154" width="16.7265625" style="33" customWidth="1"/>
    <col min="6155" max="6400" width="9.1796875" style="33"/>
    <col min="6401" max="6401" width="16.7265625" style="33" customWidth="1"/>
    <col min="6402" max="6402" width="5.7265625" style="33" customWidth="1"/>
    <col min="6403" max="6408" width="8.7265625" style="33" customWidth="1"/>
    <col min="6409" max="6409" width="6.26953125" style="33" customWidth="1"/>
    <col min="6410" max="6410" width="16.7265625" style="33" customWidth="1"/>
    <col min="6411" max="6656" width="9.1796875" style="33"/>
    <col min="6657" max="6657" width="16.7265625" style="33" customWidth="1"/>
    <col min="6658" max="6658" width="5.7265625" style="33" customWidth="1"/>
    <col min="6659" max="6664" width="8.7265625" style="33" customWidth="1"/>
    <col min="6665" max="6665" width="6.26953125" style="33" customWidth="1"/>
    <col min="6666" max="6666" width="16.7265625" style="33" customWidth="1"/>
    <col min="6667" max="6912" width="9.1796875" style="33"/>
    <col min="6913" max="6913" width="16.7265625" style="33" customWidth="1"/>
    <col min="6914" max="6914" width="5.7265625" style="33" customWidth="1"/>
    <col min="6915" max="6920" width="8.7265625" style="33" customWidth="1"/>
    <col min="6921" max="6921" width="6.26953125" style="33" customWidth="1"/>
    <col min="6922" max="6922" width="16.7265625" style="33" customWidth="1"/>
    <col min="6923" max="7168" width="9.1796875" style="33"/>
    <col min="7169" max="7169" width="16.7265625" style="33" customWidth="1"/>
    <col min="7170" max="7170" width="5.7265625" style="33" customWidth="1"/>
    <col min="7171" max="7176" width="8.7265625" style="33" customWidth="1"/>
    <col min="7177" max="7177" width="6.26953125" style="33" customWidth="1"/>
    <col min="7178" max="7178" width="16.7265625" style="33" customWidth="1"/>
    <col min="7179" max="7424" width="9.1796875" style="33"/>
    <col min="7425" max="7425" width="16.7265625" style="33" customWidth="1"/>
    <col min="7426" max="7426" width="5.7265625" style="33" customWidth="1"/>
    <col min="7427" max="7432" width="8.7265625" style="33" customWidth="1"/>
    <col min="7433" max="7433" width="6.26953125" style="33" customWidth="1"/>
    <col min="7434" max="7434" width="16.7265625" style="33" customWidth="1"/>
    <col min="7435" max="7680" width="9.1796875" style="33"/>
    <col min="7681" max="7681" width="16.7265625" style="33" customWidth="1"/>
    <col min="7682" max="7682" width="5.7265625" style="33" customWidth="1"/>
    <col min="7683" max="7688" width="8.7265625" style="33" customWidth="1"/>
    <col min="7689" max="7689" width="6.26953125" style="33" customWidth="1"/>
    <col min="7690" max="7690" width="16.7265625" style="33" customWidth="1"/>
    <col min="7691" max="7936" width="9.1796875" style="33"/>
    <col min="7937" max="7937" width="16.7265625" style="33" customWidth="1"/>
    <col min="7938" max="7938" width="5.7265625" style="33" customWidth="1"/>
    <col min="7939" max="7944" width="8.7265625" style="33" customWidth="1"/>
    <col min="7945" max="7945" width="6.26953125" style="33" customWidth="1"/>
    <col min="7946" max="7946" width="16.7265625" style="33" customWidth="1"/>
    <col min="7947" max="8192" width="9.1796875" style="33"/>
    <col min="8193" max="8193" width="16.7265625" style="33" customWidth="1"/>
    <col min="8194" max="8194" width="5.7265625" style="33" customWidth="1"/>
    <col min="8195" max="8200" width="8.7265625" style="33" customWidth="1"/>
    <col min="8201" max="8201" width="6.26953125" style="33" customWidth="1"/>
    <col min="8202" max="8202" width="16.7265625" style="33" customWidth="1"/>
    <col min="8203" max="8448" width="9.1796875" style="33"/>
    <col min="8449" max="8449" width="16.7265625" style="33" customWidth="1"/>
    <col min="8450" max="8450" width="5.7265625" style="33" customWidth="1"/>
    <col min="8451" max="8456" width="8.7265625" style="33" customWidth="1"/>
    <col min="8457" max="8457" width="6.26953125" style="33" customWidth="1"/>
    <col min="8458" max="8458" width="16.7265625" style="33" customWidth="1"/>
    <col min="8459" max="8704" width="9.1796875" style="33"/>
    <col min="8705" max="8705" width="16.7265625" style="33" customWidth="1"/>
    <col min="8706" max="8706" width="5.7265625" style="33" customWidth="1"/>
    <col min="8707" max="8712" width="8.7265625" style="33" customWidth="1"/>
    <col min="8713" max="8713" width="6.26953125" style="33" customWidth="1"/>
    <col min="8714" max="8714" width="16.7265625" style="33" customWidth="1"/>
    <col min="8715" max="8960" width="9.1796875" style="33"/>
    <col min="8961" max="8961" width="16.7265625" style="33" customWidth="1"/>
    <col min="8962" max="8962" width="5.7265625" style="33" customWidth="1"/>
    <col min="8963" max="8968" width="8.7265625" style="33" customWidth="1"/>
    <col min="8969" max="8969" width="6.26953125" style="33" customWidth="1"/>
    <col min="8970" max="8970" width="16.7265625" style="33" customWidth="1"/>
    <col min="8971" max="9216" width="9.1796875" style="33"/>
    <col min="9217" max="9217" width="16.7265625" style="33" customWidth="1"/>
    <col min="9218" max="9218" width="5.7265625" style="33" customWidth="1"/>
    <col min="9219" max="9224" width="8.7265625" style="33" customWidth="1"/>
    <col min="9225" max="9225" width="6.26953125" style="33" customWidth="1"/>
    <col min="9226" max="9226" width="16.7265625" style="33" customWidth="1"/>
    <col min="9227" max="9472" width="9.1796875" style="33"/>
    <col min="9473" max="9473" width="16.7265625" style="33" customWidth="1"/>
    <col min="9474" max="9474" width="5.7265625" style="33" customWidth="1"/>
    <col min="9475" max="9480" width="8.7265625" style="33" customWidth="1"/>
    <col min="9481" max="9481" width="6.26953125" style="33" customWidth="1"/>
    <col min="9482" max="9482" width="16.7265625" style="33" customWidth="1"/>
    <col min="9483" max="9728" width="9.1796875" style="33"/>
    <col min="9729" max="9729" width="16.7265625" style="33" customWidth="1"/>
    <col min="9730" max="9730" width="5.7265625" style="33" customWidth="1"/>
    <col min="9731" max="9736" width="8.7265625" style="33" customWidth="1"/>
    <col min="9737" max="9737" width="6.26953125" style="33" customWidth="1"/>
    <col min="9738" max="9738" width="16.7265625" style="33" customWidth="1"/>
    <col min="9739" max="9984" width="9.1796875" style="33"/>
    <col min="9985" max="9985" width="16.7265625" style="33" customWidth="1"/>
    <col min="9986" max="9986" width="5.7265625" style="33" customWidth="1"/>
    <col min="9987" max="9992" width="8.7265625" style="33" customWidth="1"/>
    <col min="9993" max="9993" width="6.26953125" style="33" customWidth="1"/>
    <col min="9994" max="9994" width="16.7265625" style="33" customWidth="1"/>
    <col min="9995" max="10240" width="9.1796875" style="33"/>
    <col min="10241" max="10241" width="16.7265625" style="33" customWidth="1"/>
    <col min="10242" max="10242" width="5.7265625" style="33" customWidth="1"/>
    <col min="10243" max="10248" width="8.7265625" style="33" customWidth="1"/>
    <col min="10249" max="10249" width="6.26953125" style="33" customWidth="1"/>
    <col min="10250" max="10250" width="16.7265625" style="33" customWidth="1"/>
    <col min="10251" max="10496" width="9.1796875" style="33"/>
    <col min="10497" max="10497" width="16.7265625" style="33" customWidth="1"/>
    <col min="10498" max="10498" width="5.7265625" style="33" customWidth="1"/>
    <col min="10499" max="10504" width="8.7265625" style="33" customWidth="1"/>
    <col min="10505" max="10505" width="6.26953125" style="33" customWidth="1"/>
    <col min="10506" max="10506" width="16.7265625" style="33" customWidth="1"/>
    <col min="10507" max="10752" width="9.1796875" style="33"/>
    <col min="10753" max="10753" width="16.7265625" style="33" customWidth="1"/>
    <col min="10754" max="10754" width="5.7265625" style="33" customWidth="1"/>
    <col min="10755" max="10760" width="8.7265625" style="33" customWidth="1"/>
    <col min="10761" max="10761" width="6.26953125" style="33" customWidth="1"/>
    <col min="10762" max="10762" width="16.7265625" style="33" customWidth="1"/>
    <col min="10763" max="11008" width="9.1796875" style="33"/>
    <col min="11009" max="11009" width="16.7265625" style="33" customWidth="1"/>
    <col min="11010" max="11010" width="5.7265625" style="33" customWidth="1"/>
    <col min="11011" max="11016" width="8.7265625" style="33" customWidth="1"/>
    <col min="11017" max="11017" width="6.26953125" style="33" customWidth="1"/>
    <col min="11018" max="11018" width="16.7265625" style="33" customWidth="1"/>
    <col min="11019" max="11264" width="9.1796875" style="33"/>
    <col min="11265" max="11265" width="16.7265625" style="33" customWidth="1"/>
    <col min="11266" max="11266" width="5.7265625" style="33" customWidth="1"/>
    <col min="11267" max="11272" width="8.7265625" style="33" customWidth="1"/>
    <col min="11273" max="11273" width="6.26953125" style="33" customWidth="1"/>
    <col min="11274" max="11274" width="16.7265625" style="33" customWidth="1"/>
    <col min="11275" max="11520" width="9.1796875" style="33"/>
    <col min="11521" max="11521" width="16.7265625" style="33" customWidth="1"/>
    <col min="11522" max="11522" width="5.7265625" style="33" customWidth="1"/>
    <col min="11523" max="11528" width="8.7265625" style="33" customWidth="1"/>
    <col min="11529" max="11529" width="6.26953125" style="33" customWidth="1"/>
    <col min="11530" max="11530" width="16.7265625" style="33" customWidth="1"/>
    <col min="11531" max="11776" width="9.1796875" style="33"/>
    <col min="11777" max="11777" width="16.7265625" style="33" customWidth="1"/>
    <col min="11778" max="11778" width="5.7265625" style="33" customWidth="1"/>
    <col min="11779" max="11784" width="8.7265625" style="33" customWidth="1"/>
    <col min="11785" max="11785" width="6.26953125" style="33" customWidth="1"/>
    <col min="11786" max="11786" width="16.7265625" style="33" customWidth="1"/>
    <col min="11787" max="12032" width="9.1796875" style="33"/>
    <col min="12033" max="12033" width="16.7265625" style="33" customWidth="1"/>
    <col min="12034" max="12034" width="5.7265625" style="33" customWidth="1"/>
    <col min="12035" max="12040" width="8.7265625" style="33" customWidth="1"/>
    <col min="12041" max="12041" width="6.26953125" style="33" customWidth="1"/>
    <col min="12042" max="12042" width="16.7265625" style="33" customWidth="1"/>
    <col min="12043" max="12288" width="9.1796875" style="33"/>
    <col min="12289" max="12289" width="16.7265625" style="33" customWidth="1"/>
    <col min="12290" max="12290" width="5.7265625" style="33" customWidth="1"/>
    <col min="12291" max="12296" width="8.7265625" style="33" customWidth="1"/>
    <col min="12297" max="12297" width="6.26953125" style="33" customWidth="1"/>
    <col min="12298" max="12298" width="16.7265625" style="33" customWidth="1"/>
    <col min="12299" max="12544" width="9.1796875" style="33"/>
    <col min="12545" max="12545" width="16.7265625" style="33" customWidth="1"/>
    <col min="12546" max="12546" width="5.7265625" style="33" customWidth="1"/>
    <col min="12547" max="12552" width="8.7265625" style="33" customWidth="1"/>
    <col min="12553" max="12553" width="6.26953125" style="33" customWidth="1"/>
    <col min="12554" max="12554" width="16.7265625" style="33" customWidth="1"/>
    <col min="12555" max="12800" width="9.1796875" style="33"/>
    <col min="12801" max="12801" width="16.7265625" style="33" customWidth="1"/>
    <col min="12802" max="12802" width="5.7265625" style="33" customWidth="1"/>
    <col min="12803" max="12808" width="8.7265625" style="33" customWidth="1"/>
    <col min="12809" max="12809" width="6.26953125" style="33" customWidth="1"/>
    <col min="12810" max="12810" width="16.7265625" style="33" customWidth="1"/>
    <col min="12811" max="13056" width="9.1796875" style="33"/>
    <col min="13057" max="13057" width="16.7265625" style="33" customWidth="1"/>
    <col min="13058" max="13058" width="5.7265625" style="33" customWidth="1"/>
    <col min="13059" max="13064" width="8.7265625" style="33" customWidth="1"/>
    <col min="13065" max="13065" width="6.26953125" style="33" customWidth="1"/>
    <col min="13066" max="13066" width="16.7265625" style="33" customWidth="1"/>
    <col min="13067" max="13312" width="9.1796875" style="33"/>
    <col min="13313" max="13313" width="16.7265625" style="33" customWidth="1"/>
    <col min="13314" max="13314" width="5.7265625" style="33" customWidth="1"/>
    <col min="13315" max="13320" width="8.7265625" style="33" customWidth="1"/>
    <col min="13321" max="13321" width="6.26953125" style="33" customWidth="1"/>
    <col min="13322" max="13322" width="16.7265625" style="33" customWidth="1"/>
    <col min="13323" max="13568" width="9.1796875" style="33"/>
    <col min="13569" max="13569" width="16.7265625" style="33" customWidth="1"/>
    <col min="13570" max="13570" width="5.7265625" style="33" customWidth="1"/>
    <col min="13571" max="13576" width="8.7265625" style="33" customWidth="1"/>
    <col min="13577" max="13577" width="6.26953125" style="33" customWidth="1"/>
    <col min="13578" max="13578" width="16.7265625" style="33" customWidth="1"/>
    <col min="13579" max="13824" width="9.1796875" style="33"/>
    <col min="13825" max="13825" width="16.7265625" style="33" customWidth="1"/>
    <col min="13826" max="13826" width="5.7265625" style="33" customWidth="1"/>
    <col min="13827" max="13832" width="8.7265625" style="33" customWidth="1"/>
    <col min="13833" max="13833" width="6.26953125" style="33" customWidth="1"/>
    <col min="13834" max="13834" width="16.7265625" style="33" customWidth="1"/>
    <col min="13835" max="14080" width="9.1796875" style="33"/>
    <col min="14081" max="14081" width="16.7265625" style="33" customWidth="1"/>
    <col min="14082" max="14082" width="5.7265625" style="33" customWidth="1"/>
    <col min="14083" max="14088" width="8.7265625" style="33" customWidth="1"/>
    <col min="14089" max="14089" width="6.26953125" style="33" customWidth="1"/>
    <col min="14090" max="14090" width="16.7265625" style="33" customWidth="1"/>
    <col min="14091" max="14336" width="9.1796875" style="33"/>
    <col min="14337" max="14337" width="16.7265625" style="33" customWidth="1"/>
    <col min="14338" max="14338" width="5.7265625" style="33" customWidth="1"/>
    <col min="14339" max="14344" width="8.7265625" style="33" customWidth="1"/>
    <col min="14345" max="14345" width="6.26953125" style="33" customWidth="1"/>
    <col min="14346" max="14346" width="16.7265625" style="33" customWidth="1"/>
    <col min="14347" max="14592" width="9.1796875" style="33"/>
    <col min="14593" max="14593" width="16.7265625" style="33" customWidth="1"/>
    <col min="14594" max="14594" width="5.7265625" style="33" customWidth="1"/>
    <col min="14595" max="14600" width="8.7265625" style="33" customWidth="1"/>
    <col min="14601" max="14601" width="6.26953125" style="33" customWidth="1"/>
    <col min="14602" max="14602" width="16.7265625" style="33" customWidth="1"/>
    <col min="14603" max="14848" width="9.1796875" style="33"/>
    <col min="14849" max="14849" width="16.7265625" style="33" customWidth="1"/>
    <col min="14850" max="14850" width="5.7265625" style="33" customWidth="1"/>
    <col min="14851" max="14856" width="8.7265625" style="33" customWidth="1"/>
    <col min="14857" max="14857" width="6.26953125" style="33" customWidth="1"/>
    <col min="14858" max="14858" width="16.7265625" style="33" customWidth="1"/>
    <col min="14859" max="15104" width="9.1796875" style="33"/>
    <col min="15105" max="15105" width="16.7265625" style="33" customWidth="1"/>
    <col min="15106" max="15106" width="5.7265625" style="33" customWidth="1"/>
    <col min="15107" max="15112" width="8.7265625" style="33" customWidth="1"/>
    <col min="15113" max="15113" width="6.26953125" style="33" customWidth="1"/>
    <col min="15114" max="15114" width="16.7265625" style="33" customWidth="1"/>
    <col min="15115" max="15360" width="9.1796875" style="33"/>
    <col min="15361" max="15361" width="16.7265625" style="33" customWidth="1"/>
    <col min="15362" max="15362" width="5.7265625" style="33" customWidth="1"/>
    <col min="15363" max="15368" width="8.7265625" style="33" customWidth="1"/>
    <col min="15369" max="15369" width="6.26953125" style="33" customWidth="1"/>
    <col min="15370" max="15370" width="16.7265625" style="33" customWidth="1"/>
    <col min="15371" max="15616" width="9.1796875" style="33"/>
    <col min="15617" max="15617" width="16.7265625" style="33" customWidth="1"/>
    <col min="15618" max="15618" width="5.7265625" style="33" customWidth="1"/>
    <col min="15619" max="15624" width="8.7265625" style="33" customWidth="1"/>
    <col min="15625" max="15625" width="6.26953125" style="33" customWidth="1"/>
    <col min="15626" max="15626" width="16.7265625" style="33" customWidth="1"/>
    <col min="15627" max="15872" width="9.1796875" style="33"/>
    <col min="15873" max="15873" width="16.7265625" style="33" customWidth="1"/>
    <col min="15874" max="15874" width="5.7265625" style="33" customWidth="1"/>
    <col min="15875" max="15880" width="8.7265625" style="33" customWidth="1"/>
    <col min="15881" max="15881" width="6.26953125" style="33" customWidth="1"/>
    <col min="15882" max="15882" width="16.7265625" style="33" customWidth="1"/>
    <col min="15883" max="16128" width="9.1796875" style="33"/>
    <col min="16129" max="16129" width="16.7265625" style="33" customWidth="1"/>
    <col min="16130" max="16130" width="5.7265625" style="33" customWidth="1"/>
    <col min="16131" max="16136" width="8.7265625" style="33" customWidth="1"/>
    <col min="16137" max="16137" width="6.26953125" style="33" customWidth="1"/>
    <col min="16138" max="16138" width="16.7265625" style="33" customWidth="1"/>
    <col min="16139" max="16384" width="9.1796875" style="33"/>
  </cols>
  <sheetData>
    <row r="1" spans="1:10" ht="22.5" customHeight="1" x14ac:dyDescent="0.85">
      <c r="A1" s="1200" t="s">
        <v>1406</v>
      </c>
      <c r="B1" s="1200"/>
      <c r="C1" s="1200"/>
      <c r="D1" s="1200"/>
      <c r="E1" s="1200"/>
      <c r="F1" s="1200"/>
      <c r="G1" s="1200"/>
      <c r="H1" s="1200"/>
      <c r="I1" s="1200"/>
      <c r="J1" s="1200"/>
    </row>
    <row r="2" spans="1:10" ht="33.75" customHeight="1" x14ac:dyDescent="0.35">
      <c r="A2" s="1201" t="s">
        <v>1179</v>
      </c>
      <c r="B2" s="1201"/>
      <c r="C2" s="1201"/>
      <c r="D2" s="1201"/>
      <c r="E2" s="1201"/>
      <c r="F2" s="1201"/>
      <c r="G2" s="1201"/>
      <c r="H2" s="1201"/>
      <c r="I2" s="1201"/>
      <c r="J2" s="1201"/>
    </row>
    <row r="3" spans="1:10" ht="15.5" x14ac:dyDescent="0.35">
      <c r="A3" s="1186">
        <v>2017</v>
      </c>
      <c r="B3" s="1186"/>
      <c r="C3" s="1186"/>
      <c r="D3" s="1186"/>
      <c r="E3" s="1186"/>
      <c r="F3" s="1186"/>
      <c r="G3" s="1186"/>
      <c r="H3" s="1186"/>
      <c r="I3" s="1186"/>
      <c r="J3" s="1186"/>
    </row>
    <row r="4" spans="1:10" ht="15.5" x14ac:dyDescent="0.35">
      <c r="A4" s="1186" t="s">
        <v>349</v>
      </c>
      <c r="B4" s="1186"/>
      <c r="C4" s="1186"/>
      <c r="D4" s="1186"/>
      <c r="E4" s="1186"/>
      <c r="F4" s="1186"/>
      <c r="G4" s="1186"/>
      <c r="H4" s="1186"/>
      <c r="I4" s="1186"/>
      <c r="J4" s="1186"/>
    </row>
    <row r="5" spans="1:10" ht="15.5" x14ac:dyDescent="0.4">
      <c r="A5" s="1361" t="s">
        <v>1290</v>
      </c>
      <c r="B5" s="1361"/>
      <c r="C5" s="320"/>
      <c r="D5" s="320"/>
      <c r="E5" s="320"/>
      <c r="F5" s="320"/>
      <c r="G5" s="320"/>
      <c r="H5" s="320"/>
      <c r="I5" s="321"/>
      <c r="J5" s="324" t="s">
        <v>1291</v>
      </c>
    </row>
    <row r="6" spans="1:10" ht="25.5" customHeight="1" thickBot="1" x14ac:dyDescent="0.3">
      <c r="A6" s="1260" t="s">
        <v>1180</v>
      </c>
      <c r="B6" s="1260" t="s">
        <v>425</v>
      </c>
      <c r="C6" s="1363" t="s">
        <v>899</v>
      </c>
      <c r="D6" s="1363"/>
      <c r="E6" s="1363"/>
      <c r="F6" s="1363"/>
      <c r="G6" s="1363"/>
      <c r="H6" s="1363"/>
      <c r="I6" s="1364" t="s">
        <v>424</v>
      </c>
      <c r="J6" s="1364" t="s">
        <v>943</v>
      </c>
    </row>
    <row r="7" spans="1:10" ht="25.5" customHeight="1" thickTop="1" thickBot="1" x14ac:dyDescent="0.35">
      <c r="A7" s="1362"/>
      <c r="B7" s="1362"/>
      <c r="C7" s="583" t="s">
        <v>48</v>
      </c>
      <c r="D7" s="583" t="s">
        <v>75</v>
      </c>
      <c r="E7" s="583" t="s">
        <v>891</v>
      </c>
      <c r="F7" s="583" t="s">
        <v>890</v>
      </c>
      <c r="G7" s="583" t="s">
        <v>889</v>
      </c>
      <c r="H7" s="583" t="s">
        <v>888</v>
      </c>
      <c r="I7" s="1365"/>
      <c r="J7" s="1365"/>
    </row>
    <row r="8" spans="1:10" ht="30" customHeight="1" thickTop="1" x14ac:dyDescent="0.25">
      <c r="A8" s="1261"/>
      <c r="B8" s="1261"/>
      <c r="C8" s="591" t="s">
        <v>47</v>
      </c>
      <c r="D8" s="592" t="s">
        <v>74</v>
      </c>
      <c r="E8" s="592" t="s">
        <v>892</v>
      </c>
      <c r="F8" s="592" t="s">
        <v>893</v>
      </c>
      <c r="G8" s="592" t="s">
        <v>894</v>
      </c>
      <c r="H8" s="592" t="s">
        <v>895</v>
      </c>
      <c r="I8" s="1366"/>
      <c r="J8" s="1366"/>
    </row>
    <row r="9" spans="1:10" ht="13.5" thickBot="1" x14ac:dyDescent="0.3">
      <c r="A9" s="1360" t="s">
        <v>63</v>
      </c>
      <c r="B9" s="144" t="s">
        <v>820</v>
      </c>
      <c r="C9" s="916">
        <f>SUM(D9:H9)</f>
        <v>23</v>
      </c>
      <c r="D9" s="220">
        <v>0</v>
      </c>
      <c r="E9" s="220">
        <v>0</v>
      </c>
      <c r="F9" s="220">
        <v>0</v>
      </c>
      <c r="G9" s="220">
        <v>1</v>
      </c>
      <c r="H9" s="220">
        <v>22</v>
      </c>
      <c r="I9" s="66" t="s">
        <v>184</v>
      </c>
      <c r="J9" s="1359" t="s">
        <v>159</v>
      </c>
    </row>
    <row r="10" spans="1:10" ht="18.75" customHeight="1" thickTop="1" thickBot="1" x14ac:dyDescent="0.3">
      <c r="A10" s="1343"/>
      <c r="B10" s="159" t="s">
        <v>821</v>
      </c>
      <c r="C10" s="960">
        <f t="shared" ref="C10:C65" si="0">SUM(D10:H10)</f>
        <v>0</v>
      </c>
      <c r="D10" s="198">
        <v>0</v>
      </c>
      <c r="E10" s="198">
        <v>0</v>
      </c>
      <c r="F10" s="198">
        <v>0</v>
      </c>
      <c r="G10" s="198">
        <v>0</v>
      </c>
      <c r="H10" s="198">
        <v>0</v>
      </c>
      <c r="I10" s="64" t="s">
        <v>446</v>
      </c>
      <c r="J10" s="1344"/>
    </row>
    <row r="11" spans="1:10" thickTop="1" thickBot="1" x14ac:dyDescent="0.3">
      <c r="A11" s="1343"/>
      <c r="B11" s="586" t="s">
        <v>47</v>
      </c>
      <c r="C11" s="262">
        <f t="shared" si="0"/>
        <v>23</v>
      </c>
      <c r="D11" s="262">
        <f t="shared" ref="D11:G11" si="1">D9+D10</f>
        <v>0</v>
      </c>
      <c r="E11" s="262">
        <f t="shared" si="1"/>
        <v>0</v>
      </c>
      <c r="F11" s="262">
        <f t="shared" si="1"/>
        <v>0</v>
      </c>
      <c r="G11" s="262">
        <f t="shared" si="1"/>
        <v>1</v>
      </c>
      <c r="H11" s="262">
        <f>H9+H10</f>
        <v>22</v>
      </c>
      <c r="I11" s="90" t="s">
        <v>48</v>
      </c>
      <c r="J11" s="1344"/>
    </row>
    <row r="12" spans="1:10" thickTop="1" thickBot="1" x14ac:dyDescent="0.3">
      <c r="A12" s="1355" t="s">
        <v>65</v>
      </c>
      <c r="B12" s="160" t="s">
        <v>820</v>
      </c>
      <c r="C12" s="254">
        <f t="shared" si="0"/>
        <v>20</v>
      </c>
      <c r="D12" s="222">
        <v>0</v>
      </c>
      <c r="E12" s="222">
        <v>0</v>
      </c>
      <c r="F12" s="222">
        <v>0</v>
      </c>
      <c r="G12" s="222">
        <v>0</v>
      </c>
      <c r="H12" s="222">
        <v>20</v>
      </c>
      <c r="I12" s="65" t="s">
        <v>184</v>
      </c>
      <c r="J12" s="1347" t="s">
        <v>160</v>
      </c>
    </row>
    <row r="13" spans="1:10" thickTop="1" thickBot="1" x14ac:dyDescent="0.3">
      <c r="A13" s="1355"/>
      <c r="B13" s="160" t="s">
        <v>821</v>
      </c>
      <c r="C13" s="254">
        <f t="shared" si="0"/>
        <v>3</v>
      </c>
      <c r="D13" s="222">
        <v>0</v>
      </c>
      <c r="E13" s="222">
        <v>0</v>
      </c>
      <c r="F13" s="222">
        <v>0</v>
      </c>
      <c r="G13" s="222">
        <v>0</v>
      </c>
      <c r="H13" s="222">
        <v>3</v>
      </c>
      <c r="I13" s="65" t="s">
        <v>446</v>
      </c>
      <c r="J13" s="1347"/>
    </row>
    <row r="14" spans="1:10" thickTop="1" thickBot="1" x14ac:dyDescent="0.3">
      <c r="A14" s="1355"/>
      <c r="B14" s="587" t="s">
        <v>47</v>
      </c>
      <c r="C14" s="228">
        <f t="shared" si="0"/>
        <v>23</v>
      </c>
      <c r="D14" s="228">
        <f t="shared" ref="D14:G14" si="2">D12+D13</f>
        <v>0</v>
      </c>
      <c r="E14" s="228">
        <f t="shared" si="2"/>
        <v>0</v>
      </c>
      <c r="F14" s="228">
        <f t="shared" si="2"/>
        <v>0</v>
      </c>
      <c r="G14" s="228">
        <f t="shared" si="2"/>
        <v>0</v>
      </c>
      <c r="H14" s="228">
        <f>H12+H13</f>
        <v>23</v>
      </c>
      <c r="I14" s="91" t="s">
        <v>48</v>
      </c>
      <c r="J14" s="1347"/>
    </row>
    <row r="15" spans="1:10" thickTop="1" thickBot="1" x14ac:dyDescent="0.3">
      <c r="A15" s="1343" t="s">
        <v>67</v>
      </c>
      <c r="B15" s="159" t="s">
        <v>820</v>
      </c>
      <c r="C15" s="960">
        <f t="shared" si="0"/>
        <v>19</v>
      </c>
      <c r="D15" s="198">
        <v>0</v>
      </c>
      <c r="E15" s="198">
        <v>0</v>
      </c>
      <c r="F15" s="198">
        <v>0</v>
      </c>
      <c r="G15" s="198">
        <v>6</v>
      </c>
      <c r="H15" s="198">
        <v>13</v>
      </c>
      <c r="I15" s="66" t="s">
        <v>184</v>
      </c>
      <c r="J15" s="1344" t="s">
        <v>161</v>
      </c>
    </row>
    <row r="16" spans="1:10" thickTop="1" thickBot="1" x14ac:dyDescent="0.3">
      <c r="A16" s="1343"/>
      <c r="B16" s="159" t="s">
        <v>821</v>
      </c>
      <c r="C16" s="960">
        <f t="shared" si="0"/>
        <v>2</v>
      </c>
      <c r="D16" s="198">
        <v>0</v>
      </c>
      <c r="E16" s="198">
        <v>0</v>
      </c>
      <c r="F16" s="198">
        <v>0</v>
      </c>
      <c r="G16" s="198">
        <v>1</v>
      </c>
      <c r="H16" s="198">
        <v>1</v>
      </c>
      <c r="I16" s="64" t="s">
        <v>446</v>
      </c>
      <c r="J16" s="1344"/>
    </row>
    <row r="17" spans="1:10" thickTop="1" thickBot="1" x14ac:dyDescent="0.3">
      <c r="A17" s="1343"/>
      <c r="B17" s="586" t="s">
        <v>47</v>
      </c>
      <c r="C17" s="262">
        <f t="shared" si="0"/>
        <v>21</v>
      </c>
      <c r="D17" s="262">
        <f t="shared" ref="D17:G17" si="3">D15+D16</f>
        <v>0</v>
      </c>
      <c r="E17" s="262">
        <f t="shared" si="3"/>
        <v>0</v>
      </c>
      <c r="F17" s="262">
        <f t="shared" si="3"/>
        <v>0</v>
      </c>
      <c r="G17" s="262">
        <f t="shared" si="3"/>
        <v>7</v>
      </c>
      <c r="H17" s="262">
        <f>H15+H16</f>
        <v>14</v>
      </c>
      <c r="I17" s="90" t="s">
        <v>48</v>
      </c>
      <c r="J17" s="1344"/>
    </row>
    <row r="18" spans="1:10" thickTop="1" thickBot="1" x14ac:dyDescent="0.3">
      <c r="A18" s="1355" t="s">
        <v>69</v>
      </c>
      <c r="B18" s="160" t="s">
        <v>820</v>
      </c>
      <c r="C18" s="254">
        <f t="shared" si="0"/>
        <v>10</v>
      </c>
      <c r="D18" s="222">
        <v>0</v>
      </c>
      <c r="E18" s="222">
        <v>0</v>
      </c>
      <c r="F18" s="222">
        <v>0</v>
      </c>
      <c r="G18" s="222">
        <v>5</v>
      </c>
      <c r="H18" s="222">
        <v>5</v>
      </c>
      <c r="I18" s="65" t="s">
        <v>184</v>
      </c>
      <c r="J18" s="1347" t="s">
        <v>162</v>
      </c>
    </row>
    <row r="19" spans="1:10" thickTop="1" thickBot="1" x14ac:dyDescent="0.3">
      <c r="A19" s="1355"/>
      <c r="B19" s="160" t="s">
        <v>821</v>
      </c>
      <c r="C19" s="254">
        <f t="shared" si="0"/>
        <v>1</v>
      </c>
      <c r="D19" s="222">
        <v>0</v>
      </c>
      <c r="E19" s="222">
        <v>0</v>
      </c>
      <c r="F19" s="222">
        <v>0</v>
      </c>
      <c r="G19" s="222">
        <v>0</v>
      </c>
      <c r="H19" s="222">
        <v>1</v>
      </c>
      <c r="I19" s="65" t="s">
        <v>446</v>
      </c>
      <c r="J19" s="1347"/>
    </row>
    <row r="20" spans="1:10" thickTop="1" thickBot="1" x14ac:dyDescent="0.3">
      <c r="A20" s="1355"/>
      <c r="B20" s="587" t="s">
        <v>47</v>
      </c>
      <c r="C20" s="228">
        <f t="shared" si="0"/>
        <v>11</v>
      </c>
      <c r="D20" s="228">
        <f t="shared" ref="D20:G20" si="4">D18+D19</f>
        <v>0</v>
      </c>
      <c r="E20" s="228">
        <f t="shared" si="4"/>
        <v>0</v>
      </c>
      <c r="F20" s="228">
        <f t="shared" si="4"/>
        <v>0</v>
      </c>
      <c r="G20" s="228">
        <f t="shared" si="4"/>
        <v>5</v>
      </c>
      <c r="H20" s="228">
        <f>H18+H19</f>
        <v>6</v>
      </c>
      <c r="I20" s="91" t="s">
        <v>48</v>
      </c>
      <c r="J20" s="1347"/>
    </row>
    <row r="21" spans="1:10" thickTop="1" thickBot="1" x14ac:dyDescent="0.3">
      <c r="A21" s="1343" t="s">
        <v>71</v>
      </c>
      <c r="B21" s="159" t="s">
        <v>820</v>
      </c>
      <c r="C21" s="960">
        <f t="shared" si="0"/>
        <v>12</v>
      </c>
      <c r="D21" s="198">
        <v>0</v>
      </c>
      <c r="E21" s="198">
        <v>0</v>
      </c>
      <c r="F21" s="198">
        <v>1</v>
      </c>
      <c r="G21" s="198">
        <v>8</v>
      </c>
      <c r="H21" s="198">
        <v>3</v>
      </c>
      <c r="I21" s="66" t="s">
        <v>184</v>
      </c>
      <c r="J21" s="1344" t="s">
        <v>163</v>
      </c>
    </row>
    <row r="22" spans="1:10" thickTop="1" thickBot="1" x14ac:dyDescent="0.3">
      <c r="A22" s="1343"/>
      <c r="B22" s="159" t="s">
        <v>821</v>
      </c>
      <c r="C22" s="960">
        <f t="shared" si="0"/>
        <v>3</v>
      </c>
      <c r="D22" s="198">
        <v>0</v>
      </c>
      <c r="E22" s="198">
        <v>0</v>
      </c>
      <c r="F22" s="198">
        <v>0</v>
      </c>
      <c r="G22" s="198">
        <v>3</v>
      </c>
      <c r="H22" s="198">
        <v>0</v>
      </c>
      <c r="I22" s="64" t="s">
        <v>446</v>
      </c>
      <c r="J22" s="1344"/>
    </row>
    <row r="23" spans="1:10" thickTop="1" thickBot="1" x14ac:dyDescent="0.3">
      <c r="A23" s="1343"/>
      <c r="B23" s="586" t="s">
        <v>47</v>
      </c>
      <c r="C23" s="262">
        <f t="shared" si="0"/>
        <v>15</v>
      </c>
      <c r="D23" s="262">
        <f t="shared" ref="D23:G23" si="5">D21+D22</f>
        <v>0</v>
      </c>
      <c r="E23" s="262">
        <f t="shared" si="5"/>
        <v>0</v>
      </c>
      <c r="F23" s="262">
        <f t="shared" si="5"/>
        <v>1</v>
      </c>
      <c r="G23" s="262">
        <f t="shared" si="5"/>
        <v>11</v>
      </c>
      <c r="H23" s="262">
        <f>H21+H22</f>
        <v>3</v>
      </c>
      <c r="I23" s="90" t="s">
        <v>48</v>
      </c>
      <c r="J23" s="1344"/>
    </row>
    <row r="24" spans="1:10" thickTop="1" thickBot="1" x14ac:dyDescent="0.3">
      <c r="A24" s="1355" t="s">
        <v>73</v>
      </c>
      <c r="B24" s="160" t="s">
        <v>820</v>
      </c>
      <c r="C24" s="254">
        <f t="shared" si="0"/>
        <v>11</v>
      </c>
      <c r="D24" s="222">
        <v>0</v>
      </c>
      <c r="E24" s="222">
        <v>0</v>
      </c>
      <c r="F24" s="222">
        <v>0</v>
      </c>
      <c r="G24" s="222">
        <v>8</v>
      </c>
      <c r="H24" s="222">
        <v>3</v>
      </c>
      <c r="I24" s="65" t="s">
        <v>184</v>
      </c>
      <c r="J24" s="1347" t="s">
        <v>164</v>
      </c>
    </row>
    <row r="25" spans="1:10" thickTop="1" thickBot="1" x14ac:dyDescent="0.3">
      <c r="A25" s="1355"/>
      <c r="B25" s="160" t="s">
        <v>821</v>
      </c>
      <c r="C25" s="254">
        <f t="shared" si="0"/>
        <v>0</v>
      </c>
      <c r="D25" s="222">
        <v>0</v>
      </c>
      <c r="E25" s="222">
        <v>0</v>
      </c>
      <c r="F25" s="222">
        <v>0</v>
      </c>
      <c r="G25" s="222">
        <v>0</v>
      </c>
      <c r="H25" s="222">
        <v>0</v>
      </c>
      <c r="I25" s="65" t="s">
        <v>446</v>
      </c>
      <c r="J25" s="1347"/>
    </row>
    <row r="26" spans="1:10" thickTop="1" thickBot="1" x14ac:dyDescent="0.3">
      <c r="A26" s="1355"/>
      <c r="B26" s="587" t="s">
        <v>47</v>
      </c>
      <c r="C26" s="228">
        <f t="shared" si="0"/>
        <v>11</v>
      </c>
      <c r="D26" s="228">
        <f t="shared" ref="D26:G26" si="6">D24+D25</f>
        <v>0</v>
      </c>
      <c r="E26" s="228">
        <f t="shared" si="6"/>
        <v>0</v>
      </c>
      <c r="F26" s="228">
        <f t="shared" si="6"/>
        <v>0</v>
      </c>
      <c r="G26" s="228">
        <f t="shared" si="6"/>
        <v>8</v>
      </c>
      <c r="H26" s="228">
        <f>H24+H25</f>
        <v>3</v>
      </c>
      <c r="I26" s="91" t="s">
        <v>48</v>
      </c>
      <c r="J26" s="1347"/>
    </row>
    <row r="27" spans="1:10" thickTop="1" thickBot="1" x14ac:dyDescent="0.3">
      <c r="A27" s="1343" t="s">
        <v>200</v>
      </c>
      <c r="B27" s="159" t="s">
        <v>820</v>
      </c>
      <c r="C27" s="960">
        <f t="shared" si="0"/>
        <v>18</v>
      </c>
      <c r="D27" s="198">
        <v>0</v>
      </c>
      <c r="E27" s="198">
        <v>0</v>
      </c>
      <c r="F27" s="198">
        <v>0</v>
      </c>
      <c r="G27" s="198">
        <v>11</v>
      </c>
      <c r="H27" s="198">
        <v>7</v>
      </c>
      <c r="I27" s="66" t="s">
        <v>184</v>
      </c>
      <c r="J27" s="1344" t="s">
        <v>166</v>
      </c>
    </row>
    <row r="28" spans="1:10" thickTop="1" thickBot="1" x14ac:dyDescent="0.3">
      <c r="A28" s="1343"/>
      <c r="B28" s="159" t="s">
        <v>821</v>
      </c>
      <c r="C28" s="960">
        <f t="shared" si="0"/>
        <v>11</v>
      </c>
      <c r="D28" s="198">
        <v>0</v>
      </c>
      <c r="E28" s="198">
        <v>0</v>
      </c>
      <c r="F28" s="198">
        <v>2</v>
      </c>
      <c r="G28" s="198">
        <v>8</v>
      </c>
      <c r="H28" s="198">
        <v>1</v>
      </c>
      <c r="I28" s="64" t="s">
        <v>446</v>
      </c>
      <c r="J28" s="1344"/>
    </row>
    <row r="29" spans="1:10" thickTop="1" thickBot="1" x14ac:dyDescent="0.3">
      <c r="A29" s="1343"/>
      <c r="B29" s="586" t="s">
        <v>47</v>
      </c>
      <c r="C29" s="262">
        <f t="shared" si="0"/>
        <v>29</v>
      </c>
      <c r="D29" s="262">
        <f t="shared" ref="D29:G29" si="7">D27+D28</f>
        <v>0</v>
      </c>
      <c r="E29" s="262">
        <f t="shared" si="7"/>
        <v>0</v>
      </c>
      <c r="F29" s="262">
        <f t="shared" si="7"/>
        <v>2</v>
      </c>
      <c r="G29" s="262">
        <f t="shared" si="7"/>
        <v>19</v>
      </c>
      <c r="H29" s="262">
        <f>H27+H28</f>
        <v>8</v>
      </c>
      <c r="I29" s="90" t="s">
        <v>48</v>
      </c>
      <c r="J29" s="1344"/>
    </row>
    <row r="30" spans="1:10" thickTop="1" thickBot="1" x14ac:dyDescent="0.3">
      <c r="A30" s="1355" t="s">
        <v>896</v>
      </c>
      <c r="B30" s="160" t="s">
        <v>820</v>
      </c>
      <c r="C30" s="254">
        <f t="shared" si="0"/>
        <v>31</v>
      </c>
      <c r="D30" s="222">
        <v>1</v>
      </c>
      <c r="E30" s="222">
        <v>0</v>
      </c>
      <c r="F30" s="222">
        <v>2</v>
      </c>
      <c r="G30" s="222">
        <v>22</v>
      </c>
      <c r="H30" s="222">
        <v>6</v>
      </c>
      <c r="I30" s="65" t="s">
        <v>184</v>
      </c>
      <c r="J30" s="1347" t="s">
        <v>168</v>
      </c>
    </row>
    <row r="31" spans="1:10" thickTop="1" thickBot="1" x14ac:dyDescent="0.3">
      <c r="A31" s="1355"/>
      <c r="B31" s="160" t="s">
        <v>821</v>
      </c>
      <c r="C31" s="254">
        <f t="shared" si="0"/>
        <v>14</v>
      </c>
      <c r="D31" s="222">
        <v>0</v>
      </c>
      <c r="E31" s="222">
        <v>1</v>
      </c>
      <c r="F31" s="222">
        <v>1</v>
      </c>
      <c r="G31" s="222">
        <v>9</v>
      </c>
      <c r="H31" s="222">
        <v>3</v>
      </c>
      <c r="I31" s="65" t="s">
        <v>446</v>
      </c>
      <c r="J31" s="1347"/>
    </row>
    <row r="32" spans="1:10" thickTop="1" thickBot="1" x14ac:dyDescent="0.3">
      <c r="A32" s="1355"/>
      <c r="B32" s="587" t="s">
        <v>47</v>
      </c>
      <c r="C32" s="228">
        <f t="shared" si="0"/>
        <v>45</v>
      </c>
      <c r="D32" s="228">
        <f t="shared" ref="D32:G32" si="8">D30+D31</f>
        <v>1</v>
      </c>
      <c r="E32" s="228">
        <f t="shared" si="8"/>
        <v>1</v>
      </c>
      <c r="F32" s="228">
        <f t="shared" si="8"/>
        <v>3</v>
      </c>
      <c r="G32" s="228">
        <f t="shared" si="8"/>
        <v>31</v>
      </c>
      <c r="H32" s="228">
        <f>H30+H31</f>
        <v>9</v>
      </c>
      <c r="I32" s="91" t="s">
        <v>48</v>
      </c>
      <c r="J32" s="1347"/>
    </row>
    <row r="33" spans="1:10" thickTop="1" thickBot="1" x14ac:dyDescent="0.3">
      <c r="A33" s="1343" t="s">
        <v>897</v>
      </c>
      <c r="B33" s="159" t="s">
        <v>820</v>
      </c>
      <c r="C33" s="960">
        <f t="shared" si="0"/>
        <v>33</v>
      </c>
      <c r="D33" s="198">
        <v>1</v>
      </c>
      <c r="E33" s="198">
        <v>1</v>
      </c>
      <c r="F33" s="198">
        <v>3</v>
      </c>
      <c r="G33" s="198">
        <v>26</v>
      </c>
      <c r="H33" s="198">
        <v>2</v>
      </c>
      <c r="I33" s="66" t="s">
        <v>184</v>
      </c>
      <c r="J33" s="1344" t="s">
        <v>170</v>
      </c>
    </row>
    <row r="34" spans="1:10" thickTop="1" thickBot="1" x14ac:dyDescent="0.3">
      <c r="A34" s="1343"/>
      <c r="B34" s="159" t="s">
        <v>821</v>
      </c>
      <c r="C34" s="960">
        <f t="shared" si="0"/>
        <v>21</v>
      </c>
      <c r="D34" s="198">
        <v>0</v>
      </c>
      <c r="E34" s="198">
        <v>0</v>
      </c>
      <c r="F34" s="198">
        <v>3</v>
      </c>
      <c r="G34" s="198">
        <v>13</v>
      </c>
      <c r="H34" s="198">
        <v>5</v>
      </c>
      <c r="I34" s="64" t="s">
        <v>446</v>
      </c>
      <c r="J34" s="1344"/>
    </row>
    <row r="35" spans="1:10" thickTop="1" thickBot="1" x14ac:dyDescent="0.3">
      <c r="A35" s="1343"/>
      <c r="B35" s="586" t="s">
        <v>47</v>
      </c>
      <c r="C35" s="262">
        <f t="shared" si="0"/>
        <v>54</v>
      </c>
      <c r="D35" s="262">
        <f t="shared" ref="D35:G35" si="9">D33+D34</f>
        <v>1</v>
      </c>
      <c r="E35" s="262">
        <f t="shared" si="9"/>
        <v>1</v>
      </c>
      <c r="F35" s="262">
        <f t="shared" si="9"/>
        <v>6</v>
      </c>
      <c r="G35" s="262">
        <f t="shared" si="9"/>
        <v>39</v>
      </c>
      <c r="H35" s="262">
        <f>H33+H34</f>
        <v>7</v>
      </c>
      <c r="I35" s="90" t="s">
        <v>48</v>
      </c>
      <c r="J35" s="1344"/>
    </row>
    <row r="36" spans="1:10" thickTop="1" thickBot="1" x14ac:dyDescent="0.3">
      <c r="A36" s="1355" t="s">
        <v>898</v>
      </c>
      <c r="B36" s="160" t="s">
        <v>820</v>
      </c>
      <c r="C36" s="254">
        <f t="shared" si="0"/>
        <v>18</v>
      </c>
      <c r="D36" s="222">
        <v>0</v>
      </c>
      <c r="E36" s="222">
        <v>1</v>
      </c>
      <c r="F36" s="222">
        <v>1</v>
      </c>
      <c r="G36" s="222">
        <v>16</v>
      </c>
      <c r="H36" s="254">
        <v>0</v>
      </c>
      <c r="I36" s="65" t="s">
        <v>184</v>
      </c>
      <c r="J36" s="1347" t="s">
        <v>172</v>
      </c>
    </row>
    <row r="37" spans="1:10" thickTop="1" thickBot="1" x14ac:dyDescent="0.3">
      <c r="A37" s="1355"/>
      <c r="B37" s="160" t="s">
        <v>821</v>
      </c>
      <c r="C37" s="254">
        <f t="shared" si="0"/>
        <v>18</v>
      </c>
      <c r="D37" s="222">
        <v>0</v>
      </c>
      <c r="E37" s="222">
        <v>3</v>
      </c>
      <c r="F37" s="222">
        <v>4</v>
      </c>
      <c r="G37" s="222">
        <v>11</v>
      </c>
      <c r="H37" s="254">
        <v>0</v>
      </c>
      <c r="I37" s="65" t="s">
        <v>446</v>
      </c>
      <c r="J37" s="1347"/>
    </row>
    <row r="38" spans="1:10" thickTop="1" thickBot="1" x14ac:dyDescent="0.3">
      <c r="A38" s="1355"/>
      <c r="B38" s="587" t="s">
        <v>47</v>
      </c>
      <c r="C38" s="228">
        <f t="shared" si="0"/>
        <v>36</v>
      </c>
      <c r="D38" s="228">
        <f t="shared" ref="D38:G38" si="10">D36+D37</f>
        <v>0</v>
      </c>
      <c r="E38" s="228">
        <f t="shared" si="10"/>
        <v>4</v>
      </c>
      <c r="F38" s="228">
        <f t="shared" si="10"/>
        <v>5</v>
      </c>
      <c r="G38" s="228">
        <f t="shared" si="10"/>
        <v>27</v>
      </c>
      <c r="H38" s="228">
        <f>H36+H37</f>
        <v>0</v>
      </c>
      <c r="I38" s="91" t="s">
        <v>48</v>
      </c>
      <c r="J38" s="1347"/>
    </row>
    <row r="39" spans="1:10" thickTop="1" thickBot="1" x14ac:dyDescent="0.3">
      <c r="A39" s="1343" t="s">
        <v>288</v>
      </c>
      <c r="B39" s="159" t="s">
        <v>820</v>
      </c>
      <c r="C39" s="960">
        <f t="shared" si="0"/>
        <v>39</v>
      </c>
      <c r="D39" s="198">
        <v>0</v>
      </c>
      <c r="E39" s="198">
        <v>0</v>
      </c>
      <c r="F39" s="198">
        <v>3</v>
      </c>
      <c r="G39" s="198">
        <v>33</v>
      </c>
      <c r="H39" s="198">
        <v>3</v>
      </c>
      <c r="I39" s="66" t="s">
        <v>184</v>
      </c>
      <c r="J39" s="1344" t="s">
        <v>288</v>
      </c>
    </row>
    <row r="40" spans="1:10" thickTop="1" thickBot="1" x14ac:dyDescent="0.3">
      <c r="A40" s="1343"/>
      <c r="B40" s="159" t="s">
        <v>821</v>
      </c>
      <c r="C40" s="960">
        <f t="shared" si="0"/>
        <v>39</v>
      </c>
      <c r="D40" s="198">
        <v>0</v>
      </c>
      <c r="E40" s="198">
        <v>6</v>
      </c>
      <c r="F40" s="198">
        <v>2</v>
      </c>
      <c r="G40" s="198">
        <v>30</v>
      </c>
      <c r="H40" s="198">
        <v>1</v>
      </c>
      <c r="I40" s="64" t="s">
        <v>446</v>
      </c>
      <c r="J40" s="1344"/>
    </row>
    <row r="41" spans="1:10" thickTop="1" thickBot="1" x14ac:dyDescent="0.3">
      <c r="A41" s="1343"/>
      <c r="B41" s="586" t="s">
        <v>47</v>
      </c>
      <c r="C41" s="262">
        <f t="shared" si="0"/>
        <v>78</v>
      </c>
      <c r="D41" s="262">
        <f t="shared" ref="D41:G41" si="11">D39+D40</f>
        <v>0</v>
      </c>
      <c r="E41" s="262">
        <f t="shared" si="11"/>
        <v>6</v>
      </c>
      <c r="F41" s="262">
        <f t="shared" si="11"/>
        <v>5</v>
      </c>
      <c r="G41" s="262">
        <f t="shared" si="11"/>
        <v>63</v>
      </c>
      <c r="H41" s="262">
        <f>H39+H40</f>
        <v>4</v>
      </c>
      <c r="I41" s="90" t="s">
        <v>48</v>
      </c>
      <c r="J41" s="1344"/>
    </row>
    <row r="42" spans="1:10" thickTop="1" thickBot="1" x14ac:dyDescent="0.3">
      <c r="A42" s="1355" t="s">
        <v>289</v>
      </c>
      <c r="B42" s="160" t="s">
        <v>820</v>
      </c>
      <c r="C42" s="254">
        <f t="shared" si="0"/>
        <v>33</v>
      </c>
      <c r="D42" s="222">
        <v>0</v>
      </c>
      <c r="E42" s="222">
        <v>0</v>
      </c>
      <c r="F42" s="222">
        <v>2</v>
      </c>
      <c r="G42" s="222">
        <v>30</v>
      </c>
      <c r="H42" s="222">
        <v>1</v>
      </c>
      <c r="I42" s="65" t="s">
        <v>184</v>
      </c>
      <c r="J42" s="1347" t="s">
        <v>289</v>
      </c>
    </row>
    <row r="43" spans="1:10" thickTop="1" thickBot="1" x14ac:dyDescent="0.3">
      <c r="A43" s="1355"/>
      <c r="B43" s="160" t="s">
        <v>821</v>
      </c>
      <c r="C43" s="254">
        <f t="shared" si="0"/>
        <v>26</v>
      </c>
      <c r="D43" s="222">
        <v>3</v>
      </c>
      <c r="E43" s="222">
        <v>8</v>
      </c>
      <c r="F43" s="222">
        <v>3</v>
      </c>
      <c r="G43" s="222">
        <v>12</v>
      </c>
      <c r="H43" s="222">
        <v>0</v>
      </c>
      <c r="I43" s="65" t="s">
        <v>446</v>
      </c>
      <c r="J43" s="1347"/>
    </row>
    <row r="44" spans="1:10" thickTop="1" thickBot="1" x14ac:dyDescent="0.3">
      <c r="A44" s="1355"/>
      <c r="B44" s="587" t="s">
        <v>47</v>
      </c>
      <c r="C44" s="228">
        <f t="shared" si="0"/>
        <v>59</v>
      </c>
      <c r="D44" s="228">
        <f t="shared" ref="D44:G44" si="12">D42+D43</f>
        <v>3</v>
      </c>
      <c r="E44" s="228">
        <f t="shared" si="12"/>
        <v>8</v>
      </c>
      <c r="F44" s="228">
        <f t="shared" si="12"/>
        <v>5</v>
      </c>
      <c r="G44" s="228">
        <f t="shared" si="12"/>
        <v>42</v>
      </c>
      <c r="H44" s="228">
        <f>H42+H43</f>
        <v>1</v>
      </c>
      <c r="I44" s="91" t="s">
        <v>48</v>
      </c>
      <c r="J44" s="1347"/>
    </row>
    <row r="45" spans="1:10" thickTop="1" thickBot="1" x14ac:dyDescent="0.3">
      <c r="A45" s="1343" t="s">
        <v>290</v>
      </c>
      <c r="B45" s="159" t="s">
        <v>820</v>
      </c>
      <c r="C45" s="960">
        <f t="shared" si="0"/>
        <v>32</v>
      </c>
      <c r="D45" s="198">
        <v>0</v>
      </c>
      <c r="E45" s="198">
        <v>1</v>
      </c>
      <c r="F45" s="198">
        <v>1</v>
      </c>
      <c r="G45" s="198">
        <v>30</v>
      </c>
      <c r="H45" s="198">
        <v>0</v>
      </c>
      <c r="I45" s="66" t="s">
        <v>184</v>
      </c>
      <c r="J45" s="1344" t="s">
        <v>290</v>
      </c>
    </row>
    <row r="46" spans="1:10" thickTop="1" thickBot="1" x14ac:dyDescent="0.3">
      <c r="A46" s="1343"/>
      <c r="B46" s="159" t="s">
        <v>821</v>
      </c>
      <c r="C46" s="960">
        <f t="shared" si="0"/>
        <v>41</v>
      </c>
      <c r="D46" s="198">
        <v>3</v>
      </c>
      <c r="E46" s="198">
        <v>10</v>
      </c>
      <c r="F46" s="198">
        <v>7</v>
      </c>
      <c r="G46" s="198">
        <v>21</v>
      </c>
      <c r="H46" s="198">
        <v>0</v>
      </c>
      <c r="I46" s="64" t="s">
        <v>446</v>
      </c>
      <c r="J46" s="1344"/>
    </row>
    <row r="47" spans="1:10" thickTop="1" thickBot="1" x14ac:dyDescent="0.3">
      <c r="A47" s="1343"/>
      <c r="B47" s="586" t="s">
        <v>47</v>
      </c>
      <c r="C47" s="262">
        <f t="shared" si="0"/>
        <v>73</v>
      </c>
      <c r="D47" s="262">
        <f t="shared" ref="D47:G47" si="13">D45+D46</f>
        <v>3</v>
      </c>
      <c r="E47" s="262">
        <f t="shared" si="13"/>
        <v>11</v>
      </c>
      <c r="F47" s="262">
        <f t="shared" si="13"/>
        <v>8</v>
      </c>
      <c r="G47" s="262">
        <f t="shared" si="13"/>
        <v>51</v>
      </c>
      <c r="H47" s="262">
        <f>H45+H46</f>
        <v>0</v>
      </c>
      <c r="I47" s="90" t="s">
        <v>48</v>
      </c>
      <c r="J47" s="1344"/>
    </row>
    <row r="48" spans="1:10" thickTop="1" thickBot="1" x14ac:dyDescent="0.3">
      <c r="A48" s="1355" t="s">
        <v>291</v>
      </c>
      <c r="B48" s="160" t="s">
        <v>820</v>
      </c>
      <c r="C48" s="254">
        <f t="shared" si="0"/>
        <v>35</v>
      </c>
      <c r="D48" s="222">
        <v>0</v>
      </c>
      <c r="E48" s="222">
        <v>1</v>
      </c>
      <c r="F48" s="222">
        <v>1</v>
      </c>
      <c r="G48" s="222">
        <v>33</v>
      </c>
      <c r="H48" s="222">
        <v>0</v>
      </c>
      <c r="I48" s="65" t="s">
        <v>184</v>
      </c>
      <c r="J48" s="1347" t="s">
        <v>291</v>
      </c>
    </row>
    <row r="49" spans="1:10" thickTop="1" thickBot="1" x14ac:dyDescent="0.3">
      <c r="A49" s="1355"/>
      <c r="B49" s="160" t="s">
        <v>821</v>
      </c>
      <c r="C49" s="254">
        <f t="shared" si="0"/>
        <v>31</v>
      </c>
      <c r="D49" s="222">
        <v>0</v>
      </c>
      <c r="E49" s="222">
        <v>12</v>
      </c>
      <c r="F49" s="222">
        <v>1</v>
      </c>
      <c r="G49" s="222">
        <v>18</v>
      </c>
      <c r="H49" s="222">
        <v>0</v>
      </c>
      <c r="I49" s="65" t="s">
        <v>446</v>
      </c>
      <c r="J49" s="1347"/>
    </row>
    <row r="50" spans="1:10" ht="13.5" thickTop="1" x14ac:dyDescent="0.25">
      <c r="A50" s="1356"/>
      <c r="B50" s="532" t="s">
        <v>47</v>
      </c>
      <c r="C50" s="229">
        <f t="shared" si="0"/>
        <v>66</v>
      </c>
      <c r="D50" s="229">
        <f t="shared" ref="D50:G50" si="14">D48+D49</f>
        <v>0</v>
      </c>
      <c r="E50" s="229">
        <f t="shared" si="14"/>
        <v>13</v>
      </c>
      <c r="F50" s="229">
        <f t="shared" si="14"/>
        <v>2</v>
      </c>
      <c r="G50" s="229">
        <f t="shared" si="14"/>
        <v>51</v>
      </c>
      <c r="H50" s="229">
        <f>H48+H49</f>
        <v>0</v>
      </c>
      <c r="I50" s="1042" t="s">
        <v>48</v>
      </c>
      <c r="J50" s="1357"/>
    </row>
    <row r="51" spans="1:10" ht="13.5" thickBot="1" x14ac:dyDescent="0.3">
      <c r="A51" s="1358" t="s">
        <v>292</v>
      </c>
      <c r="B51" s="146" t="s">
        <v>820</v>
      </c>
      <c r="C51" s="1021">
        <f t="shared" si="0"/>
        <v>26</v>
      </c>
      <c r="D51" s="251">
        <v>1</v>
      </c>
      <c r="E51" s="251">
        <v>0</v>
      </c>
      <c r="F51" s="251">
        <v>0</v>
      </c>
      <c r="G51" s="251">
        <v>25</v>
      </c>
      <c r="H51" s="220">
        <v>0</v>
      </c>
      <c r="I51" s="66" t="s">
        <v>184</v>
      </c>
      <c r="J51" s="1359" t="s">
        <v>292</v>
      </c>
    </row>
    <row r="52" spans="1:10" thickTop="1" thickBot="1" x14ac:dyDescent="0.3">
      <c r="A52" s="1343"/>
      <c r="B52" s="159" t="s">
        <v>821</v>
      </c>
      <c r="C52" s="960">
        <f t="shared" si="0"/>
        <v>26</v>
      </c>
      <c r="D52" s="198">
        <v>0</v>
      </c>
      <c r="E52" s="198">
        <v>14</v>
      </c>
      <c r="F52" s="198">
        <v>3</v>
      </c>
      <c r="G52" s="198">
        <v>9</v>
      </c>
      <c r="H52" s="198">
        <v>0</v>
      </c>
      <c r="I52" s="64" t="s">
        <v>446</v>
      </c>
      <c r="J52" s="1344"/>
    </row>
    <row r="53" spans="1:10" thickTop="1" thickBot="1" x14ac:dyDescent="0.3">
      <c r="A53" s="1343"/>
      <c r="B53" s="586" t="s">
        <v>47</v>
      </c>
      <c r="C53" s="262">
        <f t="shared" si="0"/>
        <v>52</v>
      </c>
      <c r="D53" s="262">
        <f t="shared" ref="D53:G53" si="15">D51+D52</f>
        <v>1</v>
      </c>
      <c r="E53" s="262">
        <f t="shared" si="15"/>
        <v>14</v>
      </c>
      <c r="F53" s="262">
        <f t="shared" si="15"/>
        <v>3</v>
      </c>
      <c r="G53" s="262">
        <f t="shared" si="15"/>
        <v>34</v>
      </c>
      <c r="H53" s="262">
        <f>H51+H52</f>
        <v>0</v>
      </c>
      <c r="I53" s="90" t="s">
        <v>48</v>
      </c>
      <c r="J53" s="1344"/>
    </row>
    <row r="54" spans="1:10" thickTop="1" thickBot="1" x14ac:dyDescent="0.3">
      <c r="A54" s="1355" t="s">
        <v>293</v>
      </c>
      <c r="B54" s="160" t="s">
        <v>820</v>
      </c>
      <c r="C54" s="254">
        <f t="shared" si="0"/>
        <v>12</v>
      </c>
      <c r="D54" s="222">
        <v>0</v>
      </c>
      <c r="E54" s="222">
        <v>0</v>
      </c>
      <c r="F54" s="222">
        <v>0</v>
      </c>
      <c r="G54" s="222">
        <v>12</v>
      </c>
      <c r="H54" s="222">
        <v>0</v>
      </c>
      <c r="I54" s="65" t="s">
        <v>184</v>
      </c>
      <c r="J54" s="1347" t="s">
        <v>293</v>
      </c>
    </row>
    <row r="55" spans="1:10" thickTop="1" thickBot="1" x14ac:dyDescent="0.3">
      <c r="A55" s="1355"/>
      <c r="B55" s="160" t="s">
        <v>821</v>
      </c>
      <c r="C55" s="254">
        <f t="shared" si="0"/>
        <v>13</v>
      </c>
      <c r="D55" s="222">
        <v>0</v>
      </c>
      <c r="E55" s="222">
        <v>6</v>
      </c>
      <c r="F55" s="222">
        <v>1</v>
      </c>
      <c r="G55" s="222">
        <v>6</v>
      </c>
      <c r="H55" s="222">
        <v>0</v>
      </c>
      <c r="I55" s="65" t="s">
        <v>446</v>
      </c>
      <c r="J55" s="1347"/>
    </row>
    <row r="56" spans="1:10" thickTop="1" thickBot="1" x14ac:dyDescent="0.3">
      <c r="A56" s="1355"/>
      <c r="B56" s="587" t="s">
        <v>47</v>
      </c>
      <c r="C56" s="228">
        <f t="shared" si="0"/>
        <v>25</v>
      </c>
      <c r="D56" s="228">
        <f t="shared" ref="D56:G56" si="16">D54+D55</f>
        <v>0</v>
      </c>
      <c r="E56" s="228">
        <f t="shared" si="16"/>
        <v>6</v>
      </c>
      <c r="F56" s="228">
        <f t="shared" si="16"/>
        <v>1</v>
      </c>
      <c r="G56" s="228">
        <f t="shared" si="16"/>
        <v>18</v>
      </c>
      <c r="H56" s="228">
        <f>H54+H55</f>
        <v>0</v>
      </c>
      <c r="I56" s="91" t="s">
        <v>48</v>
      </c>
      <c r="J56" s="1347"/>
    </row>
    <row r="57" spans="1:10" thickTop="1" thickBot="1" x14ac:dyDescent="0.3">
      <c r="A57" s="1343" t="s">
        <v>280</v>
      </c>
      <c r="B57" s="159" t="s">
        <v>820</v>
      </c>
      <c r="C57" s="960">
        <f t="shared" si="0"/>
        <v>10</v>
      </c>
      <c r="D57" s="198">
        <v>0</v>
      </c>
      <c r="E57" s="198">
        <v>0</v>
      </c>
      <c r="F57" s="198">
        <v>0</v>
      </c>
      <c r="G57" s="198">
        <v>9</v>
      </c>
      <c r="H57" s="198">
        <v>1</v>
      </c>
      <c r="I57" s="66" t="s">
        <v>184</v>
      </c>
      <c r="J57" s="1344" t="s">
        <v>280</v>
      </c>
    </row>
    <row r="58" spans="1:10" thickTop="1" thickBot="1" x14ac:dyDescent="0.3">
      <c r="A58" s="1343"/>
      <c r="B58" s="159" t="s">
        <v>821</v>
      </c>
      <c r="C58" s="960">
        <f t="shared" si="0"/>
        <v>4</v>
      </c>
      <c r="D58" s="198">
        <v>0</v>
      </c>
      <c r="E58" s="198">
        <v>3</v>
      </c>
      <c r="F58" s="198">
        <v>0</v>
      </c>
      <c r="G58" s="198">
        <v>1</v>
      </c>
      <c r="H58" s="198">
        <v>0</v>
      </c>
      <c r="I58" s="64" t="s">
        <v>446</v>
      </c>
      <c r="J58" s="1344"/>
    </row>
    <row r="59" spans="1:10" thickTop="1" thickBot="1" x14ac:dyDescent="0.3">
      <c r="A59" s="1343"/>
      <c r="B59" s="586" t="s">
        <v>47</v>
      </c>
      <c r="C59" s="262">
        <f t="shared" si="0"/>
        <v>14</v>
      </c>
      <c r="D59" s="262">
        <f t="shared" ref="D59:G59" si="17">D57+D58</f>
        <v>0</v>
      </c>
      <c r="E59" s="262">
        <f t="shared" si="17"/>
        <v>3</v>
      </c>
      <c r="F59" s="262">
        <f t="shared" si="17"/>
        <v>0</v>
      </c>
      <c r="G59" s="262">
        <f t="shared" si="17"/>
        <v>10</v>
      </c>
      <c r="H59" s="262">
        <f>H57+H58</f>
        <v>1</v>
      </c>
      <c r="I59" s="90" t="s">
        <v>48</v>
      </c>
      <c r="J59" s="1344"/>
    </row>
    <row r="60" spans="1:10" thickTop="1" thickBot="1" x14ac:dyDescent="0.3">
      <c r="A60" s="1345" t="s">
        <v>74</v>
      </c>
      <c r="B60" s="160" t="s">
        <v>820</v>
      </c>
      <c r="C60" s="254">
        <f t="shared" si="0"/>
        <v>0</v>
      </c>
      <c r="D60" s="222">
        <v>0</v>
      </c>
      <c r="E60" s="222">
        <v>0</v>
      </c>
      <c r="F60" s="222">
        <v>0</v>
      </c>
      <c r="G60" s="222">
        <v>0</v>
      </c>
      <c r="H60" s="222">
        <v>0</v>
      </c>
      <c r="I60" s="65" t="s">
        <v>184</v>
      </c>
      <c r="J60" s="1347" t="s">
        <v>75</v>
      </c>
    </row>
    <row r="61" spans="1:10" thickTop="1" thickBot="1" x14ac:dyDescent="0.3">
      <c r="A61" s="1345"/>
      <c r="B61" s="160" t="s">
        <v>821</v>
      </c>
      <c r="C61" s="254">
        <f t="shared" si="0"/>
        <v>2</v>
      </c>
      <c r="D61" s="222">
        <v>0</v>
      </c>
      <c r="E61" s="222">
        <v>2</v>
      </c>
      <c r="F61" s="222">
        <v>0</v>
      </c>
      <c r="G61" s="222">
        <v>0</v>
      </c>
      <c r="H61" s="222">
        <v>0</v>
      </c>
      <c r="I61" s="65" t="s">
        <v>446</v>
      </c>
      <c r="J61" s="1347"/>
    </row>
    <row r="62" spans="1:10" ht="13.5" thickTop="1" x14ac:dyDescent="0.25">
      <c r="A62" s="1346"/>
      <c r="B62" s="588" t="s">
        <v>47</v>
      </c>
      <c r="C62" s="263">
        <f t="shared" si="0"/>
        <v>2</v>
      </c>
      <c r="D62" s="263">
        <f t="shared" ref="D62:G62" si="18">D60+D61</f>
        <v>0</v>
      </c>
      <c r="E62" s="263">
        <f t="shared" si="18"/>
        <v>2</v>
      </c>
      <c r="F62" s="263">
        <f t="shared" si="18"/>
        <v>0</v>
      </c>
      <c r="G62" s="263">
        <f t="shared" si="18"/>
        <v>0</v>
      </c>
      <c r="H62" s="263">
        <f>H60+H61</f>
        <v>0</v>
      </c>
      <c r="I62" s="584" t="s">
        <v>48</v>
      </c>
      <c r="J62" s="1348"/>
    </row>
    <row r="63" spans="1:10" ht="18" customHeight="1" thickBot="1" x14ac:dyDescent="0.3">
      <c r="A63" s="1349" t="s">
        <v>47</v>
      </c>
      <c r="B63" s="556" t="s">
        <v>820</v>
      </c>
      <c r="C63" s="217">
        <f t="shared" si="0"/>
        <v>382</v>
      </c>
      <c r="D63" s="217">
        <f t="shared" ref="D63:G63" si="19">D9+D12+D15+D18+D21+D24+D27+D30+D33+D36+D39+D42+D45+D48+D51+D54+D57+D60</f>
        <v>3</v>
      </c>
      <c r="E63" s="217">
        <f t="shared" si="19"/>
        <v>4</v>
      </c>
      <c r="F63" s="217">
        <f t="shared" si="19"/>
        <v>14</v>
      </c>
      <c r="G63" s="217">
        <f t="shared" si="19"/>
        <v>275</v>
      </c>
      <c r="H63" s="217">
        <f>H9+H12+H15+H18+H21+H24+H27+H30+H33+H36+H39+H42+H45+H48+H51+H54+H57+H60</f>
        <v>86</v>
      </c>
      <c r="I63" s="585" t="s">
        <v>184</v>
      </c>
      <c r="J63" s="1352" t="s">
        <v>48</v>
      </c>
    </row>
    <row r="64" spans="1:10" ht="18" customHeight="1" thickTop="1" thickBot="1" x14ac:dyDescent="0.3">
      <c r="A64" s="1350" t="s">
        <v>294</v>
      </c>
      <c r="B64" s="589" t="s">
        <v>821</v>
      </c>
      <c r="C64" s="217">
        <f t="shared" si="0"/>
        <v>255</v>
      </c>
      <c r="D64" s="217">
        <f t="shared" ref="D64:G64" si="20">D10+D13+D16+D19+D22+D25+D28+D31+D34+D37+D40+D43+D46+D49+D52+D55+D58+D61</f>
        <v>6</v>
      </c>
      <c r="E64" s="217">
        <f t="shared" si="20"/>
        <v>65</v>
      </c>
      <c r="F64" s="217">
        <f t="shared" si="20"/>
        <v>27</v>
      </c>
      <c r="G64" s="217">
        <f t="shared" si="20"/>
        <v>142</v>
      </c>
      <c r="H64" s="217">
        <f t="shared" ref="H64" si="21">H10+H13+H16+H19+H22+H25+H28+H31+H34+H37+H40+H43+H46+H49+H52+H55+H58+H61</f>
        <v>15</v>
      </c>
      <c r="I64" s="90" t="s">
        <v>446</v>
      </c>
      <c r="J64" s="1353" t="s">
        <v>48</v>
      </c>
    </row>
    <row r="65" spans="1:10" ht="18" customHeight="1" thickTop="1" x14ac:dyDescent="0.25">
      <c r="A65" s="1351"/>
      <c r="B65" s="590" t="s">
        <v>47</v>
      </c>
      <c r="C65" s="422">
        <f t="shared" si="0"/>
        <v>637</v>
      </c>
      <c r="D65" s="422">
        <f>D11+D14+D17+D20+D23+D26+D29+D32+D35+D38+D41+D44+D47+D50+D53+D56+D59+D62</f>
        <v>9</v>
      </c>
      <c r="E65" s="422">
        <f t="shared" ref="E65:G65" si="22">E11+E14+E17+E20+E23+E26+E29+E32+E35+E38+E41+E44+E47+E50+E53+E56+E59+E62</f>
        <v>69</v>
      </c>
      <c r="F65" s="422">
        <f t="shared" si="22"/>
        <v>41</v>
      </c>
      <c r="G65" s="422">
        <f t="shared" si="22"/>
        <v>417</v>
      </c>
      <c r="H65" s="422">
        <f t="shared" ref="H65" si="23">H11+H14+H17+H20+H23+H26+H29+H32+H35+H38+H41+H44+H47+H50+H53+H56+H59+H62</f>
        <v>101</v>
      </c>
      <c r="I65" s="534" t="s">
        <v>48</v>
      </c>
      <c r="J65" s="1354"/>
    </row>
    <row r="66" spans="1:10" ht="13.5" customHeight="1" x14ac:dyDescent="0.25">
      <c r="C66" s="33"/>
      <c r="D66" s="33"/>
      <c r="E66" s="33"/>
      <c r="F66" s="33"/>
      <c r="G66" s="33"/>
      <c r="H66" s="33"/>
      <c r="I66" s="33"/>
      <c r="J66" s="33"/>
    </row>
  </sheetData>
  <mergeCells count="48">
    <mergeCell ref="A6:A8"/>
    <mergeCell ref="B6:B8"/>
    <mergeCell ref="C6:H6"/>
    <mergeCell ref="I6:I8"/>
    <mergeCell ref="J6:J8"/>
    <mergeCell ref="A1:J1"/>
    <mergeCell ref="A2:J2"/>
    <mergeCell ref="A3:J3"/>
    <mergeCell ref="A4:J4"/>
    <mergeCell ref="A5:B5"/>
    <mergeCell ref="A9:A11"/>
    <mergeCell ref="J9:J11"/>
    <mergeCell ref="A12:A14"/>
    <mergeCell ref="J12:J14"/>
    <mergeCell ref="A15:A17"/>
    <mergeCell ref="J15:J17"/>
    <mergeCell ref="A18:A20"/>
    <mergeCell ref="J18:J20"/>
    <mergeCell ref="A21:A23"/>
    <mergeCell ref="J21:J23"/>
    <mergeCell ref="A24:A26"/>
    <mergeCell ref="J24:J26"/>
    <mergeCell ref="A36:A38"/>
    <mergeCell ref="J36:J38"/>
    <mergeCell ref="A27:A29"/>
    <mergeCell ref="J27:J29"/>
    <mergeCell ref="A30:A32"/>
    <mergeCell ref="J30:J32"/>
    <mergeCell ref="A33:A35"/>
    <mergeCell ref="J33:J35"/>
    <mergeCell ref="A39:A41"/>
    <mergeCell ref="J39:J41"/>
    <mergeCell ref="A42:A44"/>
    <mergeCell ref="J42:J44"/>
    <mergeCell ref="A45:A47"/>
    <mergeCell ref="J45:J47"/>
    <mergeCell ref="A48:A50"/>
    <mergeCell ref="J48:J50"/>
    <mergeCell ref="A51:A53"/>
    <mergeCell ref="J51:J53"/>
    <mergeCell ref="A54:A56"/>
    <mergeCell ref="J54:J56"/>
    <mergeCell ref="A57:A59"/>
    <mergeCell ref="J57:J59"/>
    <mergeCell ref="A60:A62"/>
    <mergeCell ref="J60:J62"/>
    <mergeCell ref="A63:A65"/>
    <mergeCell ref="J63:J65"/>
  </mergeCells>
  <printOptions horizontalCentered="1" verticalCentered="1"/>
  <pageMargins left="0" right="0" top="0" bottom="0" header="0.51181102362204722" footer="0.51181102362204722"/>
  <pageSetup paperSize="9" scale="87" orientation="portrait" r:id="rId1"/>
  <headerFooter alignWithMargins="0"/>
  <rowBreaks count="1" manualBreakCount="1">
    <brk id="50" max="16383" man="1"/>
  </rowBreaks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9"/>
  <dimension ref="A1:J66"/>
  <sheetViews>
    <sheetView view="pageBreakPreview" zoomScaleNormal="100" zoomScaleSheetLayoutView="100" workbookViewId="0">
      <selection activeCell="A2" sqref="A2:J2"/>
    </sheetView>
  </sheetViews>
  <sheetFormatPr defaultRowHeight="14" x14ac:dyDescent="0.3"/>
  <cols>
    <col min="1" max="1" width="21.453125" style="33" customWidth="1"/>
    <col min="2" max="2" width="8.26953125" style="33" customWidth="1"/>
    <col min="3" max="8" width="9.26953125" style="51" customWidth="1"/>
    <col min="9" max="9" width="7.54296875" style="51" customWidth="1"/>
    <col min="10" max="10" width="21.1796875" style="51" customWidth="1"/>
    <col min="11" max="256" width="9.1796875" style="33"/>
    <col min="257" max="257" width="16.7265625" style="33" customWidth="1"/>
    <col min="258" max="258" width="5.7265625" style="33" customWidth="1"/>
    <col min="259" max="264" width="8.7265625" style="33" customWidth="1"/>
    <col min="265" max="265" width="6.26953125" style="33" customWidth="1"/>
    <col min="266" max="266" width="16.7265625" style="33" customWidth="1"/>
    <col min="267" max="512" width="9.1796875" style="33"/>
    <col min="513" max="513" width="16.7265625" style="33" customWidth="1"/>
    <col min="514" max="514" width="5.7265625" style="33" customWidth="1"/>
    <col min="515" max="520" width="8.7265625" style="33" customWidth="1"/>
    <col min="521" max="521" width="6.26953125" style="33" customWidth="1"/>
    <col min="522" max="522" width="16.7265625" style="33" customWidth="1"/>
    <col min="523" max="768" width="9.1796875" style="33"/>
    <col min="769" max="769" width="16.7265625" style="33" customWidth="1"/>
    <col min="770" max="770" width="5.7265625" style="33" customWidth="1"/>
    <col min="771" max="776" width="8.7265625" style="33" customWidth="1"/>
    <col min="777" max="777" width="6.26953125" style="33" customWidth="1"/>
    <col min="778" max="778" width="16.7265625" style="33" customWidth="1"/>
    <col min="779" max="1024" width="9.1796875" style="33"/>
    <col min="1025" max="1025" width="16.7265625" style="33" customWidth="1"/>
    <col min="1026" max="1026" width="5.7265625" style="33" customWidth="1"/>
    <col min="1027" max="1032" width="8.7265625" style="33" customWidth="1"/>
    <col min="1033" max="1033" width="6.26953125" style="33" customWidth="1"/>
    <col min="1034" max="1034" width="16.7265625" style="33" customWidth="1"/>
    <col min="1035" max="1280" width="9.1796875" style="33"/>
    <col min="1281" max="1281" width="16.7265625" style="33" customWidth="1"/>
    <col min="1282" max="1282" width="5.7265625" style="33" customWidth="1"/>
    <col min="1283" max="1288" width="8.7265625" style="33" customWidth="1"/>
    <col min="1289" max="1289" width="6.26953125" style="33" customWidth="1"/>
    <col min="1290" max="1290" width="16.7265625" style="33" customWidth="1"/>
    <col min="1291" max="1536" width="9.1796875" style="33"/>
    <col min="1537" max="1537" width="16.7265625" style="33" customWidth="1"/>
    <col min="1538" max="1538" width="5.7265625" style="33" customWidth="1"/>
    <col min="1539" max="1544" width="8.7265625" style="33" customWidth="1"/>
    <col min="1545" max="1545" width="6.26953125" style="33" customWidth="1"/>
    <col min="1546" max="1546" width="16.7265625" style="33" customWidth="1"/>
    <col min="1547" max="1792" width="9.1796875" style="33"/>
    <col min="1793" max="1793" width="16.7265625" style="33" customWidth="1"/>
    <col min="1794" max="1794" width="5.7265625" style="33" customWidth="1"/>
    <col min="1795" max="1800" width="8.7265625" style="33" customWidth="1"/>
    <col min="1801" max="1801" width="6.26953125" style="33" customWidth="1"/>
    <col min="1802" max="1802" width="16.7265625" style="33" customWidth="1"/>
    <col min="1803" max="2048" width="9.1796875" style="33"/>
    <col min="2049" max="2049" width="16.7265625" style="33" customWidth="1"/>
    <col min="2050" max="2050" width="5.7265625" style="33" customWidth="1"/>
    <col min="2051" max="2056" width="8.7265625" style="33" customWidth="1"/>
    <col min="2057" max="2057" width="6.26953125" style="33" customWidth="1"/>
    <col min="2058" max="2058" width="16.7265625" style="33" customWidth="1"/>
    <col min="2059" max="2304" width="9.1796875" style="33"/>
    <col min="2305" max="2305" width="16.7265625" style="33" customWidth="1"/>
    <col min="2306" max="2306" width="5.7265625" style="33" customWidth="1"/>
    <col min="2307" max="2312" width="8.7265625" style="33" customWidth="1"/>
    <col min="2313" max="2313" width="6.26953125" style="33" customWidth="1"/>
    <col min="2314" max="2314" width="16.7265625" style="33" customWidth="1"/>
    <col min="2315" max="2560" width="9.1796875" style="33"/>
    <col min="2561" max="2561" width="16.7265625" style="33" customWidth="1"/>
    <col min="2562" max="2562" width="5.7265625" style="33" customWidth="1"/>
    <col min="2563" max="2568" width="8.7265625" style="33" customWidth="1"/>
    <col min="2569" max="2569" width="6.26953125" style="33" customWidth="1"/>
    <col min="2570" max="2570" width="16.7265625" style="33" customWidth="1"/>
    <col min="2571" max="2816" width="9.1796875" style="33"/>
    <col min="2817" max="2817" width="16.7265625" style="33" customWidth="1"/>
    <col min="2818" max="2818" width="5.7265625" style="33" customWidth="1"/>
    <col min="2819" max="2824" width="8.7265625" style="33" customWidth="1"/>
    <col min="2825" max="2825" width="6.26953125" style="33" customWidth="1"/>
    <col min="2826" max="2826" width="16.7265625" style="33" customWidth="1"/>
    <col min="2827" max="3072" width="9.1796875" style="33"/>
    <col min="3073" max="3073" width="16.7265625" style="33" customWidth="1"/>
    <col min="3074" max="3074" width="5.7265625" style="33" customWidth="1"/>
    <col min="3075" max="3080" width="8.7265625" style="33" customWidth="1"/>
    <col min="3081" max="3081" width="6.26953125" style="33" customWidth="1"/>
    <col min="3082" max="3082" width="16.7265625" style="33" customWidth="1"/>
    <col min="3083" max="3328" width="9.1796875" style="33"/>
    <col min="3329" max="3329" width="16.7265625" style="33" customWidth="1"/>
    <col min="3330" max="3330" width="5.7265625" style="33" customWidth="1"/>
    <col min="3331" max="3336" width="8.7265625" style="33" customWidth="1"/>
    <col min="3337" max="3337" width="6.26953125" style="33" customWidth="1"/>
    <col min="3338" max="3338" width="16.7265625" style="33" customWidth="1"/>
    <col min="3339" max="3584" width="9.1796875" style="33"/>
    <col min="3585" max="3585" width="16.7265625" style="33" customWidth="1"/>
    <col min="3586" max="3586" width="5.7265625" style="33" customWidth="1"/>
    <col min="3587" max="3592" width="8.7265625" style="33" customWidth="1"/>
    <col min="3593" max="3593" width="6.26953125" style="33" customWidth="1"/>
    <col min="3594" max="3594" width="16.7265625" style="33" customWidth="1"/>
    <col min="3595" max="3840" width="9.1796875" style="33"/>
    <col min="3841" max="3841" width="16.7265625" style="33" customWidth="1"/>
    <col min="3842" max="3842" width="5.7265625" style="33" customWidth="1"/>
    <col min="3843" max="3848" width="8.7265625" style="33" customWidth="1"/>
    <col min="3849" max="3849" width="6.26953125" style="33" customWidth="1"/>
    <col min="3850" max="3850" width="16.7265625" style="33" customWidth="1"/>
    <col min="3851" max="4096" width="9.1796875" style="33"/>
    <col min="4097" max="4097" width="16.7265625" style="33" customWidth="1"/>
    <col min="4098" max="4098" width="5.7265625" style="33" customWidth="1"/>
    <col min="4099" max="4104" width="8.7265625" style="33" customWidth="1"/>
    <col min="4105" max="4105" width="6.26953125" style="33" customWidth="1"/>
    <col min="4106" max="4106" width="16.7265625" style="33" customWidth="1"/>
    <col min="4107" max="4352" width="9.1796875" style="33"/>
    <col min="4353" max="4353" width="16.7265625" style="33" customWidth="1"/>
    <col min="4354" max="4354" width="5.7265625" style="33" customWidth="1"/>
    <col min="4355" max="4360" width="8.7265625" style="33" customWidth="1"/>
    <col min="4361" max="4361" width="6.26953125" style="33" customWidth="1"/>
    <col min="4362" max="4362" width="16.7265625" style="33" customWidth="1"/>
    <col min="4363" max="4608" width="9.1796875" style="33"/>
    <col min="4609" max="4609" width="16.7265625" style="33" customWidth="1"/>
    <col min="4610" max="4610" width="5.7265625" style="33" customWidth="1"/>
    <col min="4611" max="4616" width="8.7265625" style="33" customWidth="1"/>
    <col min="4617" max="4617" width="6.26953125" style="33" customWidth="1"/>
    <col min="4618" max="4618" width="16.7265625" style="33" customWidth="1"/>
    <col min="4619" max="4864" width="9.1796875" style="33"/>
    <col min="4865" max="4865" width="16.7265625" style="33" customWidth="1"/>
    <col min="4866" max="4866" width="5.7265625" style="33" customWidth="1"/>
    <col min="4867" max="4872" width="8.7265625" style="33" customWidth="1"/>
    <col min="4873" max="4873" width="6.26953125" style="33" customWidth="1"/>
    <col min="4874" max="4874" width="16.7265625" style="33" customWidth="1"/>
    <col min="4875" max="5120" width="9.1796875" style="33"/>
    <col min="5121" max="5121" width="16.7265625" style="33" customWidth="1"/>
    <col min="5122" max="5122" width="5.7265625" style="33" customWidth="1"/>
    <col min="5123" max="5128" width="8.7265625" style="33" customWidth="1"/>
    <col min="5129" max="5129" width="6.26953125" style="33" customWidth="1"/>
    <col min="5130" max="5130" width="16.7265625" style="33" customWidth="1"/>
    <col min="5131" max="5376" width="9.1796875" style="33"/>
    <col min="5377" max="5377" width="16.7265625" style="33" customWidth="1"/>
    <col min="5378" max="5378" width="5.7265625" style="33" customWidth="1"/>
    <col min="5379" max="5384" width="8.7265625" style="33" customWidth="1"/>
    <col min="5385" max="5385" width="6.26953125" style="33" customWidth="1"/>
    <col min="5386" max="5386" width="16.7265625" style="33" customWidth="1"/>
    <col min="5387" max="5632" width="9.1796875" style="33"/>
    <col min="5633" max="5633" width="16.7265625" style="33" customWidth="1"/>
    <col min="5634" max="5634" width="5.7265625" style="33" customWidth="1"/>
    <col min="5635" max="5640" width="8.7265625" style="33" customWidth="1"/>
    <col min="5641" max="5641" width="6.26953125" style="33" customWidth="1"/>
    <col min="5642" max="5642" width="16.7265625" style="33" customWidth="1"/>
    <col min="5643" max="5888" width="9.1796875" style="33"/>
    <col min="5889" max="5889" width="16.7265625" style="33" customWidth="1"/>
    <col min="5890" max="5890" width="5.7265625" style="33" customWidth="1"/>
    <col min="5891" max="5896" width="8.7265625" style="33" customWidth="1"/>
    <col min="5897" max="5897" width="6.26953125" style="33" customWidth="1"/>
    <col min="5898" max="5898" width="16.7265625" style="33" customWidth="1"/>
    <col min="5899" max="6144" width="9.1796875" style="33"/>
    <col min="6145" max="6145" width="16.7265625" style="33" customWidth="1"/>
    <col min="6146" max="6146" width="5.7265625" style="33" customWidth="1"/>
    <col min="6147" max="6152" width="8.7265625" style="33" customWidth="1"/>
    <col min="6153" max="6153" width="6.26953125" style="33" customWidth="1"/>
    <col min="6154" max="6154" width="16.7265625" style="33" customWidth="1"/>
    <col min="6155" max="6400" width="9.1796875" style="33"/>
    <col min="6401" max="6401" width="16.7265625" style="33" customWidth="1"/>
    <col min="6402" max="6402" width="5.7265625" style="33" customWidth="1"/>
    <col min="6403" max="6408" width="8.7265625" style="33" customWidth="1"/>
    <col min="6409" max="6409" width="6.26953125" style="33" customWidth="1"/>
    <col min="6410" max="6410" width="16.7265625" style="33" customWidth="1"/>
    <col min="6411" max="6656" width="9.1796875" style="33"/>
    <col min="6657" max="6657" width="16.7265625" style="33" customWidth="1"/>
    <col min="6658" max="6658" width="5.7265625" style="33" customWidth="1"/>
    <col min="6659" max="6664" width="8.7265625" style="33" customWidth="1"/>
    <col min="6665" max="6665" width="6.26953125" style="33" customWidth="1"/>
    <col min="6666" max="6666" width="16.7265625" style="33" customWidth="1"/>
    <col min="6667" max="6912" width="9.1796875" style="33"/>
    <col min="6913" max="6913" width="16.7265625" style="33" customWidth="1"/>
    <col min="6914" max="6914" width="5.7265625" style="33" customWidth="1"/>
    <col min="6915" max="6920" width="8.7265625" style="33" customWidth="1"/>
    <col min="6921" max="6921" width="6.26953125" style="33" customWidth="1"/>
    <col min="6922" max="6922" width="16.7265625" style="33" customWidth="1"/>
    <col min="6923" max="7168" width="9.1796875" style="33"/>
    <col min="7169" max="7169" width="16.7265625" style="33" customWidth="1"/>
    <col min="7170" max="7170" width="5.7265625" style="33" customWidth="1"/>
    <col min="7171" max="7176" width="8.7265625" style="33" customWidth="1"/>
    <col min="7177" max="7177" width="6.26953125" style="33" customWidth="1"/>
    <col min="7178" max="7178" width="16.7265625" style="33" customWidth="1"/>
    <col min="7179" max="7424" width="9.1796875" style="33"/>
    <col min="7425" max="7425" width="16.7265625" style="33" customWidth="1"/>
    <col min="7426" max="7426" width="5.7265625" style="33" customWidth="1"/>
    <col min="7427" max="7432" width="8.7265625" style="33" customWidth="1"/>
    <col min="7433" max="7433" width="6.26953125" style="33" customWidth="1"/>
    <col min="7434" max="7434" width="16.7265625" style="33" customWidth="1"/>
    <col min="7435" max="7680" width="9.1796875" style="33"/>
    <col min="7681" max="7681" width="16.7265625" style="33" customWidth="1"/>
    <col min="7682" max="7682" width="5.7265625" style="33" customWidth="1"/>
    <col min="7683" max="7688" width="8.7265625" style="33" customWidth="1"/>
    <col min="7689" max="7689" width="6.26953125" style="33" customWidth="1"/>
    <col min="7690" max="7690" width="16.7265625" style="33" customWidth="1"/>
    <col min="7691" max="7936" width="9.1796875" style="33"/>
    <col min="7937" max="7937" width="16.7265625" style="33" customWidth="1"/>
    <col min="7938" max="7938" width="5.7265625" style="33" customWidth="1"/>
    <col min="7939" max="7944" width="8.7265625" style="33" customWidth="1"/>
    <col min="7945" max="7945" width="6.26953125" style="33" customWidth="1"/>
    <col min="7946" max="7946" width="16.7265625" style="33" customWidth="1"/>
    <col min="7947" max="8192" width="9.1796875" style="33"/>
    <col min="8193" max="8193" width="16.7265625" style="33" customWidth="1"/>
    <col min="8194" max="8194" width="5.7265625" style="33" customWidth="1"/>
    <col min="8195" max="8200" width="8.7265625" style="33" customWidth="1"/>
    <col min="8201" max="8201" width="6.26953125" style="33" customWidth="1"/>
    <col min="8202" max="8202" width="16.7265625" style="33" customWidth="1"/>
    <col min="8203" max="8448" width="9.1796875" style="33"/>
    <col min="8449" max="8449" width="16.7265625" style="33" customWidth="1"/>
    <col min="8450" max="8450" width="5.7265625" style="33" customWidth="1"/>
    <col min="8451" max="8456" width="8.7265625" style="33" customWidth="1"/>
    <col min="8457" max="8457" width="6.26953125" style="33" customWidth="1"/>
    <col min="8458" max="8458" width="16.7265625" style="33" customWidth="1"/>
    <col min="8459" max="8704" width="9.1796875" style="33"/>
    <col min="8705" max="8705" width="16.7265625" style="33" customWidth="1"/>
    <col min="8706" max="8706" width="5.7265625" style="33" customWidth="1"/>
    <col min="8707" max="8712" width="8.7265625" style="33" customWidth="1"/>
    <col min="8713" max="8713" width="6.26953125" style="33" customWidth="1"/>
    <col min="8714" max="8714" width="16.7265625" style="33" customWidth="1"/>
    <col min="8715" max="8960" width="9.1796875" style="33"/>
    <col min="8961" max="8961" width="16.7265625" style="33" customWidth="1"/>
    <col min="8962" max="8962" width="5.7265625" style="33" customWidth="1"/>
    <col min="8963" max="8968" width="8.7265625" style="33" customWidth="1"/>
    <col min="8969" max="8969" width="6.26953125" style="33" customWidth="1"/>
    <col min="8970" max="8970" width="16.7265625" style="33" customWidth="1"/>
    <col min="8971" max="9216" width="9.1796875" style="33"/>
    <col min="9217" max="9217" width="16.7265625" style="33" customWidth="1"/>
    <col min="9218" max="9218" width="5.7265625" style="33" customWidth="1"/>
    <col min="9219" max="9224" width="8.7265625" style="33" customWidth="1"/>
    <col min="9225" max="9225" width="6.26953125" style="33" customWidth="1"/>
    <col min="9226" max="9226" width="16.7265625" style="33" customWidth="1"/>
    <col min="9227" max="9472" width="9.1796875" style="33"/>
    <col min="9473" max="9473" width="16.7265625" style="33" customWidth="1"/>
    <col min="9474" max="9474" width="5.7265625" style="33" customWidth="1"/>
    <col min="9475" max="9480" width="8.7265625" style="33" customWidth="1"/>
    <col min="9481" max="9481" width="6.26953125" style="33" customWidth="1"/>
    <col min="9482" max="9482" width="16.7265625" style="33" customWidth="1"/>
    <col min="9483" max="9728" width="9.1796875" style="33"/>
    <col min="9729" max="9729" width="16.7265625" style="33" customWidth="1"/>
    <col min="9730" max="9730" width="5.7265625" style="33" customWidth="1"/>
    <col min="9731" max="9736" width="8.7265625" style="33" customWidth="1"/>
    <col min="9737" max="9737" width="6.26953125" style="33" customWidth="1"/>
    <col min="9738" max="9738" width="16.7265625" style="33" customWidth="1"/>
    <col min="9739" max="9984" width="9.1796875" style="33"/>
    <col min="9985" max="9985" width="16.7265625" style="33" customWidth="1"/>
    <col min="9986" max="9986" width="5.7265625" style="33" customWidth="1"/>
    <col min="9987" max="9992" width="8.7265625" style="33" customWidth="1"/>
    <col min="9993" max="9993" width="6.26953125" style="33" customWidth="1"/>
    <col min="9994" max="9994" width="16.7265625" style="33" customWidth="1"/>
    <col min="9995" max="10240" width="9.1796875" style="33"/>
    <col min="10241" max="10241" width="16.7265625" style="33" customWidth="1"/>
    <col min="10242" max="10242" width="5.7265625" style="33" customWidth="1"/>
    <col min="10243" max="10248" width="8.7265625" style="33" customWidth="1"/>
    <col min="10249" max="10249" width="6.26953125" style="33" customWidth="1"/>
    <col min="10250" max="10250" width="16.7265625" style="33" customWidth="1"/>
    <col min="10251" max="10496" width="9.1796875" style="33"/>
    <col min="10497" max="10497" width="16.7265625" style="33" customWidth="1"/>
    <col min="10498" max="10498" width="5.7265625" style="33" customWidth="1"/>
    <col min="10499" max="10504" width="8.7265625" style="33" customWidth="1"/>
    <col min="10505" max="10505" width="6.26953125" style="33" customWidth="1"/>
    <col min="10506" max="10506" width="16.7265625" style="33" customWidth="1"/>
    <col min="10507" max="10752" width="9.1796875" style="33"/>
    <col min="10753" max="10753" width="16.7265625" style="33" customWidth="1"/>
    <col min="10754" max="10754" width="5.7265625" style="33" customWidth="1"/>
    <col min="10755" max="10760" width="8.7265625" style="33" customWidth="1"/>
    <col min="10761" max="10761" width="6.26953125" style="33" customWidth="1"/>
    <col min="10762" max="10762" width="16.7265625" style="33" customWidth="1"/>
    <col min="10763" max="11008" width="9.1796875" style="33"/>
    <col min="11009" max="11009" width="16.7265625" style="33" customWidth="1"/>
    <col min="11010" max="11010" width="5.7265625" style="33" customWidth="1"/>
    <col min="11011" max="11016" width="8.7265625" style="33" customWidth="1"/>
    <col min="11017" max="11017" width="6.26953125" style="33" customWidth="1"/>
    <col min="11018" max="11018" width="16.7265625" style="33" customWidth="1"/>
    <col min="11019" max="11264" width="9.1796875" style="33"/>
    <col min="11265" max="11265" width="16.7265625" style="33" customWidth="1"/>
    <col min="11266" max="11266" width="5.7265625" style="33" customWidth="1"/>
    <col min="11267" max="11272" width="8.7265625" style="33" customWidth="1"/>
    <col min="11273" max="11273" width="6.26953125" style="33" customWidth="1"/>
    <col min="11274" max="11274" width="16.7265625" style="33" customWidth="1"/>
    <col min="11275" max="11520" width="9.1796875" style="33"/>
    <col min="11521" max="11521" width="16.7265625" style="33" customWidth="1"/>
    <col min="11522" max="11522" width="5.7265625" style="33" customWidth="1"/>
    <col min="11523" max="11528" width="8.7265625" style="33" customWidth="1"/>
    <col min="11529" max="11529" width="6.26953125" style="33" customWidth="1"/>
    <col min="11530" max="11530" width="16.7265625" style="33" customWidth="1"/>
    <col min="11531" max="11776" width="9.1796875" style="33"/>
    <col min="11777" max="11777" width="16.7265625" style="33" customWidth="1"/>
    <col min="11778" max="11778" width="5.7265625" style="33" customWidth="1"/>
    <col min="11779" max="11784" width="8.7265625" style="33" customWidth="1"/>
    <col min="11785" max="11785" width="6.26953125" style="33" customWidth="1"/>
    <col min="11786" max="11786" width="16.7265625" style="33" customWidth="1"/>
    <col min="11787" max="12032" width="9.1796875" style="33"/>
    <col min="12033" max="12033" width="16.7265625" style="33" customWidth="1"/>
    <col min="12034" max="12034" width="5.7265625" style="33" customWidth="1"/>
    <col min="12035" max="12040" width="8.7265625" style="33" customWidth="1"/>
    <col min="12041" max="12041" width="6.26953125" style="33" customWidth="1"/>
    <col min="12042" max="12042" width="16.7265625" style="33" customWidth="1"/>
    <col min="12043" max="12288" width="9.1796875" style="33"/>
    <col min="12289" max="12289" width="16.7265625" style="33" customWidth="1"/>
    <col min="12290" max="12290" width="5.7265625" style="33" customWidth="1"/>
    <col min="12291" max="12296" width="8.7265625" style="33" customWidth="1"/>
    <col min="12297" max="12297" width="6.26953125" style="33" customWidth="1"/>
    <col min="12298" max="12298" width="16.7265625" style="33" customWidth="1"/>
    <col min="12299" max="12544" width="9.1796875" style="33"/>
    <col min="12545" max="12545" width="16.7265625" style="33" customWidth="1"/>
    <col min="12546" max="12546" width="5.7265625" style="33" customWidth="1"/>
    <col min="12547" max="12552" width="8.7265625" style="33" customWidth="1"/>
    <col min="12553" max="12553" width="6.26953125" style="33" customWidth="1"/>
    <col min="12554" max="12554" width="16.7265625" style="33" customWidth="1"/>
    <col min="12555" max="12800" width="9.1796875" style="33"/>
    <col min="12801" max="12801" width="16.7265625" style="33" customWidth="1"/>
    <col min="12802" max="12802" width="5.7265625" style="33" customWidth="1"/>
    <col min="12803" max="12808" width="8.7265625" style="33" customWidth="1"/>
    <col min="12809" max="12809" width="6.26953125" style="33" customWidth="1"/>
    <col min="12810" max="12810" width="16.7265625" style="33" customWidth="1"/>
    <col min="12811" max="13056" width="9.1796875" style="33"/>
    <col min="13057" max="13057" width="16.7265625" style="33" customWidth="1"/>
    <col min="13058" max="13058" width="5.7265625" style="33" customWidth="1"/>
    <col min="13059" max="13064" width="8.7265625" style="33" customWidth="1"/>
    <col min="13065" max="13065" width="6.26953125" style="33" customWidth="1"/>
    <col min="13066" max="13066" width="16.7265625" style="33" customWidth="1"/>
    <col min="13067" max="13312" width="9.1796875" style="33"/>
    <col min="13313" max="13313" width="16.7265625" style="33" customWidth="1"/>
    <col min="13314" max="13314" width="5.7265625" style="33" customWidth="1"/>
    <col min="13315" max="13320" width="8.7265625" style="33" customWidth="1"/>
    <col min="13321" max="13321" width="6.26953125" style="33" customWidth="1"/>
    <col min="13322" max="13322" width="16.7265625" style="33" customWidth="1"/>
    <col min="13323" max="13568" width="9.1796875" style="33"/>
    <col min="13569" max="13569" width="16.7265625" style="33" customWidth="1"/>
    <col min="13570" max="13570" width="5.7265625" style="33" customWidth="1"/>
    <col min="13571" max="13576" width="8.7265625" style="33" customWidth="1"/>
    <col min="13577" max="13577" width="6.26953125" style="33" customWidth="1"/>
    <col min="13578" max="13578" width="16.7265625" style="33" customWidth="1"/>
    <col min="13579" max="13824" width="9.1796875" style="33"/>
    <col min="13825" max="13825" width="16.7265625" style="33" customWidth="1"/>
    <col min="13826" max="13826" width="5.7265625" style="33" customWidth="1"/>
    <col min="13827" max="13832" width="8.7265625" style="33" customWidth="1"/>
    <col min="13833" max="13833" width="6.26953125" style="33" customWidth="1"/>
    <col min="13834" max="13834" width="16.7265625" style="33" customWidth="1"/>
    <col min="13835" max="14080" width="9.1796875" style="33"/>
    <col min="14081" max="14081" width="16.7265625" style="33" customWidth="1"/>
    <col min="14082" max="14082" width="5.7265625" style="33" customWidth="1"/>
    <col min="14083" max="14088" width="8.7265625" style="33" customWidth="1"/>
    <col min="14089" max="14089" width="6.26953125" style="33" customWidth="1"/>
    <col min="14090" max="14090" width="16.7265625" style="33" customWidth="1"/>
    <col min="14091" max="14336" width="9.1796875" style="33"/>
    <col min="14337" max="14337" width="16.7265625" style="33" customWidth="1"/>
    <col min="14338" max="14338" width="5.7265625" style="33" customWidth="1"/>
    <col min="14339" max="14344" width="8.7265625" style="33" customWidth="1"/>
    <col min="14345" max="14345" width="6.26953125" style="33" customWidth="1"/>
    <col min="14346" max="14346" width="16.7265625" style="33" customWidth="1"/>
    <col min="14347" max="14592" width="9.1796875" style="33"/>
    <col min="14593" max="14593" width="16.7265625" style="33" customWidth="1"/>
    <col min="14594" max="14594" width="5.7265625" style="33" customWidth="1"/>
    <col min="14595" max="14600" width="8.7265625" style="33" customWidth="1"/>
    <col min="14601" max="14601" width="6.26953125" style="33" customWidth="1"/>
    <col min="14602" max="14602" width="16.7265625" style="33" customWidth="1"/>
    <col min="14603" max="14848" width="9.1796875" style="33"/>
    <col min="14849" max="14849" width="16.7265625" style="33" customWidth="1"/>
    <col min="14850" max="14850" width="5.7265625" style="33" customWidth="1"/>
    <col min="14851" max="14856" width="8.7265625" style="33" customWidth="1"/>
    <col min="14857" max="14857" width="6.26953125" style="33" customWidth="1"/>
    <col min="14858" max="14858" width="16.7265625" style="33" customWidth="1"/>
    <col min="14859" max="15104" width="9.1796875" style="33"/>
    <col min="15105" max="15105" width="16.7265625" style="33" customWidth="1"/>
    <col min="15106" max="15106" width="5.7265625" style="33" customWidth="1"/>
    <col min="15107" max="15112" width="8.7265625" style="33" customWidth="1"/>
    <col min="15113" max="15113" width="6.26953125" style="33" customWidth="1"/>
    <col min="15114" max="15114" width="16.7265625" style="33" customWidth="1"/>
    <col min="15115" max="15360" width="9.1796875" style="33"/>
    <col min="15361" max="15361" width="16.7265625" style="33" customWidth="1"/>
    <col min="15362" max="15362" width="5.7265625" style="33" customWidth="1"/>
    <col min="15363" max="15368" width="8.7265625" style="33" customWidth="1"/>
    <col min="15369" max="15369" width="6.26953125" style="33" customWidth="1"/>
    <col min="15370" max="15370" width="16.7265625" style="33" customWidth="1"/>
    <col min="15371" max="15616" width="9.1796875" style="33"/>
    <col min="15617" max="15617" width="16.7265625" style="33" customWidth="1"/>
    <col min="15618" max="15618" width="5.7265625" style="33" customWidth="1"/>
    <col min="15619" max="15624" width="8.7265625" style="33" customWidth="1"/>
    <col min="15625" max="15625" width="6.26953125" style="33" customWidth="1"/>
    <col min="15626" max="15626" width="16.7265625" style="33" customWidth="1"/>
    <col min="15627" max="15872" width="9.1796875" style="33"/>
    <col min="15873" max="15873" width="16.7265625" style="33" customWidth="1"/>
    <col min="15874" max="15874" width="5.7265625" style="33" customWidth="1"/>
    <col min="15875" max="15880" width="8.7265625" style="33" customWidth="1"/>
    <col min="15881" max="15881" width="6.26953125" style="33" customWidth="1"/>
    <col min="15882" max="15882" width="16.7265625" style="33" customWidth="1"/>
    <col min="15883" max="16128" width="9.1796875" style="33"/>
    <col min="16129" max="16129" width="16.7265625" style="33" customWidth="1"/>
    <col min="16130" max="16130" width="5.7265625" style="33" customWidth="1"/>
    <col min="16131" max="16136" width="8.7265625" style="33" customWidth="1"/>
    <col min="16137" max="16137" width="6.26953125" style="33" customWidth="1"/>
    <col min="16138" max="16138" width="16.7265625" style="33" customWidth="1"/>
    <col min="16139" max="16384" width="9.1796875" style="33"/>
  </cols>
  <sheetData>
    <row r="1" spans="1:10" ht="19.5" customHeight="1" x14ac:dyDescent="0.85">
      <c r="A1" s="1200" t="s">
        <v>1406</v>
      </c>
      <c r="B1" s="1200"/>
      <c r="C1" s="1200"/>
      <c r="D1" s="1200"/>
      <c r="E1" s="1200"/>
      <c r="F1" s="1200"/>
      <c r="G1" s="1200"/>
      <c r="H1" s="1200"/>
      <c r="I1" s="1200"/>
      <c r="J1" s="1200"/>
    </row>
    <row r="2" spans="1:10" ht="33.75" customHeight="1" x14ac:dyDescent="0.35">
      <c r="A2" s="1201" t="s">
        <v>1181</v>
      </c>
      <c r="B2" s="1201"/>
      <c r="C2" s="1201"/>
      <c r="D2" s="1201"/>
      <c r="E2" s="1201"/>
      <c r="F2" s="1201"/>
      <c r="G2" s="1201"/>
      <c r="H2" s="1201"/>
      <c r="I2" s="1201"/>
      <c r="J2" s="1201"/>
    </row>
    <row r="3" spans="1:10" ht="15.5" x14ac:dyDescent="0.35">
      <c r="A3" s="1186">
        <v>2017</v>
      </c>
      <c r="B3" s="1186"/>
      <c r="C3" s="1186"/>
      <c r="D3" s="1186"/>
      <c r="E3" s="1186"/>
      <c r="F3" s="1186"/>
      <c r="G3" s="1186"/>
      <c r="H3" s="1186"/>
      <c r="I3" s="1186"/>
      <c r="J3" s="1186"/>
    </row>
    <row r="4" spans="1:10" ht="15.5" x14ac:dyDescent="0.35">
      <c r="A4" s="1186" t="s">
        <v>378</v>
      </c>
      <c r="B4" s="1186"/>
      <c r="C4" s="1186"/>
      <c r="D4" s="1186"/>
      <c r="E4" s="1186"/>
      <c r="F4" s="1186"/>
      <c r="G4" s="1186"/>
      <c r="H4" s="1186"/>
      <c r="I4" s="1186"/>
      <c r="J4" s="1186"/>
    </row>
    <row r="5" spans="1:10" ht="15" x14ac:dyDescent="0.4">
      <c r="A5" s="1361" t="s">
        <v>1294</v>
      </c>
      <c r="B5" s="1361"/>
      <c r="C5" s="320"/>
      <c r="D5" s="320"/>
      <c r="E5" s="320"/>
      <c r="F5" s="320"/>
      <c r="G5" s="320"/>
      <c r="H5" s="320"/>
      <c r="I5" s="321"/>
      <c r="J5" s="319" t="s">
        <v>1295</v>
      </c>
    </row>
    <row r="6" spans="1:10" ht="25.5" customHeight="1" thickBot="1" x14ac:dyDescent="0.3">
      <c r="A6" s="1260" t="s">
        <v>1180</v>
      </c>
      <c r="B6" s="1260" t="s">
        <v>425</v>
      </c>
      <c r="C6" s="1363" t="s">
        <v>899</v>
      </c>
      <c r="D6" s="1363"/>
      <c r="E6" s="1363"/>
      <c r="F6" s="1363"/>
      <c r="G6" s="1363"/>
      <c r="H6" s="1363"/>
      <c r="I6" s="1364" t="s">
        <v>424</v>
      </c>
      <c r="J6" s="1364" t="s">
        <v>943</v>
      </c>
    </row>
    <row r="7" spans="1:10" ht="25.5" customHeight="1" thickTop="1" thickBot="1" x14ac:dyDescent="0.35">
      <c r="A7" s="1362"/>
      <c r="B7" s="1362"/>
      <c r="C7" s="583" t="s">
        <v>48</v>
      </c>
      <c r="D7" s="583" t="s">
        <v>75</v>
      </c>
      <c r="E7" s="583" t="s">
        <v>891</v>
      </c>
      <c r="F7" s="583" t="s">
        <v>890</v>
      </c>
      <c r="G7" s="583" t="s">
        <v>889</v>
      </c>
      <c r="H7" s="583" t="s">
        <v>888</v>
      </c>
      <c r="I7" s="1365"/>
      <c r="J7" s="1365"/>
    </row>
    <row r="8" spans="1:10" ht="29.25" customHeight="1" thickTop="1" x14ac:dyDescent="0.25">
      <c r="A8" s="1261"/>
      <c r="B8" s="1261"/>
      <c r="C8" s="591" t="s">
        <v>47</v>
      </c>
      <c r="D8" s="592" t="s">
        <v>74</v>
      </c>
      <c r="E8" s="592" t="s">
        <v>892</v>
      </c>
      <c r="F8" s="592" t="s">
        <v>893</v>
      </c>
      <c r="G8" s="592" t="s">
        <v>894</v>
      </c>
      <c r="H8" s="592" t="s">
        <v>895</v>
      </c>
      <c r="I8" s="1366"/>
      <c r="J8" s="1366"/>
    </row>
    <row r="9" spans="1:10" ht="13.5" thickBot="1" x14ac:dyDescent="0.3">
      <c r="A9" s="1360" t="s">
        <v>63</v>
      </c>
      <c r="B9" s="144" t="s">
        <v>820</v>
      </c>
      <c r="C9" s="189">
        <f>SUM(D9:H9)</f>
        <v>15</v>
      </c>
      <c r="D9" s="220">
        <v>0</v>
      </c>
      <c r="E9" s="220">
        <v>0</v>
      </c>
      <c r="F9" s="220">
        <v>0</v>
      </c>
      <c r="G9" s="220">
        <v>0</v>
      </c>
      <c r="H9" s="220">
        <v>15</v>
      </c>
      <c r="I9" s="66" t="s">
        <v>184</v>
      </c>
      <c r="J9" s="1359" t="s">
        <v>159</v>
      </c>
    </row>
    <row r="10" spans="1:10" thickTop="1" thickBot="1" x14ac:dyDescent="0.3">
      <c r="A10" s="1343"/>
      <c r="B10" s="159" t="s">
        <v>821</v>
      </c>
      <c r="C10" s="189">
        <f t="shared" ref="C10:C65" si="0">SUM(D10:H10)</f>
        <v>2</v>
      </c>
      <c r="D10" s="220">
        <v>0</v>
      </c>
      <c r="E10" s="220">
        <v>0</v>
      </c>
      <c r="F10" s="220">
        <v>0</v>
      </c>
      <c r="G10" s="220">
        <v>0</v>
      </c>
      <c r="H10" s="220">
        <v>2</v>
      </c>
      <c r="I10" s="64" t="s">
        <v>446</v>
      </c>
      <c r="J10" s="1344"/>
    </row>
    <row r="11" spans="1:10" thickTop="1" thickBot="1" x14ac:dyDescent="0.3">
      <c r="A11" s="1343"/>
      <c r="B11" s="586" t="s">
        <v>47</v>
      </c>
      <c r="C11" s="189">
        <f t="shared" si="0"/>
        <v>17</v>
      </c>
      <c r="D11" s="916">
        <f t="shared" ref="D11:G11" si="1">D9+D10</f>
        <v>0</v>
      </c>
      <c r="E11" s="916">
        <f t="shared" si="1"/>
        <v>0</v>
      </c>
      <c r="F11" s="916">
        <f t="shared" si="1"/>
        <v>0</v>
      </c>
      <c r="G11" s="916">
        <f t="shared" si="1"/>
        <v>0</v>
      </c>
      <c r="H11" s="916">
        <f>H9+H10</f>
        <v>17</v>
      </c>
      <c r="I11" s="90" t="s">
        <v>48</v>
      </c>
      <c r="J11" s="1344"/>
    </row>
    <row r="12" spans="1:10" thickTop="1" thickBot="1" x14ac:dyDescent="0.3">
      <c r="A12" s="1355" t="s">
        <v>65</v>
      </c>
      <c r="B12" s="160" t="s">
        <v>820</v>
      </c>
      <c r="C12" s="265">
        <f t="shared" si="0"/>
        <v>61</v>
      </c>
      <c r="D12" s="267">
        <v>3</v>
      </c>
      <c r="E12" s="267">
        <v>0</v>
      </c>
      <c r="F12" s="267">
        <v>0</v>
      </c>
      <c r="G12" s="267">
        <v>10</v>
      </c>
      <c r="H12" s="267">
        <v>48</v>
      </c>
      <c r="I12" s="65" t="s">
        <v>184</v>
      </c>
      <c r="J12" s="1347" t="s">
        <v>160</v>
      </c>
    </row>
    <row r="13" spans="1:10" thickTop="1" thickBot="1" x14ac:dyDescent="0.3">
      <c r="A13" s="1355"/>
      <c r="B13" s="160" t="s">
        <v>821</v>
      </c>
      <c r="C13" s="265">
        <f t="shared" si="0"/>
        <v>2</v>
      </c>
      <c r="D13" s="267">
        <v>0</v>
      </c>
      <c r="E13" s="267">
        <v>0</v>
      </c>
      <c r="F13" s="267">
        <v>0</v>
      </c>
      <c r="G13" s="267">
        <v>0</v>
      </c>
      <c r="H13" s="267">
        <v>2</v>
      </c>
      <c r="I13" s="65" t="s">
        <v>446</v>
      </c>
      <c r="J13" s="1347"/>
    </row>
    <row r="14" spans="1:10" thickTop="1" thickBot="1" x14ac:dyDescent="0.3">
      <c r="A14" s="1355"/>
      <c r="B14" s="587" t="s">
        <v>47</v>
      </c>
      <c r="C14" s="265">
        <f t="shared" si="0"/>
        <v>63</v>
      </c>
      <c r="D14" s="735">
        <f t="shared" ref="D14:G14" si="2">D12+D13</f>
        <v>3</v>
      </c>
      <c r="E14" s="735">
        <f t="shared" si="2"/>
        <v>0</v>
      </c>
      <c r="F14" s="735">
        <f t="shared" si="2"/>
        <v>0</v>
      </c>
      <c r="G14" s="735">
        <f t="shared" si="2"/>
        <v>10</v>
      </c>
      <c r="H14" s="735">
        <f>H12+H13</f>
        <v>50</v>
      </c>
      <c r="I14" s="91" t="s">
        <v>48</v>
      </c>
      <c r="J14" s="1347"/>
    </row>
    <row r="15" spans="1:10" thickTop="1" thickBot="1" x14ac:dyDescent="0.3">
      <c r="A15" s="1343" t="s">
        <v>67</v>
      </c>
      <c r="B15" s="159" t="s">
        <v>820</v>
      </c>
      <c r="C15" s="189">
        <f t="shared" si="0"/>
        <v>118</v>
      </c>
      <c r="D15" s="220">
        <v>12</v>
      </c>
      <c r="E15" s="220">
        <v>0</v>
      </c>
      <c r="F15" s="220">
        <v>0</v>
      </c>
      <c r="G15" s="220">
        <v>31</v>
      </c>
      <c r="H15" s="220">
        <v>75</v>
      </c>
      <c r="I15" s="66" t="s">
        <v>184</v>
      </c>
      <c r="J15" s="1344" t="s">
        <v>161</v>
      </c>
    </row>
    <row r="16" spans="1:10" thickTop="1" thickBot="1" x14ac:dyDescent="0.3">
      <c r="A16" s="1343"/>
      <c r="B16" s="159" t="s">
        <v>821</v>
      </c>
      <c r="C16" s="189">
        <f t="shared" si="0"/>
        <v>8</v>
      </c>
      <c r="D16" s="220">
        <v>0</v>
      </c>
      <c r="E16" s="220">
        <v>0</v>
      </c>
      <c r="F16" s="220">
        <v>0</v>
      </c>
      <c r="G16" s="220">
        <v>6</v>
      </c>
      <c r="H16" s="220">
        <v>2</v>
      </c>
      <c r="I16" s="64" t="s">
        <v>446</v>
      </c>
      <c r="J16" s="1344"/>
    </row>
    <row r="17" spans="1:10" thickTop="1" thickBot="1" x14ac:dyDescent="0.3">
      <c r="A17" s="1343"/>
      <c r="B17" s="586" t="s">
        <v>47</v>
      </c>
      <c r="C17" s="189">
        <f t="shared" si="0"/>
        <v>126</v>
      </c>
      <c r="D17" s="916">
        <f t="shared" ref="D17:G17" si="3">D15+D16</f>
        <v>12</v>
      </c>
      <c r="E17" s="916">
        <f t="shared" si="3"/>
        <v>0</v>
      </c>
      <c r="F17" s="916">
        <f t="shared" si="3"/>
        <v>0</v>
      </c>
      <c r="G17" s="916">
        <f t="shared" si="3"/>
        <v>37</v>
      </c>
      <c r="H17" s="916">
        <f>H15+H16</f>
        <v>77</v>
      </c>
      <c r="I17" s="90" t="s">
        <v>48</v>
      </c>
      <c r="J17" s="1344"/>
    </row>
    <row r="18" spans="1:10" thickTop="1" thickBot="1" x14ac:dyDescent="0.3">
      <c r="A18" s="1355" t="s">
        <v>69</v>
      </c>
      <c r="B18" s="160" t="s">
        <v>820</v>
      </c>
      <c r="C18" s="265">
        <f t="shared" si="0"/>
        <v>119</v>
      </c>
      <c r="D18" s="267">
        <v>8</v>
      </c>
      <c r="E18" s="267">
        <v>0</v>
      </c>
      <c r="F18" s="267">
        <v>0</v>
      </c>
      <c r="G18" s="267">
        <v>66</v>
      </c>
      <c r="H18" s="267">
        <v>45</v>
      </c>
      <c r="I18" s="65" t="s">
        <v>184</v>
      </c>
      <c r="J18" s="1347" t="s">
        <v>162</v>
      </c>
    </row>
    <row r="19" spans="1:10" thickTop="1" thickBot="1" x14ac:dyDescent="0.3">
      <c r="A19" s="1355"/>
      <c r="B19" s="160" t="s">
        <v>821</v>
      </c>
      <c r="C19" s="265">
        <f t="shared" si="0"/>
        <v>8</v>
      </c>
      <c r="D19" s="267">
        <v>0</v>
      </c>
      <c r="E19" s="267">
        <v>0</v>
      </c>
      <c r="F19" s="267">
        <v>0</v>
      </c>
      <c r="G19" s="267">
        <v>5</v>
      </c>
      <c r="H19" s="267">
        <v>3</v>
      </c>
      <c r="I19" s="65" t="s">
        <v>446</v>
      </c>
      <c r="J19" s="1347"/>
    </row>
    <row r="20" spans="1:10" thickTop="1" thickBot="1" x14ac:dyDescent="0.3">
      <c r="A20" s="1355"/>
      <c r="B20" s="587" t="s">
        <v>47</v>
      </c>
      <c r="C20" s="265">
        <f t="shared" si="0"/>
        <v>127</v>
      </c>
      <c r="D20" s="735">
        <f t="shared" ref="D20:G20" si="4">D18+D19</f>
        <v>8</v>
      </c>
      <c r="E20" s="735">
        <f t="shared" si="4"/>
        <v>0</v>
      </c>
      <c r="F20" s="735">
        <f t="shared" si="4"/>
        <v>0</v>
      </c>
      <c r="G20" s="735">
        <f t="shared" si="4"/>
        <v>71</v>
      </c>
      <c r="H20" s="735">
        <f>H18+H19</f>
        <v>48</v>
      </c>
      <c r="I20" s="91" t="s">
        <v>48</v>
      </c>
      <c r="J20" s="1347"/>
    </row>
    <row r="21" spans="1:10" thickTop="1" thickBot="1" x14ac:dyDescent="0.3">
      <c r="A21" s="1343" t="s">
        <v>71</v>
      </c>
      <c r="B21" s="159" t="s">
        <v>820</v>
      </c>
      <c r="C21" s="189">
        <f t="shared" si="0"/>
        <v>128</v>
      </c>
      <c r="D21" s="220">
        <v>7</v>
      </c>
      <c r="E21" s="220">
        <v>0</v>
      </c>
      <c r="F21" s="220">
        <v>0</v>
      </c>
      <c r="G21" s="220">
        <v>77</v>
      </c>
      <c r="H21" s="220">
        <v>44</v>
      </c>
      <c r="I21" s="66" t="s">
        <v>184</v>
      </c>
      <c r="J21" s="1344" t="s">
        <v>163</v>
      </c>
    </row>
    <row r="22" spans="1:10" thickTop="1" thickBot="1" x14ac:dyDescent="0.3">
      <c r="A22" s="1343"/>
      <c r="B22" s="159" t="s">
        <v>821</v>
      </c>
      <c r="C22" s="189">
        <f t="shared" si="0"/>
        <v>13</v>
      </c>
      <c r="D22" s="220">
        <v>1</v>
      </c>
      <c r="E22" s="220">
        <v>0</v>
      </c>
      <c r="F22" s="220">
        <v>0</v>
      </c>
      <c r="G22" s="220">
        <v>6</v>
      </c>
      <c r="H22" s="220">
        <v>6</v>
      </c>
      <c r="I22" s="64" t="s">
        <v>446</v>
      </c>
      <c r="J22" s="1344"/>
    </row>
    <row r="23" spans="1:10" thickTop="1" thickBot="1" x14ac:dyDescent="0.3">
      <c r="A23" s="1343"/>
      <c r="B23" s="586" t="s">
        <v>47</v>
      </c>
      <c r="C23" s="189">
        <f t="shared" si="0"/>
        <v>141</v>
      </c>
      <c r="D23" s="916">
        <f t="shared" ref="D23:G23" si="5">D21+D22</f>
        <v>8</v>
      </c>
      <c r="E23" s="916">
        <f t="shared" si="5"/>
        <v>0</v>
      </c>
      <c r="F23" s="916">
        <f t="shared" si="5"/>
        <v>0</v>
      </c>
      <c r="G23" s="916">
        <f t="shared" si="5"/>
        <v>83</v>
      </c>
      <c r="H23" s="916">
        <f>H21+H22</f>
        <v>50</v>
      </c>
      <c r="I23" s="90" t="s">
        <v>48</v>
      </c>
      <c r="J23" s="1344"/>
    </row>
    <row r="24" spans="1:10" thickTop="1" thickBot="1" x14ac:dyDescent="0.3">
      <c r="A24" s="1355" t="s">
        <v>73</v>
      </c>
      <c r="B24" s="160" t="s">
        <v>820</v>
      </c>
      <c r="C24" s="265">
        <f t="shared" si="0"/>
        <v>111</v>
      </c>
      <c r="D24" s="267">
        <v>4</v>
      </c>
      <c r="E24" s="267">
        <v>0</v>
      </c>
      <c r="F24" s="267">
        <v>0</v>
      </c>
      <c r="G24" s="267">
        <v>80</v>
      </c>
      <c r="H24" s="267">
        <v>27</v>
      </c>
      <c r="I24" s="65" t="s">
        <v>184</v>
      </c>
      <c r="J24" s="1347" t="s">
        <v>164</v>
      </c>
    </row>
    <row r="25" spans="1:10" thickTop="1" thickBot="1" x14ac:dyDescent="0.3">
      <c r="A25" s="1355"/>
      <c r="B25" s="160" t="s">
        <v>821</v>
      </c>
      <c r="C25" s="265">
        <f t="shared" si="0"/>
        <v>22</v>
      </c>
      <c r="D25" s="267">
        <v>2</v>
      </c>
      <c r="E25" s="267">
        <v>0</v>
      </c>
      <c r="F25" s="267">
        <v>0</v>
      </c>
      <c r="G25" s="267">
        <v>16</v>
      </c>
      <c r="H25" s="267">
        <v>4</v>
      </c>
      <c r="I25" s="65" t="s">
        <v>446</v>
      </c>
      <c r="J25" s="1347"/>
    </row>
    <row r="26" spans="1:10" thickTop="1" thickBot="1" x14ac:dyDescent="0.3">
      <c r="A26" s="1355"/>
      <c r="B26" s="587" t="s">
        <v>47</v>
      </c>
      <c r="C26" s="265">
        <f t="shared" si="0"/>
        <v>133</v>
      </c>
      <c r="D26" s="735">
        <f t="shared" ref="D26:G26" si="6">D24+D25</f>
        <v>6</v>
      </c>
      <c r="E26" s="735">
        <f t="shared" si="6"/>
        <v>0</v>
      </c>
      <c r="F26" s="735">
        <f t="shared" si="6"/>
        <v>0</v>
      </c>
      <c r="G26" s="735">
        <f t="shared" si="6"/>
        <v>96</v>
      </c>
      <c r="H26" s="735">
        <f>H24+H25</f>
        <v>31</v>
      </c>
      <c r="I26" s="91" t="s">
        <v>48</v>
      </c>
      <c r="J26" s="1347"/>
    </row>
    <row r="27" spans="1:10" thickTop="1" thickBot="1" x14ac:dyDescent="0.3">
      <c r="A27" s="1343" t="s">
        <v>200</v>
      </c>
      <c r="B27" s="159" t="s">
        <v>820</v>
      </c>
      <c r="C27" s="189">
        <f t="shared" si="0"/>
        <v>101</v>
      </c>
      <c r="D27" s="220">
        <v>4</v>
      </c>
      <c r="E27" s="220">
        <v>0</v>
      </c>
      <c r="F27" s="220">
        <v>0</v>
      </c>
      <c r="G27" s="220">
        <v>74</v>
      </c>
      <c r="H27" s="220">
        <v>23</v>
      </c>
      <c r="I27" s="66" t="s">
        <v>184</v>
      </c>
      <c r="J27" s="1344" t="s">
        <v>166</v>
      </c>
    </row>
    <row r="28" spans="1:10" thickTop="1" thickBot="1" x14ac:dyDescent="0.3">
      <c r="A28" s="1343"/>
      <c r="B28" s="159" t="s">
        <v>821</v>
      </c>
      <c r="C28" s="189">
        <f t="shared" si="0"/>
        <v>17</v>
      </c>
      <c r="D28" s="220">
        <v>0</v>
      </c>
      <c r="E28" s="220">
        <v>1</v>
      </c>
      <c r="F28" s="220">
        <v>0</v>
      </c>
      <c r="G28" s="220">
        <v>14</v>
      </c>
      <c r="H28" s="220">
        <v>2</v>
      </c>
      <c r="I28" s="64" t="s">
        <v>446</v>
      </c>
      <c r="J28" s="1344"/>
    </row>
    <row r="29" spans="1:10" thickTop="1" thickBot="1" x14ac:dyDescent="0.3">
      <c r="A29" s="1343"/>
      <c r="B29" s="586" t="s">
        <v>47</v>
      </c>
      <c r="C29" s="189">
        <f t="shared" si="0"/>
        <v>118</v>
      </c>
      <c r="D29" s="916">
        <f t="shared" ref="D29:G29" si="7">D27+D28</f>
        <v>4</v>
      </c>
      <c r="E29" s="916">
        <f t="shared" si="7"/>
        <v>1</v>
      </c>
      <c r="F29" s="916">
        <f t="shared" si="7"/>
        <v>0</v>
      </c>
      <c r="G29" s="916">
        <f t="shared" si="7"/>
        <v>88</v>
      </c>
      <c r="H29" s="916">
        <f>H27+H28</f>
        <v>25</v>
      </c>
      <c r="I29" s="90" t="s">
        <v>48</v>
      </c>
      <c r="J29" s="1344"/>
    </row>
    <row r="30" spans="1:10" thickTop="1" thickBot="1" x14ac:dyDescent="0.3">
      <c r="A30" s="1355" t="s">
        <v>896</v>
      </c>
      <c r="B30" s="160" t="s">
        <v>820</v>
      </c>
      <c r="C30" s="265">
        <f t="shared" si="0"/>
        <v>89</v>
      </c>
      <c r="D30" s="267">
        <v>6</v>
      </c>
      <c r="E30" s="267">
        <v>0</v>
      </c>
      <c r="F30" s="267">
        <v>0</v>
      </c>
      <c r="G30" s="267">
        <v>65</v>
      </c>
      <c r="H30" s="267">
        <v>18</v>
      </c>
      <c r="I30" s="65" t="s">
        <v>184</v>
      </c>
      <c r="J30" s="1347" t="s">
        <v>168</v>
      </c>
    </row>
    <row r="31" spans="1:10" thickTop="1" thickBot="1" x14ac:dyDescent="0.3">
      <c r="A31" s="1355"/>
      <c r="B31" s="160" t="s">
        <v>821</v>
      </c>
      <c r="C31" s="265">
        <f t="shared" si="0"/>
        <v>26</v>
      </c>
      <c r="D31" s="267">
        <v>2</v>
      </c>
      <c r="E31" s="267">
        <v>0</v>
      </c>
      <c r="F31" s="267">
        <v>0</v>
      </c>
      <c r="G31" s="267">
        <v>21</v>
      </c>
      <c r="H31" s="267">
        <v>3</v>
      </c>
      <c r="I31" s="65" t="s">
        <v>446</v>
      </c>
      <c r="J31" s="1347"/>
    </row>
    <row r="32" spans="1:10" thickTop="1" thickBot="1" x14ac:dyDescent="0.3">
      <c r="A32" s="1355"/>
      <c r="B32" s="587" t="s">
        <v>47</v>
      </c>
      <c r="C32" s="265">
        <f t="shared" si="0"/>
        <v>115</v>
      </c>
      <c r="D32" s="735">
        <f t="shared" ref="D32:G32" si="8">D30+D31</f>
        <v>8</v>
      </c>
      <c r="E32" s="735">
        <f t="shared" si="8"/>
        <v>0</v>
      </c>
      <c r="F32" s="735">
        <f t="shared" si="8"/>
        <v>0</v>
      </c>
      <c r="G32" s="735">
        <f t="shared" si="8"/>
        <v>86</v>
      </c>
      <c r="H32" s="735">
        <f>H30+H31</f>
        <v>21</v>
      </c>
      <c r="I32" s="91" t="s">
        <v>48</v>
      </c>
      <c r="J32" s="1347"/>
    </row>
    <row r="33" spans="1:10" thickTop="1" thickBot="1" x14ac:dyDescent="0.3">
      <c r="A33" s="1343" t="s">
        <v>897</v>
      </c>
      <c r="B33" s="159" t="s">
        <v>820</v>
      </c>
      <c r="C33" s="189">
        <f t="shared" si="0"/>
        <v>124</v>
      </c>
      <c r="D33" s="220">
        <v>4</v>
      </c>
      <c r="E33" s="220">
        <v>0</v>
      </c>
      <c r="F33" s="220">
        <v>1</v>
      </c>
      <c r="G33" s="220">
        <v>107</v>
      </c>
      <c r="H33" s="220">
        <v>12</v>
      </c>
      <c r="I33" s="66" t="s">
        <v>184</v>
      </c>
      <c r="J33" s="1344" t="s">
        <v>170</v>
      </c>
    </row>
    <row r="34" spans="1:10" thickTop="1" thickBot="1" x14ac:dyDescent="0.3">
      <c r="A34" s="1343"/>
      <c r="B34" s="159" t="s">
        <v>821</v>
      </c>
      <c r="C34" s="189">
        <f t="shared" si="0"/>
        <v>21</v>
      </c>
      <c r="D34" s="220">
        <v>0</v>
      </c>
      <c r="E34" s="220">
        <v>1</v>
      </c>
      <c r="F34" s="220">
        <v>0</v>
      </c>
      <c r="G34" s="220">
        <v>19</v>
      </c>
      <c r="H34" s="220">
        <v>1</v>
      </c>
      <c r="I34" s="64" t="s">
        <v>446</v>
      </c>
      <c r="J34" s="1344"/>
    </row>
    <row r="35" spans="1:10" thickTop="1" thickBot="1" x14ac:dyDescent="0.3">
      <c r="A35" s="1343"/>
      <c r="B35" s="586" t="s">
        <v>47</v>
      </c>
      <c r="C35" s="189">
        <f t="shared" si="0"/>
        <v>145</v>
      </c>
      <c r="D35" s="916">
        <f t="shared" ref="D35:G35" si="9">D33+D34</f>
        <v>4</v>
      </c>
      <c r="E35" s="916">
        <f t="shared" si="9"/>
        <v>1</v>
      </c>
      <c r="F35" s="916">
        <f t="shared" si="9"/>
        <v>1</v>
      </c>
      <c r="G35" s="916">
        <f t="shared" si="9"/>
        <v>126</v>
      </c>
      <c r="H35" s="916">
        <f>H33+H34</f>
        <v>13</v>
      </c>
      <c r="I35" s="90" t="s">
        <v>48</v>
      </c>
      <c r="J35" s="1344"/>
    </row>
    <row r="36" spans="1:10" thickTop="1" thickBot="1" x14ac:dyDescent="0.3">
      <c r="A36" s="1355" t="s">
        <v>898</v>
      </c>
      <c r="B36" s="160" t="s">
        <v>820</v>
      </c>
      <c r="C36" s="265">
        <f t="shared" si="0"/>
        <v>100</v>
      </c>
      <c r="D36" s="267">
        <v>1</v>
      </c>
      <c r="E36" s="267">
        <v>0</v>
      </c>
      <c r="F36" s="267">
        <v>1</v>
      </c>
      <c r="G36" s="267">
        <v>92</v>
      </c>
      <c r="H36" s="267">
        <v>6</v>
      </c>
      <c r="I36" s="65" t="s">
        <v>184</v>
      </c>
      <c r="J36" s="1347" t="s">
        <v>172</v>
      </c>
    </row>
    <row r="37" spans="1:10" thickTop="1" thickBot="1" x14ac:dyDescent="0.3">
      <c r="A37" s="1355"/>
      <c r="B37" s="160" t="s">
        <v>821</v>
      </c>
      <c r="C37" s="265">
        <f t="shared" si="0"/>
        <v>29</v>
      </c>
      <c r="D37" s="267">
        <v>1</v>
      </c>
      <c r="E37" s="267">
        <v>0</v>
      </c>
      <c r="F37" s="267">
        <v>0</v>
      </c>
      <c r="G37" s="267">
        <v>26</v>
      </c>
      <c r="H37" s="267">
        <v>2</v>
      </c>
      <c r="I37" s="65" t="s">
        <v>446</v>
      </c>
      <c r="J37" s="1347"/>
    </row>
    <row r="38" spans="1:10" thickTop="1" thickBot="1" x14ac:dyDescent="0.3">
      <c r="A38" s="1355"/>
      <c r="B38" s="587" t="s">
        <v>47</v>
      </c>
      <c r="C38" s="265">
        <f t="shared" si="0"/>
        <v>129</v>
      </c>
      <c r="D38" s="735">
        <f t="shared" ref="D38:G38" si="10">D36+D37</f>
        <v>2</v>
      </c>
      <c r="E38" s="735">
        <f t="shared" si="10"/>
        <v>0</v>
      </c>
      <c r="F38" s="735">
        <f t="shared" si="10"/>
        <v>1</v>
      </c>
      <c r="G38" s="735">
        <f t="shared" si="10"/>
        <v>118</v>
      </c>
      <c r="H38" s="735">
        <f>H36+H37</f>
        <v>8</v>
      </c>
      <c r="I38" s="91" t="s">
        <v>48</v>
      </c>
      <c r="J38" s="1347"/>
    </row>
    <row r="39" spans="1:10" thickTop="1" thickBot="1" x14ac:dyDescent="0.3">
      <c r="A39" s="1343" t="s">
        <v>288</v>
      </c>
      <c r="B39" s="159" t="s">
        <v>820</v>
      </c>
      <c r="C39" s="189">
        <f t="shared" si="0"/>
        <v>68</v>
      </c>
      <c r="D39" s="220">
        <v>1</v>
      </c>
      <c r="E39" s="220">
        <v>0</v>
      </c>
      <c r="F39" s="220">
        <v>0</v>
      </c>
      <c r="G39" s="220">
        <v>64</v>
      </c>
      <c r="H39" s="220">
        <v>3</v>
      </c>
      <c r="I39" s="66" t="s">
        <v>184</v>
      </c>
      <c r="J39" s="1344" t="s">
        <v>288</v>
      </c>
    </row>
    <row r="40" spans="1:10" thickTop="1" thickBot="1" x14ac:dyDescent="0.3">
      <c r="A40" s="1343"/>
      <c r="B40" s="159" t="s">
        <v>821</v>
      </c>
      <c r="C40" s="189">
        <f t="shared" si="0"/>
        <v>34</v>
      </c>
      <c r="D40" s="220">
        <v>1</v>
      </c>
      <c r="E40" s="220">
        <v>5</v>
      </c>
      <c r="F40" s="220">
        <v>1</v>
      </c>
      <c r="G40" s="220">
        <v>26</v>
      </c>
      <c r="H40" s="220">
        <v>1</v>
      </c>
      <c r="I40" s="64" t="s">
        <v>446</v>
      </c>
      <c r="J40" s="1344"/>
    </row>
    <row r="41" spans="1:10" thickTop="1" thickBot="1" x14ac:dyDescent="0.3">
      <c r="A41" s="1343"/>
      <c r="B41" s="586" t="s">
        <v>47</v>
      </c>
      <c r="C41" s="189">
        <f t="shared" si="0"/>
        <v>102</v>
      </c>
      <c r="D41" s="916">
        <f t="shared" ref="D41:G41" si="11">D39+D40</f>
        <v>2</v>
      </c>
      <c r="E41" s="916">
        <f t="shared" si="11"/>
        <v>5</v>
      </c>
      <c r="F41" s="916">
        <f t="shared" si="11"/>
        <v>1</v>
      </c>
      <c r="G41" s="916">
        <f t="shared" si="11"/>
        <v>90</v>
      </c>
      <c r="H41" s="916">
        <f>H39+H40</f>
        <v>4</v>
      </c>
      <c r="I41" s="90" t="s">
        <v>48</v>
      </c>
      <c r="J41" s="1344"/>
    </row>
    <row r="42" spans="1:10" thickTop="1" thickBot="1" x14ac:dyDescent="0.3">
      <c r="A42" s="1355" t="s">
        <v>289</v>
      </c>
      <c r="B42" s="160" t="s">
        <v>820</v>
      </c>
      <c r="C42" s="265">
        <f t="shared" si="0"/>
        <v>49</v>
      </c>
      <c r="D42" s="267">
        <v>0</v>
      </c>
      <c r="E42" s="267">
        <v>0</v>
      </c>
      <c r="F42" s="267">
        <v>1</v>
      </c>
      <c r="G42" s="267">
        <v>47</v>
      </c>
      <c r="H42" s="267">
        <v>1</v>
      </c>
      <c r="I42" s="65" t="s">
        <v>184</v>
      </c>
      <c r="J42" s="1347" t="s">
        <v>289</v>
      </c>
    </row>
    <row r="43" spans="1:10" thickTop="1" thickBot="1" x14ac:dyDescent="0.3">
      <c r="A43" s="1355"/>
      <c r="B43" s="160" t="s">
        <v>821</v>
      </c>
      <c r="C43" s="265">
        <f t="shared" si="0"/>
        <v>23</v>
      </c>
      <c r="D43" s="267">
        <v>3</v>
      </c>
      <c r="E43" s="267">
        <v>5</v>
      </c>
      <c r="F43" s="267">
        <v>0</v>
      </c>
      <c r="G43" s="267">
        <v>15</v>
      </c>
      <c r="H43" s="267">
        <v>0</v>
      </c>
      <c r="I43" s="65" t="s">
        <v>446</v>
      </c>
      <c r="J43" s="1347"/>
    </row>
    <row r="44" spans="1:10" thickTop="1" thickBot="1" x14ac:dyDescent="0.3">
      <c r="A44" s="1355"/>
      <c r="B44" s="587" t="s">
        <v>47</v>
      </c>
      <c r="C44" s="265">
        <f t="shared" si="0"/>
        <v>72</v>
      </c>
      <c r="D44" s="735">
        <f t="shared" ref="D44:G44" si="12">D42+D43</f>
        <v>3</v>
      </c>
      <c r="E44" s="735">
        <f t="shared" si="12"/>
        <v>5</v>
      </c>
      <c r="F44" s="735">
        <f t="shared" si="12"/>
        <v>1</v>
      </c>
      <c r="G44" s="735">
        <f t="shared" si="12"/>
        <v>62</v>
      </c>
      <c r="H44" s="735">
        <f>H42+H43</f>
        <v>1</v>
      </c>
      <c r="I44" s="91" t="s">
        <v>48</v>
      </c>
      <c r="J44" s="1347"/>
    </row>
    <row r="45" spans="1:10" thickTop="1" thickBot="1" x14ac:dyDescent="0.3">
      <c r="A45" s="1343" t="s">
        <v>290</v>
      </c>
      <c r="B45" s="159" t="s">
        <v>820</v>
      </c>
      <c r="C45" s="189">
        <f t="shared" si="0"/>
        <v>41</v>
      </c>
      <c r="D45" s="220">
        <v>1</v>
      </c>
      <c r="E45" s="220">
        <v>0</v>
      </c>
      <c r="F45" s="220">
        <v>0</v>
      </c>
      <c r="G45" s="220">
        <v>39</v>
      </c>
      <c r="H45" s="220">
        <v>1</v>
      </c>
      <c r="I45" s="66" t="s">
        <v>184</v>
      </c>
      <c r="J45" s="1344" t="s">
        <v>290</v>
      </c>
    </row>
    <row r="46" spans="1:10" thickTop="1" thickBot="1" x14ac:dyDescent="0.3">
      <c r="A46" s="1343"/>
      <c r="B46" s="159" t="s">
        <v>821</v>
      </c>
      <c r="C46" s="189">
        <f t="shared" si="0"/>
        <v>19</v>
      </c>
      <c r="D46" s="220">
        <v>0</v>
      </c>
      <c r="E46" s="220">
        <v>2</v>
      </c>
      <c r="F46" s="220">
        <v>1</v>
      </c>
      <c r="G46" s="220">
        <v>14</v>
      </c>
      <c r="H46" s="220">
        <v>2</v>
      </c>
      <c r="I46" s="64" t="s">
        <v>446</v>
      </c>
      <c r="J46" s="1344"/>
    </row>
    <row r="47" spans="1:10" thickTop="1" thickBot="1" x14ac:dyDescent="0.3">
      <c r="A47" s="1343"/>
      <c r="B47" s="586" t="s">
        <v>47</v>
      </c>
      <c r="C47" s="189">
        <f t="shared" si="0"/>
        <v>60</v>
      </c>
      <c r="D47" s="916">
        <f t="shared" ref="D47:G47" si="13">D45+D46</f>
        <v>1</v>
      </c>
      <c r="E47" s="916">
        <f t="shared" si="13"/>
        <v>2</v>
      </c>
      <c r="F47" s="916">
        <f t="shared" si="13"/>
        <v>1</v>
      </c>
      <c r="G47" s="916">
        <f t="shared" si="13"/>
        <v>53</v>
      </c>
      <c r="H47" s="916">
        <f>H45+H46</f>
        <v>3</v>
      </c>
      <c r="I47" s="90" t="s">
        <v>48</v>
      </c>
      <c r="J47" s="1344"/>
    </row>
    <row r="48" spans="1:10" thickTop="1" thickBot="1" x14ac:dyDescent="0.3">
      <c r="A48" s="1355" t="s">
        <v>291</v>
      </c>
      <c r="B48" s="160" t="s">
        <v>820</v>
      </c>
      <c r="C48" s="193">
        <f t="shared" si="0"/>
        <v>24</v>
      </c>
      <c r="D48" s="222">
        <v>0</v>
      </c>
      <c r="E48" s="222">
        <v>0</v>
      </c>
      <c r="F48" s="222">
        <v>0</v>
      </c>
      <c r="G48" s="222">
        <v>24</v>
      </c>
      <c r="H48" s="222">
        <v>0</v>
      </c>
      <c r="I48" s="65" t="s">
        <v>184</v>
      </c>
      <c r="J48" s="1347" t="s">
        <v>291</v>
      </c>
    </row>
    <row r="49" spans="1:10" thickTop="1" thickBot="1" x14ac:dyDescent="0.3">
      <c r="A49" s="1355"/>
      <c r="B49" s="160" t="s">
        <v>821</v>
      </c>
      <c r="C49" s="265">
        <f t="shared" si="0"/>
        <v>18</v>
      </c>
      <c r="D49" s="267">
        <v>1</v>
      </c>
      <c r="E49" s="267">
        <v>9</v>
      </c>
      <c r="F49" s="267">
        <v>0</v>
      </c>
      <c r="G49" s="267">
        <v>7</v>
      </c>
      <c r="H49" s="267">
        <v>1</v>
      </c>
      <c r="I49" s="65" t="s">
        <v>446</v>
      </c>
      <c r="J49" s="1347"/>
    </row>
    <row r="50" spans="1:10" ht="13.5" thickTop="1" x14ac:dyDescent="0.25">
      <c r="A50" s="1356"/>
      <c r="B50" s="532" t="s">
        <v>47</v>
      </c>
      <c r="C50" s="457">
        <f t="shared" si="0"/>
        <v>42</v>
      </c>
      <c r="D50" s="1041">
        <f t="shared" ref="D50:G50" si="14">D48+D49</f>
        <v>1</v>
      </c>
      <c r="E50" s="1041">
        <f t="shared" si="14"/>
        <v>9</v>
      </c>
      <c r="F50" s="1041">
        <f t="shared" si="14"/>
        <v>0</v>
      </c>
      <c r="G50" s="1041">
        <f t="shared" si="14"/>
        <v>31</v>
      </c>
      <c r="H50" s="1041">
        <f>H48+H49</f>
        <v>1</v>
      </c>
      <c r="I50" s="1042" t="s">
        <v>48</v>
      </c>
      <c r="J50" s="1357"/>
    </row>
    <row r="51" spans="1:10" ht="13.5" thickBot="1" x14ac:dyDescent="0.3">
      <c r="A51" s="1360" t="s">
        <v>292</v>
      </c>
      <c r="B51" s="144" t="s">
        <v>820</v>
      </c>
      <c r="C51" s="189">
        <f t="shared" si="0"/>
        <v>10</v>
      </c>
      <c r="D51" s="220">
        <v>0</v>
      </c>
      <c r="E51" s="220">
        <v>0</v>
      </c>
      <c r="F51" s="220">
        <v>0</v>
      </c>
      <c r="G51" s="220">
        <v>9</v>
      </c>
      <c r="H51" s="220">
        <v>1</v>
      </c>
      <c r="I51" s="66" t="s">
        <v>184</v>
      </c>
      <c r="J51" s="1359" t="s">
        <v>292</v>
      </c>
    </row>
    <row r="52" spans="1:10" thickTop="1" thickBot="1" x14ac:dyDescent="0.3">
      <c r="A52" s="1343"/>
      <c r="B52" s="159" t="s">
        <v>821</v>
      </c>
      <c r="C52" s="189">
        <f t="shared" si="0"/>
        <v>15</v>
      </c>
      <c r="D52" s="220">
        <v>0</v>
      </c>
      <c r="E52" s="220">
        <v>4</v>
      </c>
      <c r="F52" s="220">
        <v>0</v>
      </c>
      <c r="G52" s="220">
        <v>10</v>
      </c>
      <c r="H52" s="220">
        <v>1</v>
      </c>
      <c r="I52" s="64" t="s">
        <v>446</v>
      </c>
      <c r="J52" s="1344"/>
    </row>
    <row r="53" spans="1:10" thickTop="1" thickBot="1" x14ac:dyDescent="0.3">
      <c r="A53" s="1343"/>
      <c r="B53" s="586" t="s">
        <v>47</v>
      </c>
      <c r="C53" s="189">
        <f t="shared" si="0"/>
        <v>25</v>
      </c>
      <c r="D53" s="916">
        <f t="shared" ref="D53:G53" si="15">D51+D52</f>
        <v>0</v>
      </c>
      <c r="E53" s="916">
        <f t="shared" si="15"/>
        <v>4</v>
      </c>
      <c r="F53" s="916">
        <f t="shared" si="15"/>
        <v>0</v>
      </c>
      <c r="G53" s="916">
        <f t="shared" si="15"/>
        <v>19</v>
      </c>
      <c r="H53" s="916">
        <f>H51+H52</f>
        <v>2</v>
      </c>
      <c r="I53" s="90" t="s">
        <v>48</v>
      </c>
      <c r="J53" s="1344"/>
    </row>
    <row r="54" spans="1:10" thickTop="1" thickBot="1" x14ac:dyDescent="0.3">
      <c r="A54" s="1355" t="s">
        <v>293</v>
      </c>
      <c r="B54" s="160" t="s">
        <v>820</v>
      </c>
      <c r="C54" s="265">
        <f t="shared" si="0"/>
        <v>3</v>
      </c>
      <c r="D54" s="267">
        <v>0</v>
      </c>
      <c r="E54" s="267">
        <v>0</v>
      </c>
      <c r="F54" s="267">
        <v>0</v>
      </c>
      <c r="G54" s="267">
        <v>3</v>
      </c>
      <c r="H54" s="267">
        <v>0</v>
      </c>
      <c r="I54" s="65" t="s">
        <v>184</v>
      </c>
      <c r="J54" s="1347" t="s">
        <v>293</v>
      </c>
    </row>
    <row r="55" spans="1:10" thickTop="1" thickBot="1" x14ac:dyDescent="0.3">
      <c r="A55" s="1355"/>
      <c r="B55" s="160" t="s">
        <v>821</v>
      </c>
      <c r="C55" s="265">
        <f t="shared" si="0"/>
        <v>17</v>
      </c>
      <c r="D55" s="267">
        <v>0</v>
      </c>
      <c r="E55" s="267">
        <v>4</v>
      </c>
      <c r="F55" s="267">
        <v>0</v>
      </c>
      <c r="G55" s="267">
        <v>10</v>
      </c>
      <c r="H55" s="267">
        <v>3</v>
      </c>
      <c r="I55" s="65" t="s">
        <v>446</v>
      </c>
      <c r="J55" s="1347"/>
    </row>
    <row r="56" spans="1:10" thickTop="1" thickBot="1" x14ac:dyDescent="0.3">
      <c r="A56" s="1355"/>
      <c r="B56" s="587" t="s">
        <v>47</v>
      </c>
      <c r="C56" s="265">
        <f t="shared" si="0"/>
        <v>20</v>
      </c>
      <c r="D56" s="735">
        <f t="shared" ref="D56:G56" si="16">D54+D55</f>
        <v>0</v>
      </c>
      <c r="E56" s="735">
        <f t="shared" si="16"/>
        <v>4</v>
      </c>
      <c r="F56" s="735">
        <f t="shared" si="16"/>
        <v>0</v>
      </c>
      <c r="G56" s="735">
        <f t="shared" si="16"/>
        <v>13</v>
      </c>
      <c r="H56" s="735">
        <f>H54+H55</f>
        <v>3</v>
      </c>
      <c r="I56" s="91" t="s">
        <v>48</v>
      </c>
      <c r="J56" s="1347"/>
    </row>
    <row r="57" spans="1:10" thickTop="1" thickBot="1" x14ac:dyDescent="0.3">
      <c r="A57" s="1343" t="s">
        <v>280</v>
      </c>
      <c r="B57" s="159" t="s">
        <v>820</v>
      </c>
      <c r="C57" s="189">
        <f t="shared" si="0"/>
        <v>2</v>
      </c>
      <c r="D57" s="220">
        <v>0</v>
      </c>
      <c r="E57" s="220">
        <v>0</v>
      </c>
      <c r="F57" s="220">
        <v>0</v>
      </c>
      <c r="G57" s="220">
        <v>2</v>
      </c>
      <c r="H57" s="220">
        <v>0</v>
      </c>
      <c r="I57" s="66" t="s">
        <v>184</v>
      </c>
      <c r="J57" s="1344" t="s">
        <v>280</v>
      </c>
    </row>
    <row r="58" spans="1:10" thickTop="1" thickBot="1" x14ac:dyDescent="0.3">
      <c r="A58" s="1343"/>
      <c r="B58" s="159" t="s">
        <v>821</v>
      </c>
      <c r="C58" s="189">
        <f t="shared" si="0"/>
        <v>1</v>
      </c>
      <c r="D58" s="220">
        <v>0</v>
      </c>
      <c r="E58" s="220">
        <v>0</v>
      </c>
      <c r="F58" s="220">
        <v>0</v>
      </c>
      <c r="G58" s="220">
        <v>1</v>
      </c>
      <c r="H58" s="220">
        <v>0</v>
      </c>
      <c r="I58" s="64" t="s">
        <v>446</v>
      </c>
      <c r="J58" s="1344"/>
    </row>
    <row r="59" spans="1:10" thickTop="1" thickBot="1" x14ac:dyDescent="0.3">
      <c r="A59" s="1343"/>
      <c r="B59" s="586" t="s">
        <v>47</v>
      </c>
      <c r="C59" s="189">
        <f t="shared" si="0"/>
        <v>3</v>
      </c>
      <c r="D59" s="916">
        <f t="shared" ref="D59:G59" si="17">D57+D58</f>
        <v>0</v>
      </c>
      <c r="E59" s="916">
        <f t="shared" si="17"/>
        <v>0</v>
      </c>
      <c r="F59" s="916">
        <f t="shared" si="17"/>
        <v>0</v>
      </c>
      <c r="G59" s="916">
        <f t="shared" si="17"/>
        <v>3</v>
      </c>
      <c r="H59" s="916">
        <f>H57+H58</f>
        <v>0</v>
      </c>
      <c r="I59" s="90" t="s">
        <v>48</v>
      </c>
      <c r="J59" s="1344"/>
    </row>
    <row r="60" spans="1:10" thickTop="1" thickBot="1" x14ac:dyDescent="0.3">
      <c r="A60" s="1345" t="s">
        <v>74</v>
      </c>
      <c r="B60" s="160" t="s">
        <v>820</v>
      </c>
      <c r="C60" s="265">
        <f t="shared" si="0"/>
        <v>0</v>
      </c>
      <c r="D60" s="267">
        <v>0</v>
      </c>
      <c r="E60" s="267">
        <v>0</v>
      </c>
      <c r="F60" s="267">
        <v>0</v>
      </c>
      <c r="G60" s="267">
        <v>0</v>
      </c>
      <c r="H60" s="267">
        <v>0</v>
      </c>
      <c r="I60" s="65" t="s">
        <v>184</v>
      </c>
      <c r="J60" s="1347" t="s">
        <v>75</v>
      </c>
    </row>
    <row r="61" spans="1:10" thickTop="1" thickBot="1" x14ac:dyDescent="0.3">
      <c r="A61" s="1345"/>
      <c r="B61" s="160" t="s">
        <v>821</v>
      </c>
      <c r="C61" s="265">
        <f>SUM(D61:H61)</f>
        <v>1</v>
      </c>
      <c r="D61" s="267">
        <v>0</v>
      </c>
      <c r="E61" s="267">
        <v>0</v>
      </c>
      <c r="F61" s="267">
        <v>0</v>
      </c>
      <c r="G61" s="267">
        <v>1</v>
      </c>
      <c r="H61" s="267">
        <v>0</v>
      </c>
      <c r="I61" s="65" t="s">
        <v>446</v>
      </c>
      <c r="J61" s="1347"/>
    </row>
    <row r="62" spans="1:10" ht="13.5" thickTop="1" x14ac:dyDescent="0.25">
      <c r="A62" s="1346"/>
      <c r="B62" s="588" t="s">
        <v>47</v>
      </c>
      <c r="C62" s="200">
        <f t="shared" si="0"/>
        <v>1</v>
      </c>
      <c r="D62" s="552">
        <f t="shared" ref="D62:G62" si="18">D60+D61</f>
        <v>0</v>
      </c>
      <c r="E62" s="552">
        <f t="shared" si="18"/>
        <v>0</v>
      </c>
      <c r="F62" s="552">
        <f t="shared" si="18"/>
        <v>0</v>
      </c>
      <c r="G62" s="552">
        <f t="shared" si="18"/>
        <v>1</v>
      </c>
      <c r="H62" s="552">
        <f>H60+H61</f>
        <v>0</v>
      </c>
      <c r="I62" s="584" t="s">
        <v>48</v>
      </c>
      <c r="J62" s="1348"/>
    </row>
    <row r="63" spans="1:10" ht="18" customHeight="1" thickBot="1" x14ac:dyDescent="0.3">
      <c r="A63" s="1349" t="s">
        <v>47</v>
      </c>
      <c r="B63" s="556" t="s">
        <v>820</v>
      </c>
      <c r="C63" s="732">
        <f>SUM(D63:H63)</f>
        <v>1163</v>
      </c>
      <c r="D63" s="732">
        <f t="shared" ref="D63:H65" si="19">D9+D12+D15+D18+D21+D24+D27+D30+D33+D36+D39+D42+D45+D48+D51+D54+D57+D60</f>
        <v>51</v>
      </c>
      <c r="E63" s="732">
        <f t="shared" si="19"/>
        <v>0</v>
      </c>
      <c r="F63" s="732">
        <f t="shared" si="19"/>
        <v>3</v>
      </c>
      <c r="G63" s="732">
        <f t="shared" si="19"/>
        <v>790</v>
      </c>
      <c r="H63" s="732">
        <f>H9+H12+H15+H18+H21+H24+H27+H30+H33+H36+H39+H42+H45+H48+H51+H54+H57+H60</f>
        <v>319</v>
      </c>
      <c r="I63" s="585" t="s">
        <v>184</v>
      </c>
      <c r="J63" s="1352" t="s">
        <v>48</v>
      </c>
    </row>
    <row r="64" spans="1:10" ht="18" customHeight="1" thickTop="1" thickBot="1" x14ac:dyDescent="0.3">
      <c r="A64" s="1350" t="s">
        <v>294</v>
      </c>
      <c r="B64" s="589" t="s">
        <v>821</v>
      </c>
      <c r="C64" s="217">
        <f t="shared" si="0"/>
        <v>276</v>
      </c>
      <c r="D64" s="217">
        <f t="shared" si="19"/>
        <v>11</v>
      </c>
      <c r="E64" s="217">
        <f t="shared" si="19"/>
        <v>31</v>
      </c>
      <c r="F64" s="217">
        <f t="shared" si="19"/>
        <v>2</v>
      </c>
      <c r="G64" s="217">
        <f t="shared" si="19"/>
        <v>197</v>
      </c>
      <c r="H64" s="217">
        <f t="shared" si="19"/>
        <v>35</v>
      </c>
      <c r="I64" s="90" t="s">
        <v>446</v>
      </c>
      <c r="J64" s="1353" t="s">
        <v>48</v>
      </c>
    </row>
    <row r="65" spans="1:10" ht="18" customHeight="1" thickTop="1" x14ac:dyDescent="0.25">
      <c r="A65" s="1351"/>
      <c r="B65" s="590" t="s">
        <v>47</v>
      </c>
      <c r="C65" s="422">
        <f t="shared" si="0"/>
        <v>1439</v>
      </c>
      <c r="D65" s="422">
        <f t="shared" si="19"/>
        <v>62</v>
      </c>
      <c r="E65" s="422">
        <f t="shared" si="19"/>
        <v>31</v>
      </c>
      <c r="F65" s="422">
        <f t="shared" si="19"/>
        <v>5</v>
      </c>
      <c r="G65" s="422">
        <f t="shared" si="19"/>
        <v>987</v>
      </c>
      <c r="H65" s="422">
        <f t="shared" si="19"/>
        <v>354</v>
      </c>
      <c r="I65" s="534" t="s">
        <v>48</v>
      </c>
      <c r="J65" s="1354"/>
    </row>
    <row r="66" spans="1:10" ht="13.5" customHeight="1" x14ac:dyDescent="0.25">
      <c r="C66" s="33"/>
      <c r="D66" s="33"/>
      <c r="E66" s="33"/>
      <c r="F66" s="33"/>
      <c r="G66" s="33"/>
      <c r="H66" s="33"/>
      <c r="I66" s="33"/>
      <c r="J66" s="33"/>
    </row>
  </sheetData>
  <mergeCells count="48">
    <mergeCell ref="A12:A14"/>
    <mergeCell ref="J12:J14"/>
    <mergeCell ref="A1:J1"/>
    <mergeCell ref="A2:J2"/>
    <mergeCell ref="A3:J3"/>
    <mergeCell ref="A4:J4"/>
    <mergeCell ref="A5:B5"/>
    <mergeCell ref="C6:H6"/>
    <mergeCell ref="A6:A8"/>
    <mergeCell ref="B6:B8"/>
    <mergeCell ref="I6:I8"/>
    <mergeCell ref="J6:J8"/>
    <mergeCell ref="A9:A11"/>
    <mergeCell ref="J9:J11"/>
    <mergeCell ref="A33:A35"/>
    <mergeCell ref="J33:J35"/>
    <mergeCell ref="A15:A17"/>
    <mergeCell ref="J15:J17"/>
    <mergeCell ref="A18:A20"/>
    <mergeCell ref="J18:J20"/>
    <mergeCell ref="A21:A23"/>
    <mergeCell ref="J21:J23"/>
    <mergeCell ref="A24:A26"/>
    <mergeCell ref="J24:J26"/>
    <mergeCell ref="A27:A29"/>
    <mergeCell ref="J27:J29"/>
    <mergeCell ref="A30:A32"/>
    <mergeCell ref="J30:J32"/>
    <mergeCell ref="A36:A38"/>
    <mergeCell ref="J36:J38"/>
    <mergeCell ref="A39:A41"/>
    <mergeCell ref="J39:J41"/>
    <mergeCell ref="A42:A44"/>
    <mergeCell ref="J42:J44"/>
    <mergeCell ref="A63:A65"/>
    <mergeCell ref="J63:J65"/>
    <mergeCell ref="A45:A47"/>
    <mergeCell ref="J45:J47"/>
    <mergeCell ref="A48:A50"/>
    <mergeCell ref="J48:J50"/>
    <mergeCell ref="A51:A53"/>
    <mergeCell ref="J51:J53"/>
    <mergeCell ref="A54:A56"/>
    <mergeCell ref="J54:J56"/>
    <mergeCell ref="A57:A59"/>
    <mergeCell ref="J57:J59"/>
    <mergeCell ref="A60:A62"/>
    <mergeCell ref="J60:J62"/>
  </mergeCells>
  <printOptions horizontalCentered="1" verticalCentered="1"/>
  <pageMargins left="0" right="0" top="0" bottom="0" header="0.51181102362204722" footer="0.51181102362204722"/>
  <pageSetup paperSize="9" scale="87" orientation="portrait" r:id="rId1"/>
  <headerFooter alignWithMargins="0"/>
  <rowBreaks count="1" manualBreakCount="1">
    <brk id="50" max="16383" man="1"/>
  </rowBreaks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70"/>
  <dimension ref="A1:J66"/>
  <sheetViews>
    <sheetView view="pageBreakPreview" zoomScaleNormal="100" zoomScaleSheetLayoutView="100" workbookViewId="0">
      <selection activeCell="A2" sqref="A2:J2"/>
    </sheetView>
  </sheetViews>
  <sheetFormatPr defaultRowHeight="14" x14ac:dyDescent="0.3"/>
  <cols>
    <col min="1" max="1" width="21.453125" style="33" customWidth="1"/>
    <col min="2" max="2" width="8.26953125" style="33" customWidth="1"/>
    <col min="3" max="8" width="9.26953125" style="51" customWidth="1"/>
    <col min="9" max="9" width="7.54296875" style="51" customWidth="1"/>
    <col min="10" max="10" width="21.1796875" style="51" customWidth="1"/>
    <col min="11" max="256" width="9.1796875" style="33"/>
    <col min="257" max="257" width="16.7265625" style="33" customWidth="1"/>
    <col min="258" max="258" width="5.7265625" style="33" customWidth="1"/>
    <col min="259" max="264" width="8.7265625" style="33" customWidth="1"/>
    <col min="265" max="265" width="6.26953125" style="33" customWidth="1"/>
    <col min="266" max="266" width="16.7265625" style="33" customWidth="1"/>
    <col min="267" max="512" width="9.1796875" style="33"/>
    <col min="513" max="513" width="16.7265625" style="33" customWidth="1"/>
    <col min="514" max="514" width="5.7265625" style="33" customWidth="1"/>
    <col min="515" max="520" width="8.7265625" style="33" customWidth="1"/>
    <col min="521" max="521" width="6.26953125" style="33" customWidth="1"/>
    <col min="522" max="522" width="16.7265625" style="33" customWidth="1"/>
    <col min="523" max="768" width="9.1796875" style="33"/>
    <col min="769" max="769" width="16.7265625" style="33" customWidth="1"/>
    <col min="770" max="770" width="5.7265625" style="33" customWidth="1"/>
    <col min="771" max="776" width="8.7265625" style="33" customWidth="1"/>
    <col min="777" max="777" width="6.26953125" style="33" customWidth="1"/>
    <col min="778" max="778" width="16.7265625" style="33" customWidth="1"/>
    <col min="779" max="1024" width="9.1796875" style="33"/>
    <col min="1025" max="1025" width="16.7265625" style="33" customWidth="1"/>
    <col min="1026" max="1026" width="5.7265625" style="33" customWidth="1"/>
    <col min="1027" max="1032" width="8.7265625" style="33" customWidth="1"/>
    <col min="1033" max="1033" width="6.26953125" style="33" customWidth="1"/>
    <col min="1034" max="1034" width="16.7265625" style="33" customWidth="1"/>
    <col min="1035" max="1280" width="9.1796875" style="33"/>
    <col min="1281" max="1281" width="16.7265625" style="33" customWidth="1"/>
    <col min="1282" max="1282" width="5.7265625" style="33" customWidth="1"/>
    <col min="1283" max="1288" width="8.7265625" style="33" customWidth="1"/>
    <col min="1289" max="1289" width="6.26953125" style="33" customWidth="1"/>
    <col min="1290" max="1290" width="16.7265625" style="33" customWidth="1"/>
    <col min="1291" max="1536" width="9.1796875" style="33"/>
    <col min="1537" max="1537" width="16.7265625" style="33" customWidth="1"/>
    <col min="1538" max="1538" width="5.7265625" style="33" customWidth="1"/>
    <col min="1539" max="1544" width="8.7265625" style="33" customWidth="1"/>
    <col min="1545" max="1545" width="6.26953125" style="33" customWidth="1"/>
    <col min="1546" max="1546" width="16.7265625" style="33" customWidth="1"/>
    <col min="1547" max="1792" width="9.1796875" style="33"/>
    <col min="1793" max="1793" width="16.7265625" style="33" customWidth="1"/>
    <col min="1794" max="1794" width="5.7265625" style="33" customWidth="1"/>
    <col min="1795" max="1800" width="8.7265625" style="33" customWidth="1"/>
    <col min="1801" max="1801" width="6.26953125" style="33" customWidth="1"/>
    <col min="1802" max="1802" width="16.7265625" style="33" customWidth="1"/>
    <col min="1803" max="2048" width="9.1796875" style="33"/>
    <col min="2049" max="2049" width="16.7265625" style="33" customWidth="1"/>
    <col min="2050" max="2050" width="5.7265625" style="33" customWidth="1"/>
    <col min="2051" max="2056" width="8.7265625" style="33" customWidth="1"/>
    <col min="2057" max="2057" width="6.26953125" style="33" customWidth="1"/>
    <col min="2058" max="2058" width="16.7265625" style="33" customWidth="1"/>
    <col min="2059" max="2304" width="9.1796875" style="33"/>
    <col min="2305" max="2305" width="16.7265625" style="33" customWidth="1"/>
    <col min="2306" max="2306" width="5.7265625" style="33" customWidth="1"/>
    <col min="2307" max="2312" width="8.7265625" style="33" customWidth="1"/>
    <col min="2313" max="2313" width="6.26953125" style="33" customWidth="1"/>
    <col min="2314" max="2314" width="16.7265625" style="33" customWidth="1"/>
    <col min="2315" max="2560" width="9.1796875" style="33"/>
    <col min="2561" max="2561" width="16.7265625" style="33" customWidth="1"/>
    <col min="2562" max="2562" width="5.7265625" style="33" customWidth="1"/>
    <col min="2563" max="2568" width="8.7265625" style="33" customWidth="1"/>
    <col min="2569" max="2569" width="6.26953125" style="33" customWidth="1"/>
    <col min="2570" max="2570" width="16.7265625" style="33" customWidth="1"/>
    <col min="2571" max="2816" width="9.1796875" style="33"/>
    <col min="2817" max="2817" width="16.7265625" style="33" customWidth="1"/>
    <col min="2818" max="2818" width="5.7265625" style="33" customWidth="1"/>
    <col min="2819" max="2824" width="8.7265625" style="33" customWidth="1"/>
    <col min="2825" max="2825" width="6.26953125" style="33" customWidth="1"/>
    <col min="2826" max="2826" width="16.7265625" style="33" customWidth="1"/>
    <col min="2827" max="3072" width="9.1796875" style="33"/>
    <col min="3073" max="3073" width="16.7265625" style="33" customWidth="1"/>
    <col min="3074" max="3074" width="5.7265625" style="33" customWidth="1"/>
    <col min="3075" max="3080" width="8.7265625" style="33" customWidth="1"/>
    <col min="3081" max="3081" width="6.26953125" style="33" customWidth="1"/>
    <col min="3082" max="3082" width="16.7265625" style="33" customWidth="1"/>
    <col min="3083" max="3328" width="9.1796875" style="33"/>
    <col min="3329" max="3329" width="16.7265625" style="33" customWidth="1"/>
    <col min="3330" max="3330" width="5.7265625" style="33" customWidth="1"/>
    <col min="3331" max="3336" width="8.7265625" style="33" customWidth="1"/>
    <col min="3337" max="3337" width="6.26953125" style="33" customWidth="1"/>
    <col min="3338" max="3338" width="16.7265625" style="33" customWidth="1"/>
    <col min="3339" max="3584" width="9.1796875" style="33"/>
    <col min="3585" max="3585" width="16.7265625" style="33" customWidth="1"/>
    <col min="3586" max="3586" width="5.7265625" style="33" customWidth="1"/>
    <col min="3587" max="3592" width="8.7265625" style="33" customWidth="1"/>
    <col min="3593" max="3593" width="6.26953125" style="33" customWidth="1"/>
    <col min="3594" max="3594" width="16.7265625" style="33" customWidth="1"/>
    <col min="3595" max="3840" width="9.1796875" style="33"/>
    <col min="3841" max="3841" width="16.7265625" style="33" customWidth="1"/>
    <col min="3842" max="3842" width="5.7265625" style="33" customWidth="1"/>
    <col min="3843" max="3848" width="8.7265625" style="33" customWidth="1"/>
    <col min="3849" max="3849" width="6.26953125" style="33" customWidth="1"/>
    <col min="3850" max="3850" width="16.7265625" style="33" customWidth="1"/>
    <col min="3851" max="4096" width="9.1796875" style="33"/>
    <col min="4097" max="4097" width="16.7265625" style="33" customWidth="1"/>
    <col min="4098" max="4098" width="5.7265625" style="33" customWidth="1"/>
    <col min="4099" max="4104" width="8.7265625" style="33" customWidth="1"/>
    <col min="4105" max="4105" width="6.26953125" style="33" customWidth="1"/>
    <col min="4106" max="4106" width="16.7265625" style="33" customWidth="1"/>
    <col min="4107" max="4352" width="9.1796875" style="33"/>
    <col min="4353" max="4353" width="16.7265625" style="33" customWidth="1"/>
    <col min="4354" max="4354" width="5.7265625" style="33" customWidth="1"/>
    <col min="4355" max="4360" width="8.7265625" style="33" customWidth="1"/>
    <col min="4361" max="4361" width="6.26953125" style="33" customWidth="1"/>
    <col min="4362" max="4362" width="16.7265625" style="33" customWidth="1"/>
    <col min="4363" max="4608" width="9.1796875" style="33"/>
    <col min="4609" max="4609" width="16.7265625" style="33" customWidth="1"/>
    <col min="4610" max="4610" width="5.7265625" style="33" customWidth="1"/>
    <col min="4611" max="4616" width="8.7265625" style="33" customWidth="1"/>
    <col min="4617" max="4617" width="6.26953125" style="33" customWidth="1"/>
    <col min="4618" max="4618" width="16.7265625" style="33" customWidth="1"/>
    <col min="4619" max="4864" width="9.1796875" style="33"/>
    <col min="4865" max="4865" width="16.7265625" style="33" customWidth="1"/>
    <col min="4866" max="4866" width="5.7265625" style="33" customWidth="1"/>
    <col min="4867" max="4872" width="8.7265625" style="33" customWidth="1"/>
    <col min="4873" max="4873" width="6.26953125" style="33" customWidth="1"/>
    <col min="4874" max="4874" width="16.7265625" style="33" customWidth="1"/>
    <col min="4875" max="5120" width="9.1796875" style="33"/>
    <col min="5121" max="5121" width="16.7265625" style="33" customWidth="1"/>
    <col min="5122" max="5122" width="5.7265625" style="33" customWidth="1"/>
    <col min="5123" max="5128" width="8.7265625" style="33" customWidth="1"/>
    <col min="5129" max="5129" width="6.26953125" style="33" customWidth="1"/>
    <col min="5130" max="5130" width="16.7265625" style="33" customWidth="1"/>
    <col min="5131" max="5376" width="9.1796875" style="33"/>
    <col min="5377" max="5377" width="16.7265625" style="33" customWidth="1"/>
    <col min="5378" max="5378" width="5.7265625" style="33" customWidth="1"/>
    <col min="5379" max="5384" width="8.7265625" style="33" customWidth="1"/>
    <col min="5385" max="5385" width="6.26953125" style="33" customWidth="1"/>
    <col min="5386" max="5386" width="16.7265625" style="33" customWidth="1"/>
    <col min="5387" max="5632" width="9.1796875" style="33"/>
    <col min="5633" max="5633" width="16.7265625" style="33" customWidth="1"/>
    <col min="5634" max="5634" width="5.7265625" style="33" customWidth="1"/>
    <col min="5635" max="5640" width="8.7265625" style="33" customWidth="1"/>
    <col min="5641" max="5641" width="6.26953125" style="33" customWidth="1"/>
    <col min="5642" max="5642" width="16.7265625" style="33" customWidth="1"/>
    <col min="5643" max="5888" width="9.1796875" style="33"/>
    <col min="5889" max="5889" width="16.7265625" style="33" customWidth="1"/>
    <col min="5890" max="5890" width="5.7265625" style="33" customWidth="1"/>
    <col min="5891" max="5896" width="8.7265625" style="33" customWidth="1"/>
    <col min="5897" max="5897" width="6.26953125" style="33" customWidth="1"/>
    <col min="5898" max="5898" width="16.7265625" style="33" customWidth="1"/>
    <col min="5899" max="6144" width="9.1796875" style="33"/>
    <col min="6145" max="6145" width="16.7265625" style="33" customWidth="1"/>
    <col min="6146" max="6146" width="5.7265625" style="33" customWidth="1"/>
    <col min="6147" max="6152" width="8.7265625" style="33" customWidth="1"/>
    <col min="6153" max="6153" width="6.26953125" style="33" customWidth="1"/>
    <col min="6154" max="6154" width="16.7265625" style="33" customWidth="1"/>
    <col min="6155" max="6400" width="9.1796875" style="33"/>
    <col min="6401" max="6401" width="16.7265625" style="33" customWidth="1"/>
    <col min="6402" max="6402" width="5.7265625" style="33" customWidth="1"/>
    <col min="6403" max="6408" width="8.7265625" style="33" customWidth="1"/>
    <col min="6409" max="6409" width="6.26953125" style="33" customWidth="1"/>
    <col min="6410" max="6410" width="16.7265625" style="33" customWidth="1"/>
    <col min="6411" max="6656" width="9.1796875" style="33"/>
    <col min="6657" max="6657" width="16.7265625" style="33" customWidth="1"/>
    <col min="6658" max="6658" width="5.7265625" style="33" customWidth="1"/>
    <col min="6659" max="6664" width="8.7265625" style="33" customWidth="1"/>
    <col min="6665" max="6665" width="6.26953125" style="33" customWidth="1"/>
    <col min="6666" max="6666" width="16.7265625" style="33" customWidth="1"/>
    <col min="6667" max="6912" width="9.1796875" style="33"/>
    <col min="6913" max="6913" width="16.7265625" style="33" customWidth="1"/>
    <col min="6914" max="6914" width="5.7265625" style="33" customWidth="1"/>
    <col min="6915" max="6920" width="8.7265625" style="33" customWidth="1"/>
    <col min="6921" max="6921" width="6.26953125" style="33" customWidth="1"/>
    <col min="6922" max="6922" width="16.7265625" style="33" customWidth="1"/>
    <col min="6923" max="7168" width="9.1796875" style="33"/>
    <col min="7169" max="7169" width="16.7265625" style="33" customWidth="1"/>
    <col min="7170" max="7170" width="5.7265625" style="33" customWidth="1"/>
    <col min="7171" max="7176" width="8.7265625" style="33" customWidth="1"/>
    <col min="7177" max="7177" width="6.26953125" style="33" customWidth="1"/>
    <col min="7178" max="7178" width="16.7265625" style="33" customWidth="1"/>
    <col min="7179" max="7424" width="9.1796875" style="33"/>
    <col min="7425" max="7425" width="16.7265625" style="33" customWidth="1"/>
    <col min="7426" max="7426" width="5.7265625" style="33" customWidth="1"/>
    <col min="7427" max="7432" width="8.7265625" style="33" customWidth="1"/>
    <col min="7433" max="7433" width="6.26953125" style="33" customWidth="1"/>
    <col min="7434" max="7434" width="16.7265625" style="33" customWidth="1"/>
    <col min="7435" max="7680" width="9.1796875" style="33"/>
    <col min="7681" max="7681" width="16.7265625" style="33" customWidth="1"/>
    <col min="7682" max="7682" width="5.7265625" style="33" customWidth="1"/>
    <col min="7683" max="7688" width="8.7265625" style="33" customWidth="1"/>
    <col min="7689" max="7689" width="6.26953125" style="33" customWidth="1"/>
    <col min="7690" max="7690" width="16.7265625" style="33" customWidth="1"/>
    <col min="7691" max="7936" width="9.1796875" style="33"/>
    <col min="7937" max="7937" width="16.7265625" style="33" customWidth="1"/>
    <col min="7938" max="7938" width="5.7265625" style="33" customWidth="1"/>
    <col min="7939" max="7944" width="8.7265625" style="33" customWidth="1"/>
    <col min="7945" max="7945" width="6.26953125" style="33" customWidth="1"/>
    <col min="7946" max="7946" width="16.7265625" style="33" customWidth="1"/>
    <col min="7947" max="8192" width="9.1796875" style="33"/>
    <col min="8193" max="8193" width="16.7265625" style="33" customWidth="1"/>
    <col min="8194" max="8194" width="5.7265625" style="33" customWidth="1"/>
    <col min="8195" max="8200" width="8.7265625" style="33" customWidth="1"/>
    <col min="8201" max="8201" width="6.26953125" style="33" customWidth="1"/>
    <col min="8202" max="8202" width="16.7265625" style="33" customWidth="1"/>
    <col min="8203" max="8448" width="9.1796875" style="33"/>
    <col min="8449" max="8449" width="16.7265625" style="33" customWidth="1"/>
    <col min="8450" max="8450" width="5.7265625" style="33" customWidth="1"/>
    <col min="8451" max="8456" width="8.7265625" style="33" customWidth="1"/>
    <col min="8457" max="8457" width="6.26953125" style="33" customWidth="1"/>
    <col min="8458" max="8458" width="16.7265625" style="33" customWidth="1"/>
    <col min="8459" max="8704" width="9.1796875" style="33"/>
    <col min="8705" max="8705" width="16.7265625" style="33" customWidth="1"/>
    <col min="8706" max="8706" width="5.7265625" style="33" customWidth="1"/>
    <col min="8707" max="8712" width="8.7265625" style="33" customWidth="1"/>
    <col min="8713" max="8713" width="6.26953125" style="33" customWidth="1"/>
    <col min="8714" max="8714" width="16.7265625" style="33" customWidth="1"/>
    <col min="8715" max="8960" width="9.1796875" style="33"/>
    <col min="8961" max="8961" width="16.7265625" style="33" customWidth="1"/>
    <col min="8962" max="8962" width="5.7265625" style="33" customWidth="1"/>
    <col min="8963" max="8968" width="8.7265625" style="33" customWidth="1"/>
    <col min="8969" max="8969" width="6.26953125" style="33" customWidth="1"/>
    <col min="8970" max="8970" width="16.7265625" style="33" customWidth="1"/>
    <col min="8971" max="9216" width="9.1796875" style="33"/>
    <col min="9217" max="9217" width="16.7265625" style="33" customWidth="1"/>
    <col min="9218" max="9218" width="5.7265625" style="33" customWidth="1"/>
    <col min="9219" max="9224" width="8.7265625" style="33" customWidth="1"/>
    <col min="9225" max="9225" width="6.26953125" style="33" customWidth="1"/>
    <col min="9226" max="9226" width="16.7265625" style="33" customWidth="1"/>
    <col min="9227" max="9472" width="9.1796875" style="33"/>
    <col min="9473" max="9473" width="16.7265625" style="33" customWidth="1"/>
    <col min="9474" max="9474" width="5.7265625" style="33" customWidth="1"/>
    <col min="9475" max="9480" width="8.7265625" style="33" customWidth="1"/>
    <col min="9481" max="9481" width="6.26953125" style="33" customWidth="1"/>
    <col min="9482" max="9482" width="16.7265625" style="33" customWidth="1"/>
    <col min="9483" max="9728" width="9.1796875" style="33"/>
    <col min="9729" max="9729" width="16.7265625" style="33" customWidth="1"/>
    <col min="9730" max="9730" width="5.7265625" style="33" customWidth="1"/>
    <col min="9731" max="9736" width="8.7265625" style="33" customWidth="1"/>
    <col min="9737" max="9737" width="6.26953125" style="33" customWidth="1"/>
    <col min="9738" max="9738" width="16.7265625" style="33" customWidth="1"/>
    <col min="9739" max="9984" width="9.1796875" style="33"/>
    <col min="9985" max="9985" width="16.7265625" style="33" customWidth="1"/>
    <col min="9986" max="9986" width="5.7265625" style="33" customWidth="1"/>
    <col min="9987" max="9992" width="8.7265625" style="33" customWidth="1"/>
    <col min="9993" max="9993" width="6.26953125" style="33" customWidth="1"/>
    <col min="9994" max="9994" width="16.7265625" style="33" customWidth="1"/>
    <col min="9995" max="10240" width="9.1796875" style="33"/>
    <col min="10241" max="10241" width="16.7265625" style="33" customWidth="1"/>
    <col min="10242" max="10242" width="5.7265625" style="33" customWidth="1"/>
    <col min="10243" max="10248" width="8.7265625" style="33" customWidth="1"/>
    <col min="10249" max="10249" width="6.26953125" style="33" customWidth="1"/>
    <col min="10250" max="10250" width="16.7265625" style="33" customWidth="1"/>
    <col min="10251" max="10496" width="9.1796875" style="33"/>
    <col min="10497" max="10497" width="16.7265625" style="33" customWidth="1"/>
    <col min="10498" max="10498" width="5.7265625" style="33" customWidth="1"/>
    <col min="10499" max="10504" width="8.7265625" style="33" customWidth="1"/>
    <col min="10505" max="10505" width="6.26953125" style="33" customWidth="1"/>
    <col min="10506" max="10506" width="16.7265625" style="33" customWidth="1"/>
    <col min="10507" max="10752" width="9.1796875" style="33"/>
    <col min="10753" max="10753" width="16.7265625" style="33" customWidth="1"/>
    <col min="10754" max="10754" width="5.7265625" style="33" customWidth="1"/>
    <col min="10755" max="10760" width="8.7265625" style="33" customWidth="1"/>
    <col min="10761" max="10761" width="6.26953125" style="33" customWidth="1"/>
    <col min="10762" max="10762" width="16.7265625" style="33" customWidth="1"/>
    <col min="10763" max="11008" width="9.1796875" style="33"/>
    <col min="11009" max="11009" width="16.7265625" style="33" customWidth="1"/>
    <col min="11010" max="11010" width="5.7265625" style="33" customWidth="1"/>
    <col min="11011" max="11016" width="8.7265625" style="33" customWidth="1"/>
    <col min="11017" max="11017" width="6.26953125" style="33" customWidth="1"/>
    <col min="11018" max="11018" width="16.7265625" style="33" customWidth="1"/>
    <col min="11019" max="11264" width="9.1796875" style="33"/>
    <col min="11265" max="11265" width="16.7265625" style="33" customWidth="1"/>
    <col min="11266" max="11266" width="5.7265625" style="33" customWidth="1"/>
    <col min="11267" max="11272" width="8.7265625" style="33" customWidth="1"/>
    <col min="11273" max="11273" width="6.26953125" style="33" customWidth="1"/>
    <col min="11274" max="11274" width="16.7265625" style="33" customWidth="1"/>
    <col min="11275" max="11520" width="9.1796875" style="33"/>
    <col min="11521" max="11521" width="16.7265625" style="33" customWidth="1"/>
    <col min="11522" max="11522" width="5.7265625" style="33" customWidth="1"/>
    <col min="11523" max="11528" width="8.7265625" style="33" customWidth="1"/>
    <col min="11529" max="11529" width="6.26953125" style="33" customWidth="1"/>
    <col min="11530" max="11530" width="16.7265625" style="33" customWidth="1"/>
    <col min="11531" max="11776" width="9.1796875" style="33"/>
    <col min="11777" max="11777" width="16.7265625" style="33" customWidth="1"/>
    <col min="11778" max="11778" width="5.7265625" style="33" customWidth="1"/>
    <col min="11779" max="11784" width="8.7265625" style="33" customWidth="1"/>
    <col min="11785" max="11785" width="6.26953125" style="33" customWidth="1"/>
    <col min="11786" max="11786" width="16.7265625" style="33" customWidth="1"/>
    <col min="11787" max="12032" width="9.1796875" style="33"/>
    <col min="12033" max="12033" width="16.7265625" style="33" customWidth="1"/>
    <col min="12034" max="12034" width="5.7265625" style="33" customWidth="1"/>
    <col min="12035" max="12040" width="8.7265625" style="33" customWidth="1"/>
    <col min="12041" max="12041" width="6.26953125" style="33" customWidth="1"/>
    <col min="12042" max="12042" width="16.7265625" style="33" customWidth="1"/>
    <col min="12043" max="12288" width="9.1796875" style="33"/>
    <col min="12289" max="12289" width="16.7265625" style="33" customWidth="1"/>
    <col min="12290" max="12290" width="5.7265625" style="33" customWidth="1"/>
    <col min="12291" max="12296" width="8.7265625" style="33" customWidth="1"/>
    <col min="12297" max="12297" width="6.26953125" style="33" customWidth="1"/>
    <col min="12298" max="12298" width="16.7265625" style="33" customWidth="1"/>
    <col min="12299" max="12544" width="9.1796875" style="33"/>
    <col min="12545" max="12545" width="16.7265625" style="33" customWidth="1"/>
    <col min="12546" max="12546" width="5.7265625" style="33" customWidth="1"/>
    <col min="12547" max="12552" width="8.7265625" style="33" customWidth="1"/>
    <col min="12553" max="12553" width="6.26953125" style="33" customWidth="1"/>
    <col min="12554" max="12554" width="16.7265625" style="33" customWidth="1"/>
    <col min="12555" max="12800" width="9.1796875" style="33"/>
    <col min="12801" max="12801" width="16.7265625" style="33" customWidth="1"/>
    <col min="12802" max="12802" width="5.7265625" style="33" customWidth="1"/>
    <col min="12803" max="12808" width="8.7265625" style="33" customWidth="1"/>
    <col min="12809" max="12809" width="6.26953125" style="33" customWidth="1"/>
    <col min="12810" max="12810" width="16.7265625" style="33" customWidth="1"/>
    <col min="12811" max="13056" width="9.1796875" style="33"/>
    <col min="13057" max="13057" width="16.7265625" style="33" customWidth="1"/>
    <col min="13058" max="13058" width="5.7265625" style="33" customWidth="1"/>
    <col min="13059" max="13064" width="8.7265625" style="33" customWidth="1"/>
    <col min="13065" max="13065" width="6.26953125" style="33" customWidth="1"/>
    <col min="13066" max="13066" width="16.7265625" style="33" customWidth="1"/>
    <col min="13067" max="13312" width="9.1796875" style="33"/>
    <col min="13313" max="13313" width="16.7265625" style="33" customWidth="1"/>
    <col min="13314" max="13314" width="5.7265625" style="33" customWidth="1"/>
    <col min="13315" max="13320" width="8.7265625" style="33" customWidth="1"/>
    <col min="13321" max="13321" width="6.26953125" style="33" customWidth="1"/>
    <col min="13322" max="13322" width="16.7265625" style="33" customWidth="1"/>
    <col min="13323" max="13568" width="9.1796875" style="33"/>
    <col min="13569" max="13569" width="16.7265625" style="33" customWidth="1"/>
    <col min="13570" max="13570" width="5.7265625" style="33" customWidth="1"/>
    <col min="13571" max="13576" width="8.7265625" style="33" customWidth="1"/>
    <col min="13577" max="13577" width="6.26953125" style="33" customWidth="1"/>
    <col min="13578" max="13578" width="16.7265625" style="33" customWidth="1"/>
    <col min="13579" max="13824" width="9.1796875" style="33"/>
    <col min="13825" max="13825" width="16.7265625" style="33" customWidth="1"/>
    <col min="13826" max="13826" width="5.7265625" style="33" customWidth="1"/>
    <col min="13827" max="13832" width="8.7265625" style="33" customWidth="1"/>
    <col min="13833" max="13833" width="6.26953125" style="33" customWidth="1"/>
    <col min="13834" max="13834" width="16.7265625" style="33" customWidth="1"/>
    <col min="13835" max="14080" width="9.1796875" style="33"/>
    <col min="14081" max="14081" width="16.7265625" style="33" customWidth="1"/>
    <col min="14082" max="14082" width="5.7265625" style="33" customWidth="1"/>
    <col min="14083" max="14088" width="8.7265625" style="33" customWidth="1"/>
    <col min="14089" max="14089" width="6.26953125" style="33" customWidth="1"/>
    <col min="14090" max="14090" width="16.7265625" style="33" customWidth="1"/>
    <col min="14091" max="14336" width="9.1796875" style="33"/>
    <col min="14337" max="14337" width="16.7265625" style="33" customWidth="1"/>
    <col min="14338" max="14338" width="5.7265625" style="33" customWidth="1"/>
    <col min="14339" max="14344" width="8.7265625" style="33" customWidth="1"/>
    <col min="14345" max="14345" width="6.26953125" style="33" customWidth="1"/>
    <col min="14346" max="14346" width="16.7265625" style="33" customWidth="1"/>
    <col min="14347" max="14592" width="9.1796875" style="33"/>
    <col min="14593" max="14593" width="16.7265625" style="33" customWidth="1"/>
    <col min="14594" max="14594" width="5.7265625" style="33" customWidth="1"/>
    <col min="14595" max="14600" width="8.7265625" style="33" customWidth="1"/>
    <col min="14601" max="14601" width="6.26953125" style="33" customWidth="1"/>
    <col min="14602" max="14602" width="16.7265625" style="33" customWidth="1"/>
    <col min="14603" max="14848" width="9.1796875" style="33"/>
    <col min="14849" max="14849" width="16.7265625" style="33" customWidth="1"/>
    <col min="14850" max="14850" width="5.7265625" style="33" customWidth="1"/>
    <col min="14851" max="14856" width="8.7265625" style="33" customWidth="1"/>
    <col min="14857" max="14857" width="6.26953125" style="33" customWidth="1"/>
    <col min="14858" max="14858" width="16.7265625" style="33" customWidth="1"/>
    <col min="14859" max="15104" width="9.1796875" style="33"/>
    <col min="15105" max="15105" width="16.7265625" style="33" customWidth="1"/>
    <col min="15106" max="15106" width="5.7265625" style="33" customWidth="1"/>
    <col min="15107" max="15112" width="8.7265625" style="33" customWidth="1"/>
    <col min="15113" max="15113" width="6.26953125" style="33" customWidth="1"/>
    <col min="15114" max="15114" width="16.7265625" style="33" customWidth="1"/>
    <col min="15115" max="15360" width="9.1796875" style="33"/>
    <col min="15361" max="15361" width="16.7265625" style="33" customWidth="1"/>
    <col min="15362" max="15362" width="5.7265625" style="33" customWidth="1"/>
    <col min="15363" max="15368" width="8.7265625" style="33" customWidth="1"/>
    <col min="15369" max="15369" width="6.26953125" style="33" customWidth="1"/>
    <col min="15370" max="15370" width="16.7265625" style="33" customWidth="1"/>
    <col min="15371" max="15616" width="9.1796875" style="33"/>
    <col min="15617" max="15617" width="16.7265625" style="33" customWidth="1"/>
    <col min="15618" max="15618" width="5.7265625" style="33" customWidth="1"/>
    <col min="15619" max="15624" width="8.7265625" style="33" customWidth="1"/>
    <col min="15625" max="15625" width="6.26953125" style="33" customWidth="1"/>
    <col min="15626" max="15626" width="16.7265625" style="33" customWidth="1"/>
    <col min="15627" max="15872" width="9.1796875" style="33"/>
    <col min="15873" max="15873" width="16.7265625" style="33" customWidth="1"/>
    <col min="15874" max="15874" width="5.7265625" style="33" customWidth="1"/>
    <col min="15875" max="15880" width="8.7265625" style="33" customWidth="1"/>
    <col min="15881" max="15881" width="6.26953125" style="33" customWidth="1"/>
    <col min="15882" max="15882" width="16.7265625" style="33" customWidth="1"/>
    <col min="15883" max="16128" width="9.1796875" style="33"/>
    <col min="16129" max="16129" width="16.7265625" style="33" customWidth="1"/>
    <col min="16130" max="16130" width="5.7265625" style="33" customWidth="1"/>
    <col min="16131" max="16136" width="8.7265625" style="33" customWidth="1"/>
    <col min="16137" max="16137" width="6.26953125" style="33" customWidth="1"/>
    <col min="16138" max="16138" width="16.7265625" style="33" customWidth="1"/>
    <col min="16139" max="16384" width="9.1796875" style="33"/>
  </cols>
  <sheetData>
    <row r="1" spans="1:10" ht="19.5" customHeight="1" x14ac:dyDescent="0.85">
      <c r="A1" s="1200" t="s">
        <v>1406</v>
      </c>
      <c r="B1" s="1200"/>
      <c r="C1" s="1200"/>
      <c r="D1" s="1200"/>
      <c r="E1" s="1200"/>
      <c r="F1" s="1200"/>
      <c r="G1" s="1200"/>
      <c r="H1" s="1200"/>
      <c r="I1" s="1200"/>
      <c r="J1" s="1200"/>
    </row>
    <row r="2" spans="1:10" ht="33.75" customHeight="1" x14ac:dyDescent="0.35">
      <c r="A2" s="1201" t="s">
        <v>1181</v>
      </c>
      <c r="B2" s="1201"/>
      <c r="C2" s="1201"/>
      <c r="D2" s="1201"/>
      <c r="E2" s="1201"/>
      <c r="F2" s="1201"/>
      <c r="G2" s="1201"/>
      <c r="H2" s="1201"/>
      <c r="I2" s="1201"/>
      <c r="J2" s="1201"/>
    </row>
    <row r="3" spans="1:10" ht="15.5" x14ac:dyDescent="0.35">
      <c r="A3" s="1186">
        <v>2017</v>
      </c>
      <c r="B3" s="1186"/>
      <c r="C3" s="1186"/>
      <c r="D3" s="1186"/>
      <c r="E3" s="1186"/>
      <c r="F3" s="1186"/>
      <c r="G3" s="1186"/>
      <c r="H3" s="1186"/>
      <c r="I3" s="1186"/>
      <c r="J3" s="1186"/>
    </row>
    <row r="4" spans="1:10" ht="15.5" x14ac:dyDescent="0.35">
      <c r="A4" s="1186" t="s">
        <v>356</v>
      </c>
      <c r="B4" s="1186"/>
      <c r="C4" s="1186"/>
      <c r="D4" s="1186"/>
      <c r="E4" s="1186"/>
      <c r="F4" s="1186"/>
      <c r="G4" s="1186"/>
      <c r="H4" s="1186"/>
      <c r="I4" s="1186"/>
      <c r="J4" s="1186"/>
    </row>
    <row r="5" spans="1:10" ht="15" x14ac:dyDescent="0.4">
      <c r="A5" s="1361" t="s">
        <v>1292</v>
      </c>
      <c r="B5" s="1361"/>
      <c r="C5" s="320"/>
      <c r="D5" s="320"/>
      <c r="E5" s="320"/>
      <c r="F5" s="320"/>
      <c r="G5" s="320"/>
      <c r="H5" s="320"/>
      <c r="I5" s="321"/>
      <c r="J5" s="319" t="s">
        <v>1293</v>
      </c>
    </row>
    <row r="6" spans="1:10" ht="25.5" customHeight="1" thickBot="1" x14ac:dyDescent="0.3">
      <c r="A6" s="1260" t="s">
        <v>1180</v>
      </c>
      <c r="B6" s="1260" t="s">
        <v>425</v>
      </c>
      <c r="C6" s="1363" t="s">
        <v>899</v>
      </c>
      <c r="D6" s="1363"/>
      <c r="E6" s="1363"/>
      <c r="F6" s="1363"/>
      <c r="G6" s="1363"/>
      <c r="H6" s="1363"/>
      <c r="I6" s="1364" t="s">
        <v>424</v>
      </c>
      <c r="J6" s="1364" t="s">
        <v>943</v>
      </c>
    </row>
    <row r="7" spans="1:10" ht="25.5" customHeight="1" thickTop="1" thickBot="1" x14ac:dyDescent="0.35">
      <c r="A7" s="1362"/>
      <c r="B7" s="1362"/>
      <c r="C7" s="583" t="s">
        <v>48</v>
      </c>
      <c r="D7" s="583" t="s">
        <v>75</v>
      </c>
      <c r="E7" s="583" t="s">
        <v>891</v>
      </c>
      <c r="F7" s="583" t="s">
        <v>890</v>
      </c>
      <c r="G7" s="583" t="s">
        <v>889</v>
      </c>
      <c r="H7" s="583" t="s">
        <v>888</v>
      </c>
      <c r="I7" s="1365"/>
      <c r="J7" s="1365"/>
    </row>
    <row r="8" spans="1:10" ht="29.25" customHeight="1" thickTop="1" x14ac:dyDescent="0.25">
      <c r="A8" s="1261"/>
      <c r="B8" s="1261"/>
      <c r="C8" s="591" t="s">
        <v>47</v>
      </c>
      <c r="D8" s="592" t="s">
        <v>74</v>
      </c>
      <c r="E8" s="592" t="s">
        <v>892</v>
      </c>
      <c r="F8" s="592" t="s">
        <v>893</v>
      </c>
      <c r="G8" s="592" t="s">
        <v>894</v>
      </c>
      <c r="H8" s="592" t="s">
        <v>895</v>
      </c>
      <c r="I8" s="1366"/>
      <c r="J8" s="1366"/>
    </row>
    <row r="9" spans="1:10" ht="13.5" thickBot="1" x14ac:dyDescent="0.3">
      <c r="A9" s="1360" t="s">
        <v>63</v>
      </c>
      <c r="B9" s="144" t="s">
        <v>820</v>
      </c>
      <c r="C9" s="189">
        <f>'D-8-1'!C9+'D-8-2'!C9</f>
        <v>38</v>
      </c>
      <c r="D9" s="220">
        <f>'D-8-1'!D9+'D-8-2'!D9</f>
        <v>0</v>
      </c>
      <c r="E9" s="220">
        <f>'D-8-1'!E9+'D-8-2'!E9</f>
        <v>0</v>
      </c>
      <c r="F9" s="220">
        <f>'D-8-1'!F9+'D-8-2'!F9</f>
        <v>0</v>
      </c>
      <c r="G9" s="220">
        <f>'D-8-1'!G9+'D-8-2'!G9</f>
        <v>1</v>
      </c>
      <c r="H9" s="220">
        <f>'D-8-1'!H9+'D-8-2'!H9</f>
        <v>37</v>
      </c>
      <c r="I9" s="66" t="s">
        <v>184</v>
      </c>
      <c r="J9" s="1359" t="s">
        <v>159</v>
      </c>
    </row>
    <row r="10" spans="1:10" thickTop="1" thickBot="1" x14ac:dyDescent="0.3">
      <c r="A10" s="1343"/>
      <c r="B10" s="159" t="s">
        <v>821</v>
      </c>
      <c r="C10" s="189">
        <f>'D-8-1'!C10+'D-8-2'!C10</f>
        <v>2</v>
      </c>
      <c r="D10" s="220">
        <f>'D-8-1'!D10+'D-8-2'!D10</f>
        <v>0</v>
      </c>
      <c r="E10" s="220">
        <f>'D-8-1'!E10+'D-8-2'!E10</f>
        <v>0</v>
      </c>
      <c r="F10" s="220">
        <f>'D-8-1'!F10+'D-8-2'!F10</f>
        <v>0</v>
      </c>
      <c r="G10" s="220">
        <f>'D-8-1'!G10+'D-8-2'!G10</f>
        <v>0</v>
      </c>
      <c r="H10" s="220">
        <f>'D-8-1'!H10+'D-8-2'!H10</f>
        <v>2</v>
      </c>
      <c r="I10" s="64" t="s">
        <v>446</v>
      </c>
      <c r="J10" s="1344"/>
    </row>
    <row r="11" spans="1:10" thickTop="1" thickBot="1" x14ac:dyDescent="0.3">
      <c r="A11" s="1343"/>
      <c r="B11" s="586" t="s">
        <v>47</v>
      </c>
      <c r="C11" s="189">
        <f>'D-8-1'!C11+'D-8-2'!C11</f>
        <v>40</v>
      </c>
      <c r="D11" s="916">
        <f>'D-8-1'!D11+'D-8-2'!D11</f>
        <v>0</v>
      </c>
      <c r="E11" s="916">
        <f>'D-8-1'!E11+'D-8-2'!E11</f>
        <v>0</v>
      </c>
      <c r="F11" s="916">
        <f>'D-8-1'!F11+'D-8-2'!F11</f>
        <v>0</v>
      </c>
      <c r="G11" s="916">
        <f>'D-8-1'!G11+'D-8-2'!G11</f>
        <v>1</v>
      </c>
      <c r="H11" s="916">
        <f>'D-8-1'!H11+'D-8-2'!H11</f>
        <v>39</v>
      </c>
      <c r="I11" s="90" t="s">
        <v>48</v>
      </c>
      <c r="J11" s="1344"/>
    </row>
    <row r="12" spans="1:10" thickTop="1" thickBot="1" x14ac:dyDescent="0.3">
      <c r="A12" s="1355" t="s">
        <v>65</v>
      </c>
      <c r="B12" s="160" t="s">
        <v>820</v>
      </c>
      <c r="C12" s="265">
        <f>'D-8-1'!C12+'D-8-2'!C12</f>
        <v>81</v>
      </c>
      <c r="D12" s="267">
        <f>'D-8-1'!D12+'D-8-2'!D12</f>
        <v>3</v>
      </c>
      <c r="E12" s="267">
        <f>'D-8-1'!E12+'D-8-2'!E12</f>
        <v>0</v>
      </c>
      <c r="F12" s="267">
        <f>'D-8-1'!F12+'D-8-2'!F12</f>
        <v>0</v>
      </c>
      <c r="G12" s="267">
        <f>'D-8-1'!G12+'D-8-2'!G12</f>
        <v>10</v>
      </c>
      <c r="H12" s="267">
        <f>'D-8-1'!H12+'D-8-2'!H12</f>
        <v>68</v>
      </c>
      <c r="I12" s="65" t="s">
        <v>184</v>
      </c>
      <c r="J12" s="1347" t="s">
        <v>160</v>
      </c>
    </row>
    <row r="13" spans="1:10" thickTop="1" thickBot="1" x14ac:dyDescent="0.3">
      <c r="A13" s="1355"/>
      <c r="B13" s="160" t="s">
        <v>821</v>
      </c>
      <c r="C13" s="265">
        <f>'D-8-1'!C13+'D-8-2'!C13</f>
        <v>5</v>
      </c>
      <c r="D13" s="267">
        <f>'D-8-1'!D13+'D-8-2'!D13</f>
        <v>0</v>
      </c>
      <c r="E13" s="267">
        <f>'D-8-1'!E13+'D-8-2'!E13</f>
        <v>0</v>
      </c>
      <c r="F13" s="267">
        <f>'D-8-1'!F13+'D-8-2'!F13</f>
        <v>0</v>
      </c>
      <c r="G13" s="267">
        <f>'D-8-1'!G13+'D-8-2'!G13</f>
        <v>0</v>
      </c>
      <c r="H13" s="267">
        <f>'D-8-1'!H13+'D-8-2'!H13</f>
        <v>5</v>
      </c>
      <c r="I13" s="65" t="s">
        <v>446</v>
      </c>
      <c r="J13" s="1347"/>
    </row>
    <row r="14" spans="1:10" thickTop="1" thickBot="1" x14ac:dyDescent="0.3">
      <c r="A14" s="1355"/>
      <c r="B14" s="587" t="s">
        <v>47</v>
      </c>
      <c r="C14" s="265">
        <f>'D-8-1'!C14+'D-8-2'!C14</f>
        <v>86</v>
      </c>
      <c r="D14" s="735">
        <f>'D-8-1'!D14+'D-8-2'!D14</f>
        <v>3</v>
      </c>
      <c r="E14" s="735">
        <f>'D-8-1'!E14+'D-8-2'!E14</f>
        <v>0</v>
      </c>
      <c r="F14" s="735">
        <f>'D-8-1'!F14+'D-8-2'!F14</f>
        <v>0</v>
      </c>
      <c r="G14" s="735">
        <f>'D-8-1'!G14+'D-8-2'!G14</f>
        <v>10</v>
      </c>
      <c r="H14" s="735">
        <f>'D-8-1'!H14+'D-8-2'!H14</f>
        <v>73</v>
      </c>
      <c r="I14" s="91" t="s">
        <v>48</v>
      </c>
      <c r="J14" s="1347"/>
    </row>
    <row r="15" spans="1:10" thickTop="1" thickBot="1" x14ac:dyDescent="0.3">
      <c r="A15" s="1343" t="s">
        <v>67</v>
      </c>
      <c r="B15" s="159" t="s">
        <v>820</v>
      </c>
      <c r="C15" s="189">
        <f>'D-8-1'!C15+'D-8-2'!C15</f>
        <v>137</v>
      </c>
      <c r="D15" s="220">
        <f>'D-8-1'!D15+'D-8-2'!D15</f>
        <v>12</v>
      </c>
      <c r="E15" s="220">
        <f>'D-8-1'!E15+'D-8-2'!E15</f>
        <v>0</v>
      </c>
      <c r="F15" s="220">
        <f>'D-8-1'!F15+'D-8-2'!F15</f>
        <v>0</v>
      </c>
      <c r="G15" s="220">
        <f>'D-8-1'!G15+'D-8-2'!G15</f>
        <v>37</v>
      </c>
      <c r="H15" s="220">
        <f>'D-8-1'!H15+'D-8-2'!H15</f>
        <v>88</v>
      </c>
      <c r="I15" s="66" t="s">
        <v>184</v>
      </c>
      <c r="J15" s="1344" t="s">
        <v>161</v>
      </c>
    </row>
    <row r="16" spans="1:10" thickTop="1" thickBot="1" x14ac:dyDescent="0.3">
      <c r="A16" s="1343"/>
      <c r="B16" s="159" t="s">
        <v>821</v>
      </c>
      <c r="C16" s="189">
        <f>'D-8-1'!C16+'D-8-2'!C16</f>
        <v>10</v>
      </c>
      <c r="D16" s="220">
        <f>'D-8-1'!D16+'D-8-2'!D16</f>
        <v>0</v>
      </c>
      <c r="E16" s="220">
        <f>'D-8-1'!E16+'D-8-2'!E16</f>
        <v>0</v>
      </c>
      <c r="F16" s="220">
        <f>'D-8-1'!F16+'D-8-2'!F16</f>
        <v>0</v>
      </c>
      <c r="G16" s="220">
        <f>'D-8-1'!G16+'D-8-2'!G16</f>
        <v>7</v>
      </c>
      <c r="H16" s="220">
        <f>'D-8-1'!H16+'D-8-2'!H16</f>
        <v>3</v>
      </c>
      <c r="I16" s="64" t="s">
        <v>446</v>
      </c>
      <c r="J16" s="1344"/>
    </row>
    <row r="17" spans="1:10" thickTop="1" thickBot="1" x14ac:dyDescent="0.3">
      <c r="A17" s="1343"/>
      <c r="B17" s="586" t="s">
        <v>47</v>
      </c>
      <c r="C17" s="189">
        <f>'D-8-1'!C17+'D-8-2'!C17</f>
        <v>147</v>
      </c>
      <c r="D17" s="916">
        <f>'D-8-1'!D17+'D-8-2'!D17</f>
        <v>12</v>
      </c>
      <c r="E17" s="916">
        <f>'D-8-1'!E17+'D-8-2'!E17</f>
        <v>0</v>
      </c>
      <c r="F17" s="916">
        <f>'D-8-1'!F17+'D-8-2'!F17</f>
        <v>0</v>
      </c>
      <c r="G17" s="916">
        <f>'D-8-1'!G17+'D-8-2'!G17</f>
        <v>44</v>
      </c>
      <c r="H17" s="916">
        <f>'D-8-1'!H17+'D-8-2'!H17</f>
        <v>91</v>
      </c>
      <c r="I17" s="90" t="s">
        <v>48</v>
      </c>
      <c r="J17" s="1344"/>
    </row>
    <row r="18" spans="1:10" thickTop="1" thickBot="1" x14ac:dyDescent="0.3">
      <c r="A18" s="1355" t="s">
        <v>69</v>
      </c>
      <c r="B18" s="160" t="s">
        <v>820</v>
      </c>
      <c r="C18" s="265">
        <f>'D-8-1'!C18+'D-8-2'!C18</f>
        <v>129</v>
      </c>
      <c r="D18" s="267">
        <f>'D-8-1'!D18+'D-8-2'!D18</f>
        <v>8</v>
      </c>
      <c r="E18" s="267">
        <f>'D-8-1'!E18+'D-8-2'!E18</f>
        <v>0</v>
      </c>
      <c r="F18" s="267">
        <f>'D-8-1'!F18+'D-8-2'!F18</f>
        <v>0</v>
      </c>
      <c r="G18" s="267">
        <f>'D-8-1'!G18+'D-8-2'!G18</f>
        <v>71</v>
      </c>
      <c r="H18" s="267">
        <f>'D-8-1'!H18+'D-8-2'!H18</f>
        <v>50</v>
      </c>
      <c r="I18" s="65" t="s">
        <v>184</v>
      </c>
      <c r="J18" s="1347" t="s">
        <v>162</v>
      </c>
    </row>
    <row r="19" spans="1:10" thickTop="1" thickBot="1" x14ac:dyDescent="0.3">
      <c r="A19" s="1355"/>
      <c r="B19" s="160" t="s">
        <v>821</v>
      </c>
      <c r="C19" s="265">
        <f>'D-8-1'!C19+'D-8-2'!C19</f>
        <v>9</v>
      </c>
      <c r="D19" s="267">
        <f>'D-8-1'!D19+'D-8-2'!D19</f>
        <v>0</v>
      </c>
      <c r="E19" s="267">
        <f>'D-8-1'!E19+'D-8-2'!E19</f>
        <v>0</v>
      </c>
      <c r="F19" s="267">
        <f>'D-8-1'!F19+'D-8-2'!F19</f>
        <v>0</v>
      </c>
      <c r="G19" s="267">
        <f>'D-8-1'!G19+'D-8-2'!G19</f>
        <v>5</v>
      </c>
      <c r="H19" s="267">
        <f>'D-8-1'!H19+'D-8-2'!H19</f>
        <v>4</v>
      </c>
      <c r="I19" s="65" t="s">
        <v>446</v>
      </c>
      <c r="J19" s="1347"/>
    </row>
    <row r="20" spans="1:10" thickTop="1" thickBot="1" x14ac:dyDescent="0.3">
      <c r="A20" s="1355"/>
      <c r="B20" s="587" t="s">
        <v>47</v>
      </c>
      <c r="C20" s="265">
        <f>'D-8-1'!C20+'D-8-2'!C20</f>
        <v>138</v>
      </c>
      <c r="D20" s="735">
        <f>'D-8-1'!D20+'D-8-2'!D20</f>
        <v>8</v>
      </c>
      <c r="E20" s="735">
        <f>'D-8-1'!E20+'D-8-2'!E20</f>
        <v>0</v>
      </c>
      <c r="F20" s="735">
        <f>'D-8-1'!F20+'D-8-2'!F20</f>
        <v>0</v>
      </c>
      <c r="G20" s="735">
        <f>'D-8-1'!G20+'D-8-2'!G20</f>
        <v>76</v>
      </c>
      <c r="H20" s="735">
        <f>'D-8-1'!H20+'D-8-2'!H20</f>
        <v>54</v>
      </c>
      <c r="I20" s="91" t="s">
        <v>48</v>
      </c>
      <c r="J20" s="1347"/>
    </row>
    <row r="21" spans="1:10" thickTop="1" thickBot="1" x14ac:dyDescent="0.3">
      <c r="A21" s="1343" t="s">
        <v>71</v>
      </c>
      <c r="B21" s="159" t="s">
        <v>820</v>
      </c>
      <c r="C21" s="189">
        <f>'D-8-1'!C21+'D-8-2'!C21</f>
        <v>140</v>
      </c>
      <c r="D21" s="220">
        <f>'D-8-1'!D21+'D-8-2'!D21</f>
        <v>7</v>
      </c>
      <c r="E21" s="220">
        <f>'D-8-1'!E21+'D-8-2'!E21</f>
        <v>0</v>
      </c>
      <c r="F21" s="220">
        <f>'D-8-1'!F21+'D-8-2'!F21</f>
        <v>1</v>
      </c>
      <c r="G21" s="220">
        <f>'D-8-1'!G21+'D-8-2'!G21</f>
        <v>85</v>
      </c>
      <c r="H21" s="220">
        <f>'D-8-1'!H21+'D-8-2'!H21</f>
        <v>47</v>
      </c>
      <c r="I21" s="66" t="s">
        <v>184</v>
      </c>
      <c r="J21" s="1344" t="s">
        <v>163</v>
      </c>
    </row>
    <row r="22" spans="1:10" thickTop="1" thickBot="1" x14ac:dyDescent="0.3">
      <c r="A22" s="1343"/>
      <c r="B22" s="159" t="s">
        <v>821</v>
      </c>
      <c r="C22" s="189">
        <f>'D-8-1'!C22+'D-8-2'!C22</f>
        <v>16</v>
      </c>
      <c r="D22" s="220">
        <f>'D-8-1'!D22+'D-8-2'!D22</f>
        <v>1</v>
      </c>
      <c r="E22" s="220">
        <f>'D-8-1'!E22+'D-8-2'!E22</f>
        <v>0</v>
      </c>
      <c r="F22" s="220">
        <f>'D-8-1'!F22+'D-8-2'!F22</f>
        <v>0</v>
      </c>
      <c r="G22" s="220">
        <f>'D-8-1'!G22+'D-8-2'!G22</f>
        <v>9</v>
      </c>
      <c r="H22" s="220">
        <f>'D-8-1'!H22+'D-8-2'!H22</f>
        <v>6</v>
      </c>
      <c r="I22" s="64" t="s">
        <v>446</v>
      </c>
      <c r="J22" s="1344"/>
    </row>
    <row r="23" spans="1:10" thickTop="1" thickBot="1" x14ac:dyDescent="0.3">
      <c r="A23" s="1343"/>
      <c r="B23" s="586" t="s">
        <v>47</v>
      </c>
      <c r="C23" s="189">
        <f>'D-8-1'!C23+'D-8-2'!C23</f>
        <v>156</v>
      </c>
      <c r="D23" s="916">
        <f>'D-8-1'!D23+'D-8-2'!D23</f>
        <v>8</v>
      </c>
      <c r="E23" s="916">
        <f>'D-8-1'!E23+'D-8-2'!E23</f>
        <v>0</v>
      </c>
      <c r="F23" s="916">
        <f>'D-8-1'!F23+'D-8-2'!F23</f>
        <v>1</v>
      </c>
      <c r="G23" s="916">
        <f>'D-8-1'!G23+'D-8-2'!G23</f>
        <v>94</v>
      </c>
      <c r="H23" s="916">
        <f>'D-8-1'!H23+'D-8-2'!H23</f>
        <v>53</v>
      </c>
      <c r="I23" s="90" t="s">
        <v>48</v>
      </c>
      <c r="J23" s="1344"/>
    </row>
    <row r="24" spans="1:10" thickTop="1" thickBot="1" x14ac:dyDescent="0.3">
      <c r="A24" s="1355" t="s">
        <v>73</v>
      </c>
      <c r="B24" s="160" t="s">
        <v>820</v>
      </c>
      <c r="C24" s="265">
        <f>'D-8-1'!C24+'D-8-2'!C24</f>
        <v>122</v>
      </c>
      <c r="D24" s="267">
        <f>'D-8-1'!D24+'D-8-2'!D24</f>
        <v>4</v>
      </c>
      <c r="E24" s="267">
        <f>'D-8-1'!E24+'D-8-2'!E24</f>
        <v>0</v>
      </c>
      <c r="F24" s="267">
        <f>'D-8-1'!F24+'D-8-2'!F24</f>
        <v>0</v>
      </c>
      <c r="G24" s="267">
        <f>'D-8-1'!G24+'D-8-2'!G24</f>
        <v>88</v>
      </c>
      <c r="H24" s="267">
        <f>'D-8-1'!H24+'D-8-2'!H24</f>
        <v>30</v>
      </c>
      <c r="I24" s="65" t="s">
        <v>184</v>
      </c>
      <c r="J24" s="1347" t="s">
        <v>164</v>
      </c>
    </row>
    <row r="25" spans="1:10" thickTop="1" thickBot="1" x14ac:dyDescent="0.3">
      <c r="A25" s="1355"/>
      <c r="B25" s="160" t="s">
        <v>821</v>
      </c>
      <c r="C25" s="265">
        <f>'D-8-1'!C25+'D-8-2'!C25</f>
        <v>22</v>
      </c>
      <c r="D25" s="267">
        <f>'D-8-1'!D25+'D-8-2'!D25</f>
        <v>2</v>
      </c>
      <c r="E25" s="267">
        <f>'D-8-1'!E25+'D-8-2'!E25</f>
        <v>0</v>
      </c>
      <c r="F25" s="267">
        <f>'D-8-1'!F25+'D-8-2'!F25</f>
        <v>0</v>
      </c>
      <c r="G25" s="267">
        <f>'D-8-1'!G25+'D-8-2'!G25</f>
        <v>16</v>
      </c>
      <c r="H25" s="267">
        <f>'D-8-1'!H25+'D-8-2'!H25</f>
        <v>4</v>
      </c>
      <c r="I25" s="65" t="s">
        <v>446</v>
      </c>
      <c r="J25" s="1347"/>
    </row>
    <row r="26" spans="1:10" thickTop="1" thickBot="1" x14ac:dyDescent="0.3">
      <c r="A26" s="1355"/>
      <c r="B26" s="587" t="s">
        <v>47</v>
      </c>
      <c r="C26" s="265">
        <f>'D-8-1'!C26+'D-8-2'!C26</f>
        <v>144</v>
      </c>
      <c r="D26" s="735">
        <f>'D-8-1'!D26+'D-8-2'!D26</f>
        <v>6</v>
      </c>
      <c r="E26" s="735">
        <f>'D-8-1'!E26+'D-8-2'!E26</f>
        <v>0</v>
      </c>
      <c r="F26" s="735">
        <f>'D-8-1'!F26+'D-8-2'!F26</f>
        <v>0</v>
      </c>
      <c r="G26" s="735">
        <f>'D-8-1'!G26+'D-8-2'!G26</f>
        <v>104</v>
      </c>
      <c r="H26" s="735">
        <f>'D-8-1'!H26+'D-8-2'!H26</f>
        <v>34</v>
      </c>
      <c r="I26" s="91" t="s">
        <v>48</v>
      </c>
      <c r="J26" s="1347"/>
    </row>
    <row r="27" spans="1:10" thickTop="1" thickBot="1" x14ac:dyDescent="0.3">
      <c r="A27" s="1343" t="s">
        <v>200</v>
      </c>
      <c r="B27" s="159" t="s">
        <v>820</v>
      </c>
      <c r="C27" s="189">
        <f>'D-8-1'!C27+'D-8-2'!C27</f>
        <v>119</v>
      </c>
      <c r="D27" s="220">
        <f>'D-8-1'!D27+'D-8-2'!D27</f>
        <v>4</v>
      </c>
      <c r="E27" s="220">
        <f>'D-8-1'!E27+'D-8-2'!E27</f>
        <v>0</v>
      </c>
      <c r="F27" s="220">
        <f>'D-8-1'!F27+'D-8-2'!F27</f>
        <v>0</v>
      </c>
      <c r="G27" s="220">
        <f>'D-8-1'!G27+'D-8-2'!G27</f>
        <v>85</v>
      </c>
      <c r="H27" s="220">
        <f>'D-8-1'!H27+'D-8-2'!H27</f>
        <v>30</v>
      </c>
      <c r="I27" s="66" t="s">
        <v>184</v>
      </c>
      <c r="J27" s="1344" t="s">
        <v>166</v>
      </c>
    </row>
    <row r="28" spans="1:10" thickTop="1" thickBot="1" x14ac:dyDescent="0.3">
      <c r="A28" s="1343"/>
      <c r="B28" s="159" t="s">
        <v>821</v>
      </c>
      <c r="C28" s="189">
        <f>'D-8-1'!C28+'D-8-2'!C28</f>
        <v>28</v>
      </c>
      <c r="D28" s="220">
        <f>'D-8-1'!D28+'D-8-2'!D28</f>
        <v>0</v>
      </c>
      <c r="E28" s="220">
        <f>'D-8-1'!E28+'D-8-2'!E28</f>
        <v>1</v>
      </c>
      <c r="F28" s="220">
        <f>'D-8-1'!F28+'D-8-2'!F28</f>
        <v>2</v>
      </c>
      <c r="G28" s="220">
        <f>'D-8-1'!G28+'D-8-2'!G28</f>
        <v>22</v>
      </c>
      <c r="H28" s="220">
        <f>'D-8-1'!H28+'D-8-2'!H28</f>
        <v>3</v>
      </c>
      <c r="I28" s="64" t="s">
        <v>446</v>
      </c>
      <c r="J28" s="1344"/>
    </row>
    <row r="29" spans="1:10" thickTop="1" thickBot="1" x14ac:dyDescent="0.3">
      <c r="A29" s="1343"/>
      <c r="B29" s="586" t="s">
        <v>47</v>
      </c>
      <c r="C29" s="189">
        <f>'D-8-1'!C29+'D-8-2'!C29</f>
        <v>147</v>
      </c>
      <c r="D29" s="916">
        <f>'D-8-1'!D29+'D-8-2'!D29</f>
        <v>4</v>
      </c>
      <c r="E29" s="916">
        <f>'D-8-1'!E29+'D-8-2'!E29</f>
        <v>1</v>
      </c>
      <c r="F29" s="916">
        <f>'D-8-1'!F29+'D-8-2'!F29</f>
        <v>2</v>
      </c>
      <c r="G29" s="916">
        <f>'D-8-1'!G29+'D-8-2'!G29</f>
        <v>107</v>
      </c>
      <c r="H29" s="916">
        <f>'D-8-1'!H29+'D-8-2'!H29</f>
        <v>33</v>
      </c>
      <c r="I29" s="90" t="s">
        <v>48</v>
      </c>
      <c r="J29" s="1344"/>
    </row>
    <row r="30" spans="1:10" thickTop="1" thickBot="1" x14ac:dyDescent="0.3">
      <c r="A30" s="1355" t="s">
        <v>896</v>
      </c>
      <c r="B30" s="160" t="s">
        <v>820</v>
      </c>
      <c r="C30" s="265">
        <f>'D-8-1'!C30+'D-8-2'!C30</f>
        <v>120</v>
      </c>
      <c r="D30" s="267">
        <f>'D-8-1'!D30+'D-8-2'!D30</f>
        <v>7</v>
      </c>
      <c r="E30" s="267">
        <f>'D-8-1'!E30+'D-8-2'!E30</f>
        <v>0</v>
      </c>
      <c r="F30" s="267">
        <f>'D-8-1'!F30+'D-8-2'!F30</f>
        <v>2</v>
      </c>
      <c r="G30" s="267">
        <f>'D-8-1'!G30+'D-8-2'!G30</f>
        <v>87</v>
      </c>
      <c r="H30" s="267">
        <f>'D-8-1'!H30+'D-8-2'!H30</f>
        <v>24</v>
      </c>
      <c r="I30" s="65" t="s">
        <v>184</v>
      </c>
      <c r="J30" s="1347" t="s">
        <v>168</v>
      </c>
    </row>
    <row r="31" spans="1:10" thickTop="1" thickBot="1" x14ac:dyDescent="0.3">
      <c r="A31" s="1355"/>
      <c r="B31" s="160" t="s">
        <v>821</v>
      </c>
      <c r="C31" s="265">
        <f>'D-8-1'!C31+'D-8-2'!C31</f>
        <v>40</v>
      </c>
      <c r="D31" s="267">
        <f>'D-8-1'!D31+'D-8-2'!D31</f>
        <v>2</v>
      </c>
      <c r="E31" s="267">
        <f>'D-8-1'!E31+'D-8-2'!E31</f>
        <v>1</v>
      </c>
      <c r="F31" s="267">
        <f>'D-8-1'!F31+'D-8-2'!F31</f>
        <v>1</v>
      </c>
      <c r="G31" s="267">
        <f>'D-8-1'!G31+'D-8-2'!G31</f>
        <v>30</v>
      </c>
      <c r="H31" s="267">
        <f>'D-8-1'!H31+'D-8-2'!H31</f>
        <v>6</v>
      </c>
      <c r="I31" s="65" t="s">
        <v>446</v>
      </c>
      <c r="J31" s="1347"/>
    </row>
    <row r="32" spans="1:10" thickTop="1" thickBot="1" x14ac:dyDescent="0.3">
      <c r="A32" s="1355"/>
      <c r="B32" s="587" t="s">
        <v>47</v>
      </c>
      <c r="C32" s="265">
        <f>'D-8-1'!C32+'D-8-2'!C32</f>
        <v>160</v>
      </c>
      <c r="D32" s="735">
        <f>'D-8-1'!D32+'D-8-2'!D32</f>
        <v>9</v>
      </c>
      <c r="E32" s="735">
        <f>'D-8-1'!E32+'D-8-2'!E32</f>
        <v>1</v>
      </c>
      <c r="F32" s="735">
        <f>'D-8-1'!F32+'D-8-2'!F32</f>
        <v>3</v>
      </c>
      <c r="G32" s="735">
        <f>'D-8-1'!G32+'D-8-2'!G32</f>
        <v>117</v>
      </c>
      <c r="H32" s="735">
        <f>'D-8-1'!H32+'D-8-2'!H32</f>
        <v>30</v>
      </c>
      <c r="I32" s="91" t="s">
        <v>48</v>
      </c>
      <c r="J32" s="1347"/>
    </row>
    <row r="33" spans="1:10" thickTop="1" thickBot="1" x14ac:dyDescent="0.3">
      <c r="A33" s="1343" t="s">
        <v>897</v>
      </c>
      <c r="B33" s="159" t="s">
        <v>820</v>
      </c>
      <c r="C33" s="189">
        <f>'D-8-1'!C33+'D-8-2'!C33</f>
        <v>157</v>
      </c>
      <c r="D33" s="220">
        <f>'D-8-1'!D33+'D-8-2'!D33</f>
        <v>5</v>
      </c>
      <c r="E33" s="220">
        <f>'D-8-1'!E33+'D-8-2'!E33</f>
        <v>1</v>
      </c>
      <c r="F33" s="220">
        <f>'D-8-1'!F33+'D-8-2'!F33</f>
        <v>4</v>
      </c>
      <c r="G33" s="220">
        <f>'D-8-1'!G33+'D-8-2'!G33</f>
        <v>133</v>
      </c>
      <c r="H33" s="220">
        <f>'D-8-1'!H33+'D-8-2'!H33</f>
        <v>14</v>
      </c>
      <c r="I33" s="66" t="s">
        <v>184</v>
      </c>
      <c r="J33" s="1344" t="s">
        <v>170</v>
      </c>
    </row>
    <row r="34" spans="1:10" thickTop="1" thickBot="1" x14ac:dyDescent="0.3">
      <c r="A34" s="1343"/>
      <c r="B34" s="159" t="s">
        <v>821</v>
      </c>
      <c r="C34" s="189">
        <f>'D-8-1'!C34+'D-8-2'!C34</f>
        <v>42</v>
      </c>
      <c r="D34" s="220">
        <f>'D-8-1'!D34+'D-8-2'!D34</f>
        <v>0</v>
      </c>
      <c r="E34" s="220">
        <f>'D-8-1'!E34+'D-8-2'!E34</f>
        <v>1</v>
      </c>
      <c r="F34" s="220">
        <f>'D-8-1'!F34+'D-8-2'!F34</f>
        <v>3</v>
      </c>
      <c r="G34" s="220">
        <f>'D-8-1'!G34+'D-8-2'!G34</f>
        <v>32</v>
      </c>
      <c r="H34" s="220">
        <f>'D-8-1'!H34+'D-8-2'!H34</f>
        <v>6</v>
      </c>
      <c r="I34" s="64" t="s">
        <v>446</v>
      </c>
      <c r="J34" s="1344"/>
    </row>
    <row r="35" spans="1:10" thickTop="1" thickBot="1" x14ac:dyDescent="0.3">
      <c r="A35" s="1343"/>
      <c r="B35" s="586" t="s">
        <v>47</v>
      </c>
      <c r="C35" s="189">
        <f>'D-8-1'!C35+'D-8-2'!C35</f>
        <v>199</v>
      </c>
      <c r="D35" s="916">
        <f>'D-8-1'!D35+'D-8-2'!D35</f>
        <v>5</v>
      </c>
      <c r="E35" s="916">
        <f>'D-8-1'!E35+'D-8-2'!E35</f>
        <v>2</v>
      </c>
      <c r="F35" s="916">
        <f>'D-8-1'!F35+'D-8-2'!F35</f>
        <v>7</v>
      </c>
      <c r="G35" s="916">
        <f>'D-8-1'!G35+'D-8-2'!G35</f>
        <v>165</v>
      </c>
      <c r="H35" s="916">
        <f>'D-8-1'!H35+'D-8-2'!H35</f>
        <v>20</v>
      </c>
      <c r="I35" s="90" t="s">
        <v>48</v>
      </c>
      <c r="J35" s="1344"/>
    </row>
    <row r="36" spans="1:10" thickTop="1" thickBot="1" x14ac:dyDescent="0.3">
      <c r="A36" s="1355" t="s">
        <v>898</v>
      </c>
      <c r="B36" s="160" t="s">
        <v>820</v>
      </c>
      <c r="C36" s="265">
        <f>'D-8-1'!C36+'D-8-2'!C36</f>
        <v>118</v>
      </c>
      <c r="D36" s="267">
        <f>'D-8-1'!D36+'D-8-2'!D36</f>
        <v>1</v>
      </c>
      <c r="E36" s="267">
        <f>'D-8-1'!E36+'D-8-2'!E36</f>
        <v>1</v>
      </c>
      <c r="F36" s="267">
        <f>'D-8-1'!F36+'D-8-2'!F36</f>
        <v>2</v>
      </c>
      <c r="G36" s="267">
        <f>'D-8-1'!G36+'D-8-2'!G36</f>
        <v>108</v>
      </c>
      <c r="H36" s="267">
        <f>'D-8-1'!H36+'D-8-2'!H36</f>
        <v>6</v>
      </c>
      <c r="I36" s="65" t="s">
        <v>184</v>
      </c>
      <c r="J36" s="1347" t="s">
        <v>172</v>
      </c>
    </row>
    <row r="37" spans="1:10" thickTop="1" thickBot="1" x14ac:dyDescent="0.3">
      <c r="A37" s="1355"/>
      <c r="B37" s="160" t="s">
        <v>821</v>
      </c>
      <c r="C37" s="265">
        <f>'D-8-1'!C37+'D-8-2'!C37</f>
        <v>47</v>
      </c>
      <c r="D37" s="267">
        <f>'D-8-1'!D37+'D-8-2'!D37</f>
        <v>1</v>
      </c>
      <c r="E37" s="267">
        <f>'D-8-1'!E37+'D-8-2'!E37</f>
        <v>3</v>
      </c>
      <c r="F37" s="267">
        <f>'D-8-1'!F37+'D-8-2'!F37</f>
        <v>4</v>
      </c>
      <c r="G37" s="267">
        <f>'D-8-1'!G37+'D-8-2'!G37</f>
        <v>37</v>
      </c>
      <c r="H37" s="267">
        <f>'D-8-1'!H37+'D-8-2'!H37</f>
        <v>2</v>
      </c>
      <c r="I37" s="65" t="s">
        <v>446</v>
      </c>
      <c r="J37" s="1347"/>
    </row>
    <row r="38" spans="1:10" thickTop="1" thickBot="1" x14ac:dyDescent="0.3">
      <c r="A38" s="1355"/>
      <c r="B38" s="587" t="s">
        <v>47</v>
      </c>
      <c r="C38" s="265">
        <f>'D-8-1'!C38+'D-8-2'!C38</f>
        <v>165</v>
      </c>
      <c r="D38" s="735">
        <f>'D-8-1'!D38+'D-8-2'!D38</f>
        <v>2</v>
      </c>
      <c r="E38" s="735">
        <f>'D-8-1'!E38+'D-8-2'!E38</f>
        <v>4</v>
      </c>
      <c r="F38" s="735">
        <f>'D-8-1'!F38+'D-8-2'!F38</f>
        <v>6</v>
      </c>
      <c r="G38" s="735">
        <f>'D-8-1'!G38+'D-8-2'!G38</f>
        <v>145</v>
      </c>
      <c r="H38" s="735">
        <f>'D-8-1'!H38+'D-8-2'!H38</f>
        <v>8</v>
      </c>
      <c r="I38" s="91" t="s">
        <v>48</v>
      </c>
      <c r="J38" s="1347"/>
    </row>
    <row r="39" spans="1:10" thickTop="1" thickBot="1" x14ac:dyDescent="0.3">
      <c r="A39" s="1343" t="s">
        <v>288</v>
      </c>
      <c r="B39" s="159" t="s">
        <v>820</v>
      </c>
      <c r="C39" s="189">
        <f>'D-8-1'!C39+'D-8-2'!C39</f>
        <v>107</v>
      </c>
      <c r="D39" s="220">
        <f>'D-8-1'!D39+'D-8-2'!D39</f>
        <v>1</v>
      </c>
      <c r="E39" s="220">
        <f>'D-8-1'!E39+'D-8-2'!E39</f>
        <v>0</v>
      </c>
      <c r="F39" s="220">
        <f>'D-8-1'!F39+'D-8-2'!F39</f>
        <v>3</v>
      </c>
      <c r="G39" s="220">
        <f>'D-8-1'!G39+'D-8-2'!G39</f>
        <v>97</v>
      </c>
      <c r="H39" s="220">
        <f>'D-8-1'!H39+'D-8-2'!H39</f>
        <v>6</v>
      </c>
      <c r="I39" s="66" t="s">
        <v>184</v>
      </c>
      <c r="J39" s="1344" t="s">
        <v>288</v>
      </c>
    </row>
    <row r="40" spans="1:10" thickTop="1" thickBot="1" x14ac:dyDescent="0.3">
      <c r="A40" s="1343"/>
      <c r="B40" s="159" t="s">
        <v>821</v>
      </c>
      <c r="C40" s="189">
        <f>'D-8-1'!C40+'D-8-2'!C40</f>
        <v>73</v>
      </c>
      <c r="D40" s="220">
        <f>'D-8-1'!D40+'D-8-2'!D40</f>
        <v>1</v>
      </c>
      <c r="E40" s="220">
        <f>'D-8-1'!E40+'D-8-2'!E40</f>
        <v>11</v>
      </c>
      <c r="F40" s="220">
        <f>'D-8-1'!F40+'D-8-2'!F40</f>
        <v>3</v>
      </c>
      <c r="G40" s="220">
        <f>'D-8-1'!G40+'D-8-2'!G40</f>
        <v>56</v>
      </c>
      <c r="H40" s="220">
        <f>'D-8-1'!H40+'D-8-2'!H40</f>
        <v>2</v>
      </c>
      <c r="I40" s="64" t="s">
        <v>446</v>
      </c>
      <c r="J40" s="1344"/>
    </row>
    <row r="41" spans="1:10" thickTop="1" thickBot="1" x14ac:dyDescent="0.3">
      <c r="A41" s="1343"/>
      <c r="B41" s="586" t="s">
        <v>47</v>
      </c>
      <c r="C41" s="189">
        <f>'D-8-1'!C41+'D-8-2'!C41</f>
        <v>180</v>
      </c>
      <c r="D41" s="916">
        <f>'D-8-1'!D41+'D-8-2'!D41</f>
        <v>2</v>
      </c>
      <c r="E41" s="916">
        <f>'D-8-1'!E41+'D-8-2'!E41</f>
        <v>11</v>
      </c>
      <c r="F41" s="916">
        <f>'D-8-1'!F41+'D-8-2'!F41</f>
        <v>6</v>
      </c>
      <c r="G41" s="916">
        <f>'D-8-1'!G41+'D-8-2'!G41</f>
        <v>153</v>
      </c>
      <c r="H41" s="916">
        <f>'D-8-1'!H41+'D-8-2'!H41</f>
        <v>8</v>
      </c>
      <c r="I41" s="90" t="s">
        <v>48</v>
      </c>
      <c r="J41" s="1344"/>
    </row>
    <row r="42" spans="1:10" thickTop="1" thickBot="1" x14ac:dyDescent="0.3">
      <c r="A42" s="1355" t="s">
        <v>289</v>
      </c>
      <c r="B42" s="160" t="s">
        <v>820</v>
      </c>
      <c r="C42" s="265">
        <f>'D-8-1'!C42+'D-8-2'!C42</f>
        <v>82</v>
      </c>
      <c r="D42" s="267">
        <f>'D-8-1'!D42+'D-8-2'!D42</f>
        <v>0</v>
      </c>
      <c r="E42" s="267">
        <f>'D-8-1'!E42+'D-8-2'!E42</f>
        <v>0</v>
      </c>
      <c r="F42" s="267">
        <f>'D-8-1'!F42+'D-8-2'!F42</f>
        <v>3</v>
      </c>
      <c r="G42" s="267">
        <f>'D-8-1'!G42+'D-8-2'!G42</f>
        <v>77</v>
      </c>
      <c r="H42" s="267">
        <f>'D-8-1'!H42+'D-8-2'!H42</f>
        <v>2</v>
      </c>
      <c r="I42" s="65" t="s">
        <v>184</v>
      </c>
      <c r="J42" s="1347" t="s">
        <v>289</v>
      </c>
    </row>
    <row r="43" spans="1:10" thickTop="1" thickBot="1" x14ac:dyDescent="0.3">
      <c r="A43" s="1355"/>
      <c r="B43" s="160" t="s">
        <v>821</v>
      </c>
      <c r="C43" s="265">
        <f>'D-8-1'!C43+'D-8-2'!C43</f>
        <v>49</v>
      </c>
      <c r="D43" s="267">
        <f>'D-8-1'!D43+'D-8-2'!D43</f>
        <v>6</v>
      </c>
      <c r="E43" s="267">
        <f>'D-8-1'!E43+'D-8-2'!E43</f>
        <v>13</v>
      </c>
      <c r="F43" s="267">
        <f>'D-8-1'!F43+'D-8-2'!F43</f>
        <v>3</v>
      </c>
      <c r="G43" s="267">
        <f>'D-8-1'!G43+'D-8-2'!G43</f>
        <v>27</v>
      </c>
      <c r="H43" s="267">
        <f>'D-8-1'!H43+'D-8-2'!H43</f>
        <v>0</v>
      </c>
      <c r="I43" s="65" t="s">
        <v>446</v>
      </c>
      <c r="J43" s="1347"/>
    </row>
    <row r="44" spans="1:10" thickTop="1" thickBot="1" x14ac:dyDescent="0.3">
      <c r="A44" s="1355"/>
      <c r="B44" s="587" t="s">
        <v>47</v>
      </c>
      <c r="C44" s="265">
        <f>'D-8-1'!C44+'D-8-2'!C44</f>
        <v>131</v>
      </c>
      <c r="D44" s="735">
        <f>'D-8-1'!D44+'D-8-2'!D44</f>
        <v>6</v>
      </c>
      <c r="E44" s="735">
        <f>'D-8-1'!E44+'D-8-2'!E44</f>
        <v>13</v>
      </c>
      <c r="F44" s="735">
        <f>'D-8-1'!F44+'D-8-2'!F44</f>
        <v>6</v>
      </c>
      <c r="G44" s="735">
        <f>'D-8-1'!G44+'D-8-2'!G44</f>
        <v>104</v>
      </c>
      <c r="H44" s="735">
        <f>'D-8-1'!H44+'D-8-2'!H44</f>
        <v>2</v>
      </c>
      <c r="I44" s="91" t="s">
        <v>48</v>
      </c>
      <c r="J44" s="1347"/>
    </row>
    <row r="45" spans="1:10" thickTop="1" thickBot="1" x14ac:dyDescent="0.3">
      <c r="A45" s="1343" t="s">
        <v>290</v>
      </c>
      <c r="B45" s="159" t="s">
        <v>820</v>
      </c>
      <c r="C45" s="189">
        <f>'D-8-1'!C45+'D-8-2'!C45</f>
        <v>73</v>
      </c>
      <c r="D45" s="220">
        <f>'D-8-1'!D45+'D-8-2'!D45</f>
        <v>1</v>
      </c>
      <c r="E45" s="220">
        <f>'D-8-1'!E45+'D-8-2'!E45</f>
        <v>1</v>
      </c>
      <c r="F45" s="220">
        <f>'D-8-1'!F45+'D-8-2'!F45</f>
        <v>1</v>
      </c>
      <c r="G45" s="220">
        <f>'D-8-1'!G45+'D-8-2'!G45</f>
        <v>69</v>
      </c>
      <c r="H45" s="220">
        <f>'D-8-1'!H45+'D-8-2'!H45</f>
        <v>1</v>
      </c>
      <c r="I45" s="66" t="s">
        <v>184</v>
      </c>
      <c r="J45" s="1344" t="s">
        <v>290</v>
      </c>
    </row>
    <row r="46" spans="1:10" thickTop="1" thickBot="1" x14ac:dyDescent="0.3">
      <c r="A46" s="1343"/>
      <c r="B46" s="159" t="s">
        <v>821</v>
      </c>
      <c r="C46" s="189">
        <f>'D-8-1'!C46+'D-8-2'!C46</f>
        <v>60</v>
      </c>
      <c r="D46" s="220">
        <f>'D-8-1'!D46+'D-8-2'!D46</f>
        <v>3</v>
      </c>
      <c r="E46" s="220">
        <f>'D-8-1'!E46+'D-8-2'!E46</f>
        <v>12</v>
      </c>
      <c r="F46" s="220">
        <f>'D-8-1'!F46+'D-8-2'!F46</f>
        <v>8</v>
      </c>
      <c r="G46" s="220">
        <f>'D-8-1'!G46+'D-8-2'!G46</f>
        <v>35</v>
      </c>
      <c r="H46" s="220">
        <f>'D-8-1'!H46+'D-8-2'!H46</f>
        <v>2</v>
      </c>
      <c r="I46" s="64" t="s">
        <v>446</v>
      </c>
      <c r="J46" s="1344"/>
    </row>
    <row r="47" spans="1:10" thickTop="1" thickBot="1" x14ac:dyDescent="0.3">
      <c r="A47" s="1343"/>
      <c r="B47" s="586" t="s">
        <v>47</v>
      </c>
      <c r="C47" s="189">
        <f>'D-8-1'!C47+'D-8-2'!C47</f>
        <v>133</v>
      </c>
      <c r="D47" s="916">
        <f>'D-8-1'!D47+'D-8-2'!D47</f>
        <v>4</v>
      </c>
      <c r="E47" s="916">
        <f>'D-8-1'!E47+'D-8-2'!E47</f>
        <v>13</v>
      </c>
      <c r="F47" s="916">
        <f>'D-8-1'!F47+'D-8-2'!F47</f>
        <v>9</v>
      </c>
      <c r="G47" s="916">
        <f>'D-8-1'!G47+'D-8-2'!G47</f>
        <v>104</v>
      </c>
      <c r="H47" s="916">
        <f>'D-8-1'!H47+'D-8-2'!H47</f>
        <v>3</v>
      </c>
      <c r="I47" s="90" t="s">
        <v>48</v>
      </c>
      <c r="J47" s="1344"/>
    </row>
    <row r="48" spans="1:10" thickTop="1" thickBot="1" x14ac:dyDescent="0.3">
      <c r="A48" s="1355" t="s">
        <v>291</v>
      </c>
      <c r="B48" s="160" t="s">
        <v>820</v>
      </c>
      <c r="C48" s="193">
        <f>'D-8-1'!C48+'D-8-2'!C48</f>
        <v>59</v>
      </c>
      <c r="D48" s="222">
        <f>'D-8-1'!D48+'D-8-2'!D48</f>
        <v>0</v>
      </c>
      <c r="E48" s="222">
        <f>'D-8-1'!E48+'D-8-2'!E48</f>
        <v>1</v>
      </c>
      <c r="F48" s="222">
        <f>'D-8-1'!F48+'D-8-2'!F48</f>
        <v>1</v>
      </c>
      <c r="G48" s="222">
        <f>'D-8-1'!G48+'D-8-2'!G48</f>
        <v>57</v>
      </c>
      <c r="H48" s="222">
        <f>'D-8-1'!H48+'D-8-2'!H48</f>
        <v>0</v>
      </c>
      <c r="I48" s="65" t="s">
        <v>184</v>
      </c>
      <c r="J48" s="1347" t="s">
        <v>291</v>
      </c>
    </row>
    <row r="49" spans="1:10" thickTop="1" thickBot="1" x14ac:dyDescent="0.3">
      <c r="A49" s="1355"/>
      <c r="B49" s="160" t="s">
        <v>821</v>
      </c>
      <c r="C49" s="265">
        <f>'D-8-1'!C49+'D-8-2'!C49</f>
        <v>49</v>
      </c>
      <c r="D49" s="267">
        <f>'D-8-1'!D49+'D-8-2'!D49</f>
        <v>1</v>
      </c>
      <c r="E49" s="267">
        <f>'D-8-1'!E49+'D-8-2'!E49</f>
        <v>21</v>
      </c>
      <c r="F49" s="267">
        <f>'D-8-1'!F49+'D-8-2'!F49</f>
        <v>1</v>
      </c>
      <c r="G49" s="267">
        <f>'D-8-1'!G49+'D-8-2'!G49</f>
        <v>25</v>
      </c>
      <c r="H49" s="267">
        <f>'D-8-1'!H49+'D-8-2'!H49</f>
        <v>1</v>
      </c>
      <c r="I49" s="65" t="s">
        <v>446</v>
      </c>
      <c r="J49" s="1347"/>
    </row>
    <row r="50" spans="1:10" ht="13.5" thickTop="1" x14ac:dyDescent="0.25">
      <c r="A50" s="1356"/>
      <c r="B50" s="532" t="s">
        <v>47</v>
      </c>
      <c r="C50" s="457">
        <f>'D-8-1'!C50+'D-8-2'!C50</f>
        <v>108</v>
      </c>
      <c r="D50" s="1041">
        <f>'D-8-1'!D50+'D-8-2'!D50</f>
        <v>1</v>
      </c>
      <c r="E50" s="1041">
        <f>'D-8-1'!E50+'D-8-2'!E50</f>
        <v>22</v>
      </c>
      <c r="F50" s="1041">
        <f>'D-8-1'!F50+'D-8-2'!F50</f>
        <v>2</v>
      </c>
      <c r="G50" s="1041">
        <f>'D-8-1'!G50+'D-8-2'!G50</f>
        <v>82</v>
      </c>
      <c r="H50" s="1041">
        <f>'D-8-1'!H50+'D-8-2'!H50</f>
        <v>1</v>
      </c>
      <c r="I50" s="1042" t="s">
        <v>48</v>
      </c>
      <c r="J50" s="1357"/>
    </row>
    <row r="51" spans="1:10" ht="13.5" thickBot="1" x14ac:dyDescent="0.3">
      <c r="A51" s="1360" t="s">
        <v>292</v>
      </c>
      <c r="B51" s="144" t="s">
        <v>820</v>
      </c>
      <c r="C51" s="189">
        <f>'D-8-1'!C51+'D-8-2'!C51</f>
        <v>36</v>
      </c>
      <c r="D51" s="220">
        <f>'D-8-1'!D51+'D-8-2'!D51</f>
        <v>1</v>
      </c>
      <c r="E51" s="220">
        <f>'D-8-1'!E51+'D-8-2'!E51</f>
        <v>0</v>
      </c>
      <c r="F51" s="220">
        <f>'D-8-1'!F51+'D-8-2'!F51</f>
        <v>0</v>
      </c>
      <c r="G51" s="220">
        <f>'D-8-1'!G51+'D-8-2'!G51</f>
        <v>34</v>
      </c>
      <c r="H51" s="220">
        <f>'D-8-1'!H51+'D-8-2'!H51</f>
        <v>1</v>
      </c>
      <c r="I51" s="66" t="s">
        <v>184</v>
      </c>
      <c r="J51" s="1359" t="s">
        <v>292</v>
      </c>
    </row>
    <row r="52" spans="1:10" thickTop="1" thickBot="1" x14ac:dyDescent="0.3">
      <c r="A52" s="1343"/>
      <c r="B52" s="159" t="s">
        <v>821</v>
      </c>
      <c r="C52" s="189">
        <f>'D-8-1'!C52+'D-8-2'!C52</f>
        <v>41</v>
      </c>
      <c r="D52" s="220">
        <f>'D-8-1'!D52+'D-8-2'!D52</f>
        <v>0</v>
      </c>
      <c r="E52" s="220">
        <f>'D-8-1'!E52+'D-8-2'!E52</f>
        <v>18</v>
      </c>
      <c r="F52" s="220">
        <f>'D-8-1'!F52+'D-8-2'!F52</f>
        <v>3</v>
      </c>
      <c r="G52" s="220">
        <f>'D-8-1'!G52+'D-8-2'!G52</f>
        <v>19</v>
      </c>
      <c r="H52" s="220">
        <f>'D-8-1'!H52+'D-8-2'!H52</f>
        <v>1</v>
      </c>
      <c r="I52" s="64" t="s">
        <v>446</v>
      </c>
      <c r="J52" s="1344"/>
    </row>
    <row r="53" spans="1:10" thickTop="1" thickBot="1" x14ac:dyDescent="0.3">
      <c r="A53" s="1343"/>
      <c r="B53" s="586" t="s">
        <v>47</v>
      </c>
      <c r="C53" s="189">
        <f>'D-8-1'!C53+'D-8-2'!C53</f>
        <v>77</v>
      </c>
      <c r="D53" s="916">
        <f>'D-8-1'!D53+'D-8-2'!D53</f>
        <v>1</v>
      </c>
      <c r="E53" s="916">
        <f>'D-8-1'!E53+'D-8-2'!E53</f>
        <v>18</v>
      </c>
      <c r="F53" s="916">
        <f>'D-8-1'!F53+'D-8-2'!F53</f>
        <v>3</v>
      </c>
      <c r="G53" s="916">
        <f>'D-8-1'!G53+'D-8-2'!G53</f>
        <v>53</v>
      </c>
      <c r="H53" s="916">
        <f>'D-8-1'!H53+'D-8-2'!H53</f>
        <v>2</v>
      </c>
      <c r="I53" s="90" t="s">
        <v>48</v>
      </c>
      <c r="J53" s="1344"/>
    </row>
    <row r="54" spans="1:10" thickTop="1" thickBot="1" x14ac:dyDescent="0.3">
      <c r="A54" s="1355" t="s">
        <v>293</v>
      </c>
      <c r="B54" s="160" t="s">
        <v>820</v>
      </c>
      <c r="C54" s="265">
        <f>'D-8-1'!C54+'D-8-2'!C54</f>
        <v>15</v>
      </c>
      <c r="D54" s="267">
        <f>'D-8-1'!D54+'D-8-2'!D54</f>
        <v>0</v>
      </c>
      <c r="E54" s="267">
        <f>'D-8-1'!E54+'D-8-2'!E54</f>
        <v>0</v>
      </c>
      <c r="F54" s="267">
        <f>'D-8-1'!F54+'D-8-2'!F54</f>
        <v>0</v>
      </c>
      <c r="G54" s="267">
        <f>'D-8-1'!G54+'D-8-2'!G54</f>
        <v>15</v>
      </c>
      <c r="H54" s="267">
        <f>'D-8-1'!H54+'D-8-2'!H54</f>
        <v>0</v>
      </c>
      <c r="I54" s="65" t="s">
        <v>184</v>
      </c>
      <c r="J54" s="1347" t="s">
        <v>293</v>
      </c>
    </row>
    <row r="55" spans="1:10" thickTop="1" thickBot="1" x14ac:dyDescent="0.3">
      <c r="A55" s="1355"/>
      <c r="B55" s="160" t="s">
        <v>821</v>
      </c>
      <c r="C55" s="265">
        <f>'D-8-1'!C55+'D-8-2'!C55</f>
        <v>30</v>
      </c>
      <c r="D55" s="267">
        <f>'D-8-1'!D55+'D-8-2'!D55</f>
        <v>0</v>
      </c>
      <c r="E55" s="267">
        <f>'D-8-1'!E55+'D-8-2'!E55</f>
        <v>10</v>
      </c>
      <c r="F55" s="267">
        <f>'D-8-1'!F55+'D-8-2'!F55</f>
        <v>1</v>
      </c>
      <c r="G55" s="267">
        <f>'D-8-1'!G55+'D-8-2'!G55</f>
        <v>16</v>
      </c>
      <c r="H55" s="267">
        <f>'D-8-1'!H55+'D-8-2'!H55</f>
        <v>3</v>
      </c>
      <c r="I55" s="65" t="s">
        <v>446</v>
      </c>
      <c r="J55" s="1347"/>
    </row>
    <row r="56" spans="1:10" thickTop="1" thickBot="1" x14ac:dyDescent="0.3">
      <c r="A56" s="1355"/>
      <c r="B56" s="587" t="s">
        <v>47</v>
      </c>
      <c r="C56" s="265">
        <f>'D-8-1'!C56+'D-8-2'!C56</f>
        <v>45</v>
      </c>
      <c r="D56" s="735">
        <f>'D-8-1'!D56+'D-8-2'!D56</f>
        <v>0</v>
      </c>
      <c r="E56" s="735">
        <f>'D-8-1'!E56+'D-8-2'!E56</f>
        <v>10</v>
      </c>
      <c r="F56" s="735">
        <f>'D-8-1'!F56+'D-8-2'!F56</f>
        <v>1</v>
      </c>
      <c r="G56" s="735">
        <f>'D-8-1'!G56+'D-8-2'!G56</f>
        <v>31</v>
      </c>
      <c r="H56" s="735">
        <f>'D-8-1'!H56+'D-8-2'!H56</f>
        <v>3</v>
      </c>
      <c r="I56" s="91" t="s">
        <v>48</v>
      </c>
      <c r="J56" s="1347"/>
    </row>
    <row r="57" spans="1:10" thickTop="1" thickBot="1" x14ac:dyDescent="0.3">
      <c r="A57" s="1343" t="s">
        <v>280</v>
      </c>
      <c r="B57" s="159" t="s">
        <v>820</v>
      </c>
      <c r="C57" s="189">
        <f>'D-8-1'!C57+'D-8-2'!C57</f>
        <v>12</v>
      </c>
      <c r="D57" s="220">
        <f>'D-8-1'!D57+'D-8-2'!D57</f>
        <v>0</v>
      </c>
      <c r="E57" s="220">
        <f>'D-8-1'!E57+'D-8-2'!E57</f>
        <v>0</v>
      </c>
      <c r="F57" s="220">
        <f>'D-8-1'!F57+'D-8-2'!F57</f>
        <v>0</v>
      </c>
      <c r="G57" s="220">
        <f>'D-8-1'!G57+'D-8-2'!G57</f>
        <v>11</v>
      </c>
      <c r="H57" s="220">
        <f>'D-8-1'!H57+'D-8-2'!H57</f>
        <v>1</v>
      </c>
      <c r="I57" s="66" t="s">
        <v>184</v>
      </c>
      <c r="J57" s="1344" t="s">
        <v>280</v>
      </c>
    </row>
    <row r="58" spans="1:10" thickTop="1" thickBot="1" x14ac:dyDescent="0.3">
      <c r="A58" s="1343"/>
      <c r="B58" s="159" t="s">
        <v>821</v>
      </c>
      <c r="C58" s="189">
        <f>'D-8-1'!C58+'D-8-2'!C58</f>
        <v>5</v>
      </c>
      <c r="D58" s="220">
        <f>'D-8-1'!D58+'D-8-2'!D58</f>
        <v>0</v>
      </c>
      <c r="E58" s="220">
        <f>'D-8-1'!E58+'D-8-2'!E58</f>
        <v>3</v>
      </c>
      <c r="F58" s="220">
        <f>'D-8-1'!F58+'D-8-2'!F58</f>
        <v>0</v>
      </c>
      <c r="G58" s="220">
        <f>'D-8-1'!G58+'D-8-2'!G58</f>
        <v>2</v>
      </c>
      <c r="H58" s="220">
        <f>'D-8-1'!H58+'D-8-2'!H58</f>
        <v>0</v>
      </c>
      <c r="I58" s="64" t="s">
        <v>446</v>
      </c>
      <c r="J58" s="1344"/>
    </row>
    <row r="59" spans="1:10" thickTop="1" thickBot="1" x14ac:dyDescent="0.3">
      <c r="A59" s="1343"/>
      <c r="B59" s="586" t="s">
        <v>47</v>
      </c>
      <c r="C59" s="189">
        <f>'D-8-1'!C59+'D-8-2'!C59</f>
        <v>17</v>
      </c>
      <c r="D59" s="916">
        <f>'D-8-1'!D59+'D-8-2'!D59</f>
        <v>0</v>
      </c>
      <c r="E59" s="916">
        <f>'D-8-1'!E59+'D-8-2'!E59</f>
        <v>3</v>
      </c>
      <c r="F59" s="916">
        <f>'D-8-1'!F59+'D-8-2'!F59</f>
        <v>0</v>
      </c>
      <c r="G59" s="916">
        <f>'D-8-1'!G59+'D-8-2'!G59</f>
        <v>13</v>
      </c>
      <c r="H59" s="916">
        <f>'D-8-1'!H59+'D-8-2'!H59</f>
        <v>1</v>
      </c>
      <c r="I59" s="90" t="s">
        <v>48</v>
      </c>
      <c r="J59" s="1344"/>
    </row>
    <row r="60" spans="1:10" thickTop="1" thickBot="1" x14ac:dyDescent="0.3">
      <c r="A60" s="1345" t="s">
        <v>74</v>
      </c>
      <c r="B60" s="160" t="s">
        <v>820</v>
      </c>
      <c r="C60" s="265">
        <f>'D-8-1'!C60+'D-8-2'!C60</f>
        <v>0</v>
      </c>
      <c r="D60" s="267">
        <f>'D-8-1'!D60+'D-8-2'!D60</f>
        <v>0</v>
      </c>
      <c r="E60" s="267">
        <f>'D-8-1'!E60+'D-8-2'!E60</f>
        <v>0</v>
      </c>
      <c r="F60" s="267">
        <f>'D-8-1'!F60+'D-8-2'!F60</f>
        <v>0</v>
      </c>
      <c r="G60" s="267">
        <f>'D-8-1'!G60+'D-8-2'!G60</f>
        <v>0</v>
      </c>
      <c r="H60" s="267">
        <f>'D-8-1'!H60+'D-8-2'!H60</f>
        <v>0</v>
      </c>
      <c r="I60" s="65" t="s">
        <v>184</v>
      </c>
      <c r="J60" s="1347" t="s">
        <v>75</v>
      </c>
    </row>
    <row r="61" spans="1:10" thickTop="1" thickBot="1" x14ac:dyDescent="0.3">
      <c r="A61" s="1345"/>
      <c r="B61" s="160" t="s">
        <v>821</v>
      </c>
      <c r="C61" s="265">
        <f>'D-8-1'!C61+'D-8-2'!C61</f>
        <v>3</v>
      </c>
      <c r="D61" s="267">
        <f>'D-8-1'!D61+'D-8-2'!D61</f>
        <v>0</v>
      </c>
      <c r="E61" s="267">
        <f>'D-8-1'!E61+'D-8-2'!E61</f>
        <v>2</v>
      </c>
      <c r="F61" s="267">
        <f>'D-8-1'!F61+'D-8-2'!F61</f>
        <v>0</v>
      </c>
      <c r="G61" s="267">
        <f>'D-8-1'!G61+'D-8-2'!G61</f>
        <v>1</v>
      </c>
      <c r="H61" s="267">
        <f>'D-8-1'!H61+'D-8-2'!H61</f>
        <v>0</v>
      </c>
      <c r="I61" s="65" t="s">
        <v>446</v>
      </c>
      <c r="J61" s="1347"/>
    </row>
    <row r="62" spans="1:10" ht="13.5" thickTop="1" x14ac:dyDescent="0.25">
      <c r="A62" s="1346"/>
      <c r="B62" s="588" t="s">
        <v>47</v>
      </c>
      <c r="C62" s="200">
        <f>'D-8-1'!C62+'D-8-2'!C62</f>
        <v>3</v>
      </c>
      <c r="D62" s="552">
        <f>'D-8-1'!D62+'D-8-2'!D62</f>
        <v>0</v>
      </c>
      <c r="E62" s="552">
        <f>'D-8-1'!E62+'D-8-2'!E62</f>
        <v>2</v>
      </c>
      <c r="F62" s="552">
        <f>'D-8-1'!F62+'D-8-2'!F62</f>
        <v>0</v>
      </c>
      <c r="G62" s="552">
        <f>'D-8-1'!G62+'D-8-2'!G62</f>
        <v>1</v>
      </c>
      <c r="H62" s="552">
        <f>'D-8-1'!H62+'D-8-2'!H62</f>
        <v>0</v>
      </c>
      <c r="I62" s="584" t="s">
        <v>48</v>
      </c>
      <c r="J62" s="1348"/>
    </row>
    <row r="63" spans="1:10" ht="18" customHeight="1" thickBot="1" x14ac:dyDescent="0.3">
      <c r="A63" s="1349" t="s">
        <v>47</v>
      </c>
      <c r="B63" s="556" t="s">
        <v>820</v>
      </c>
      <c r="C63" s="732">
        <f t="shared" ref="C63:H65" si="0">C9+C12+C15+C18+C21+C24+C27+C30+C33+C36+C39+C42+C45+C48+C51+C54+C57+C60</f>
        <v>1545</v>
      </c>
      <c r="D63" s="732">
        <f t="shared" si="0"/>
        <v>54</v>
      </c>
      <c r="E63" s="732">
        <f t="shared" si="0"/>
        <v>4</v>
      </c>
      <c r="F63" s="732">
        <f t="shared" si="0"/>
        <v>17</v>
      </c>
      <c r="G63" s="732">
        <f t="shared" si="0"/>
        <v>1065</v>
      </c>
      <c r="H63" s="732">
        <f>H9+H12+H15+H18+H21+H24+H27+H30+H33+H36+H39+H42+H45+H48+H51+H54+H57+H60</f>
        <v>405</v>
      </c>
      <c r="I63" s="585" t="s">
        <v>184</v>
      </c>
      <c r="J63" s="1352" t="s">
        <v>48</v>
      </c>
    </row>
    <row r="64" spans="1:10" ht="18" customHeight="1" thickTop="1" thickBot="1" x14ac:dyDescent="0.3">
      <c r="A64" s="1350" t="s">
        <v>294</v>
      </c>
      <c r="B64" s="589" t="s">
        <v>821</v>
      </c>
      <c r="C64" s="217">
        <f t="shared" si="0"/>
        <v>531</v>
      </c>
      <c r="D64" s="217">
        <f t="shared" si="0"/>
        <v>17</v>
      </c>
      <c r="E64" s="217">
        <f t="shared" si="0"/>
        <v>96</v>
      </c>
      <c r="F64" s="217">
        <f t="shared" si="0"/>
        <v>29</v>
      </c>
      <c r="G64" s="217">
        <f t="shared" si="0"/>
        <v>339</v>
      </c>
      <c r="H64" s="217">
        <f t="shared" si="0"/>
        <v>50</v>
      </c>
      <c r="I64" s="90" t="s">
        <v>446</v>
      </c>
      <c r="J64" s="1353" t="s">
        <v>48</v>
      </c>
    </row>
    <row r="65" spans="1:10" ht="18" customHeight="1" thickTop="1" x14ac:dyDescent="0.25">
      <c r="A65" s="1351"/>
      <c r="B65" s="590" t="s">
        <v>47</v>
      </c>
      <c r="C65" s="422">
        <f t="shared" si="0"/>
        <v>2076</v>
      </c>
      <c r="D65" s="422">
        <f t="shared" si="0"/>
        <v>71</v>
      </c>
      <c r="E65" s="422">
        <f t="shared" si="0"/>
        <v>100</v>
      </c>
      <c r="F65" s="422">
        <f t="shared" si="0"/>
        <v>46</v>
      </c>
      <c r="G65" s="422">
        <f t="shared" si="0"/>
        <v>1404</v>
      </c>
      <c r="H65" s="422">
        <f t="shared" si="0"/>
        <v>455</v>
      </c>
      <c r="I65" s="534" t="s">
        <v>48</v>
      </c>
      <c r="J65" s="1354"/>
    </row>
    <row r="66" spans="1:10" ht="13.5" customHeight="1" x14ac:dyDescent="0.25">
      <c r="C66" s="33"/>
      <c r="D66" s="33"/>
      <c r="E66" s="33"/>
      <c r="F66" s="33"/>
      <c r="G66" s="33"/>
      <c r="H66" s="33"/>
      <c r="I66" s="33"/>
      <c r="J66" s="33"/>
    </row>
  </sheetData>
  <mergeCells count="48">
    <mergeCell ref="A6:A8"/>
    <mergeCell ref="B6:B8"/>
    <mergeCell ref="C6:H6"/>
    <mergeCell ref="I6:I8"/>
    <mergeCell ref="J6:J8"/>
    <mergeCell ref="A1:J1"/>
    <mergeCell ref="A2:J2"/>
    <mergeCell ref="A3:J3"/>
    <mergeCell ref="A4:J4"/>
    <mergeCell ref="A5:B5"/>
    <mergeCell ref="A9:A11"/>
    <mergeCell ref="J9:J11"/>
    <mergeCell ref="A12:A14"/>
    <mergeCell ref="J12:J14"/>
    <mergeCell ref="A15:A17"/>
    <mergeCell ref="J15:J17"/>
    <mergeCell ref="A18:A20"/>
    <mergeCell ref="J18:J20"/>
    <mergeCell ref="A21:A23"/>
    <mergeCell ref="J21:J23"/>
    <mergeCell ref="A24:A26"/>
    <mergeCell ref="J24:J26"/>
    <mergeCell ref="A36:A38"/>
    <mergeCell ref="J36:J38"/>
    <mergeCell ref="A27:A29"/>
    <mergeCell ref="J27:J29"/>
    <mergeCell ref="A30:A32"/>
    <mergeCell ref="J30:J32"/>
    <mergeCell ref="A33:A35"/>
    <mergeCell ref="J33:J35"/>
    <mergeCell ref="A39:A41"/>
    <mergeCell ref="J39:J41"/>
    <mergeCell ref="A42:A44"/>
    <mergeCell ref="J42:J44"/>
    <mergeCell ref="A45:A47"/>
    <mergeCell ref="J45:J47"/>
    <mergeCell ref="A48:A50"/>
    <mergeCell ref="J48:J50"/>
    <mergeCell ref="A51:A53"/>
    <mergeCell ref="J51:J53"/>
    <mergeCell ref="A54:A56"/>
    <mergeCell ref="J54:J56"/>
    <mergeCell ref="A57:A59"/>
    <mergeCell ref="J57:J59"/>
    <mergeCell ref="A60:A62"/>
    <mergeCell ref="J60:J62"/>
    <mergeCell ref="A63:A65"/>
    <mergeCell ref="J63:J65"/>
  </mergeCells>
  <printOptions horizontalCentered="1" verticalCentered="1"/>
  <pageMargins left="0" right="0" top="0" bottom="0" header="0.51181102362204722" footer="0.51181102362204722"/>
  <pageSetup paperSize="9" scale="88" orientation="portrait" r:id="rId1"/>
  <headerFooter alignWithMargins="0"/>
  <rowBreaks count="1" manualBreakCount="1">
    <brk id="50" max="16383" man="1"/>
  </rowBreaks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71"/>
  <dimension ref="A1:Q24"/>
  <sheetViews>
    <sheetView view="pageBreakPreview" zoomScaleNormal="100" zoomScaleSheetLayoutView="100" workbookViewId="0">
      <selection activeCell="M12" sqref="M12"/>
    </sheetView>
  </sheetViews>
  <sheetFormatPr defaultRowHeight="15.5" x14ac:dyDescent="0.25"/>
  <cols>
    <col min="1" max="1" width="20.7265625" style="3" customWidth="1"/>
    <col min="2" max="16" width="7.453125" style="3" customWidth="1"/>
    <col min="17" max="17" width="20.1796875" style="3" customWidth="1"/>
    <col min="18" max="256" width="9.1796875" style="13"/>
    <col min="257" max="257" width="23.7265625" style="13" customWidth="1"/>
    <col min="258" max="272" width="6.26953125" style="13" customWidth="1"/>
    <col min="273" max="273" width="24.7265625" style="13" customWidth="1"/>
    <col min="274" max="512" width="9.1796875" style="13"/>
    <col min="513" max="513" width="23.7265625" style="13" customWidth="1"/>
    <col min="514" max="528" width="6.26953125" style="13" customWidth="1"/>
    <col min="529" max="529" width="24.7265625" style="13" customWidth="1"/>
    <col min="530" max="768" width="9.1796875" style="13"/>
    <col min="769" max="769" width="23.7265625" style="13" customWidth="1"/>
    <col min="770" max="784" width="6.26953125" style="13" customWidth="1"/>
    <col min="785" max="785" width="24.7265625" style="13" customWidth="1"/>
    <col min="786" max="1024" width="9.1796875" style="13"/>
    <col min="1025" max="1025" width="23.7265625" style="13" customWidth="1"/>
    <col min="1026" max="1040" width="6.26953125" style="13" customWidth="1"/>
    <col min="1041" max="1041" width="24.7265625" style="13" customWidth="1"/>
    <col min="1042" max="1280" width="9.1796875" style="13"/>
    <col min="1281" max="1281" width="23.7265625" style="13" customWidth="1"/>
    <col min="1282" max="1296" width="6.26953125" style="13" customWidth="1"/>
    <col min="1297" max="1297" width="24.7265625" style="13" customWidth="1"/>
    <col min="1298" max="1536" width="9.1796875" style="13"/>
    <col min="1537" max="1537" width="23.7265625" style="13" customWidth="1"/>
    <col min="1538" max="1552" width="6.26953125" style="13" customWidth="1"/>
    <col min="1553" max="1553" width="24.7265625" style="13" customWidth="1"/>
    <col min="1554" max="1792" width="9.1796875" style="13"/>
    <col min="1793" max="1793" width="23.7265625" style="13" customWidth="1"/>
    <col min="1794" max="1808" width="6.26953125" style="13" customWidth="1"/>
    <col min="1809" max="1809" width="24.7265625" style="13" customWidth="1"/>
    <col min="1810" max="2048" width="9.1796875" style="13"/>
    <col min="2049" max="2049" width="23.7265625" style="13" customWidth="1"/>
    <col min="2050" max="2064" width="6.26953125" style="13" customWidth="1"/>
    <col min="2065" max="2065" width="24.7265625" style="13" customWidth="1"/>
    <col min="2066" max="2304" width="9.1796875" style="13"/>
    <col min="2305" max="2305" width="23.7265625" style="13" customWidth="1"/>
    <col min="2306" max="2320" width="6.26953125" style="13" customWidth="1"/>
    <col min="2321" max="2321" width="24.7265625" style="13" customWidth="1"/>
    <col min="2322" max="2560" width="9.1796875" style="13"/>
    <col min="2561" max="2561" width="23.7265625" style="13" customWidth="1"/>
    <col min="2562" max="2576" width="6.26953125" style="13" customWidth="1"/>
    <col min="2577" max="2577" width="24.7265625" style="13" customWidth="1"/>
    <col min="2578" max="2816" width="9.1796875" style="13"/>
    <col min="2817" max="2817" width="23.7265625" style="13" customWidth="1"/>
    <col min="2818" max="2832" width="6.26953125" style="13" customWidth="1"/>
    <col min="2833" max="2833" width="24.7265625" style="13" customWidth="1"/>
    <col min="2834" max="3072" width="9.1796875" style="13"/>
    <col min="3073" max="3073" width="23.7265625" style="13" customWidth="1"/>
    <col min="3074" max="3088" width="6.26953125" style="13" customWidth="1"/>
    <col min="3089" max="3089" width="24.7265625" style="13" customWidth="1"/>
    <col min="3090" max="3328" width="9.1796875" style="13"/>
    <col min="3329" max="3329" width="23.7265625" style="13" customWidth="1"/>
    <col min="3330" max="3344" width="6.26953125" style="13" customWidth="1"/>
    <col min="3345" max="3345" width="24.7265625" style="13" customWidth="1"/>
    <col min="3346" max="3584" width="9.1796875" style="13"/>
    <col min="3585" max="3585" width="23.7265625" style="13" customWidth="1"/>
    <col min="3586" max="3600" width="6.26953125" style="13" customWidth="1"/>
    <col min="3601" max="3601" width="24.7265625" style="13" customWidth="1"/>
    <col min="3602" max="3840" width="9.1796875" style="13"/>
    <col min="3841" max="3841" width="23.7265625" style="13" customWidth="1"/>
    <col min="3842" max="3856" width="6.26953125" style="13" customWidth="1"/>
    <col min="3857" max="3857" width="24.7265625" style="13" customWidth="1"/>
    <col min="3858" max="4096" width="9.1796875" style="13"/>
    <col min="4097" max="4097" width="23.7265625" style="13" customWidth="1"/>
    <col min="4098" max="4112" width="6.26953125" style="13" customWidth="1"/>
    <col min="4113" max="4113" width="24.7265625" style="13" customWidth="1"/>
    <col min="4114" max="4352" width="9.1796875" style="13"/>
    <col min="4353" max="4353" width="23.7265625" style="13" customWidth="1"/>
    <col min="4354" max="4368" width="6.26953125" style="13" customWidth="1"/>
    <col min="4369" max="4369" width="24.7265625" style="13" customWidth="1"/>
    <col min="4370" max="4608" width="9.1796875" style="13"/>
    <col min="4609" max="4609" width="23.7265625" style="13" customWidth="1"/>
    <col min="4610" max="4624" width="6.26953125" style="13" customWidth="1"/>
    <col min="4625" max="4625" width="24.7265625" style="13" customWidth="1"/>
    <col min="4626" max="4864" width="9.1796875" style="13"/>
    <col min="4865" max="4865" width="23.7265625" style="13" customWidth="1"/>
    <col min="4866" max="4880" width="6.26953125" style="13" customWidth="1"/>
    <col min="4881" max="4881" width="24.7265625" style="13" customWidth="1"/>
    <col min="4882" max="5120" width="9.1796875" style="13"/>
    <col min="5121" max="5121" width="23.7265625" style="13" customWidth="1"/>
    <col min="5122" max="5136" width="6.26953125" style="13" customWidth="1"/>
    <col min="5137" max="5137" width="24.7265625" style="13" customWidth="1"/>
    <col min="5138" max="5376" width="9.1796875" style="13"/>
    <col min="5377" max="5377" width="23.7265625" style="13" customWidth="1"/>
    <col min="5378" max="5392" width="6.26953125" style="13" customWidth="1"/>
    <col min="5393" max="5393" width="24.7265625" style="13" customWidth="1"/>
    <col min="5394" max="5632" width="9.1796875" style="13"/>
    <col min="5633" max="5633" width="23.7265625" style="13" customWidth="1"/>
    <col min="5634" max="5648" width="6.26953125" style="13" customWidth="1"/>
    <col min="5649" max="5649" width="24.7265625" style="13" customWidth="1"/>
    <col min="5650" max="5888" width="9.1796875" style="13"/>
    <col min="5889" max="5889" width="23.7265625" style="13" customWidth="1"/>
    <col min="5890" max="5904" width="6.26953125" style="13" customWidth="1"/>
    <col min="5905" max="5905" width="24.7265625" style="13" customWidth="1"/>
    <col min="5906" max="6144" width="9.1796875" style="13"/>
    <col min="6145" max="6145" width="23.7265625" style="13" customWidth="1"/>
    <col min="6146" max="6160" width="6.26953125" style="13" customWidth="1"/>
    <col min="6161" max="6161" width="24.7265625" style="13" customWidth="1"/>
    <col min="6162" max="6400" width="9.1796875" style="13"/>
    <col min="6401" max="6401" width="23.7265625" style="13" customWidth="1"/>
    <col min="6402" max="6416" width="6.26953125" style="13" customWidth="1"/>
    <col min="6417" max="6417" width="24.7265625" style="13" customWidth="1"/>
    <col min="6418" max="6656" width="9.1796875" style="13"/>
    <col min="6657" max="6657" width="23.7265625" style="13" customWidth="1"/>
    <col min="6658" max="6672" width="6.26953125" style="13" customWidth="1"/>
    <col min="6673" max="6673" width="24.7265625" style="13" customWidth="1"/>
    <col min="6674" max="6912" width="9.1796875" style="13"/>
    <col min="6913" max="6913" width="23.7265625" style="13" customWidth="1"/>
    <col min="6914" max="6928" width="6.26953125" style="13" customWidth="1"/>
    <col min="6929" max="6929" width="24.7265625" style="13" customWidth="1"/>
    <col min="6930" max="7168" width="9.1796875" style="13"/>
    <col min="7169" max="7169" width="23.7265625" style="13" customWidth="1"/>
    <col min="7170" max="7184" width="6.26953125" style="13" customWidth="1"/>
    <col min="7185" max="7185" width="24.7265625" style="13" customWidth="1"/>
    <col min="7186" max="7424" width="9.1796875" style="13"/>
    <col min="7425" max="7425" width="23.7265625" style="13" customWidth="1"/>
    <col min="7426" max="7440" width="6.26953125" style="13" customWidth="1"/>
    <col min="7441" max="7441" width="24.7265625" style="13" customWidth="1"/>
    <col min="7442" max="7680" width="9.1796875" style="13"/>
    <col min="7681" max="7681" width="23.7265625" style="13" customWidth="1"/>
    <col min="7682" max="7696" width="6.26953125" style="13" customWidth="1"/>
    <col min="7697" max="7697" width="24.7265625" style="13" customWidth="1"/>
    <col min="7698" max="7936" width="9.1796875" style="13"/>
    <col min="7937" max="7937" width="23.7265625" style="13" customWidth="1"/>
    <col min="7938" max="7952" width="6.26953125" style="13" customWidth="1"/>
    <col min="7953" max="7953" width="24.7265625" style="13" customWidth="1"/>
    <col min="7954" max="8192" width="9.1796875" style="13"/>
    <col min="8193" max="8193" width="23.7265625" style="13" customWidth="1"/>
    <col min="8194" max="8208" width="6.26953125" style="13" customWidth="1"/>
    <col min="8209" max="8209" width="24.7265625" style="13" customWidth="1"/>
    <col min="8210" max="8448" width="9.1796875" style="13"/>
    <col min="8449" max="8449" width="23.7265625" style="13" customWidth="1"/>
    <col min="8450" max="8464" width="6.26953125" style="13" customWidth="1"/>
    <col min="8465" max="8465" width="24.7265625" style="13" customWidth="1"/>
    <col min="8466" max="8704" width="9.1796875" style="13"/>
    <col min="8705" max="8705" width="23.7265625" style="13" customWidth="1"/>
    <col min="8706" max="8720" width="6.26953125" style="13" customWidth="1"/>
    <col min="8721" max="8721" width="24.7265625" style="13" customWidth="1"/>
    <col min="8722" max="8960" width="9.1796875" style="13"/>
    <col min="8961" max="8961" width="23.7265625" style="13" customWidth="1"/>
    <col min="8962" max="8976" width="6.26953125" style="13" customWidth="1"/>
    <col min="8977" max="8977" width="24.7265625" style="13" customWidth="1"/>
    <col min="8978" max="9216" width="9.1796875" style="13"/>
    <col min="9217" max="9217" width="23.7265625" style="13" customWidth="1"/>
    <col min="9218" max="9232" width="6.26953125" style="13" customWidth="1"/>
    <col min="9233" max="9233" width="24.7265625" style="13" customWidth="1"/>
    <col min="9234" max="9472" width="9.1796875" style="13"/>
    <col min="9473" max="9473" width="23.7265625" style="13" customWidth="1"/>
    <col min="9474" max="9488" width="6.26953125" style="13" customWidth="1"/>
    <col min="9489" max="9489" width="24.7265625" style="13" customWidth="1"/>
    <col min="9490" max="9728" width="9.1796875" style="13"/>
    <col min="9729" max="9729" width="23.7265625" style="13" customWidth="1"/>
    <col min="9730" max="9744" width="6.26953125" style="13" customWidth="1"/>
    <col min="9745" max="9745" width="24.7265625" style="13" customWidth="1"/>
    <col min="9746" max="9984" width="9.1796875" style="13"/>
    <col min="9985" max="9985" width="23.7265625" style="13" customWidth="1"/>
    <col min="9986" max="10000" width="6.26953125" style="13" customWidth="1"/>
    <col min="10001" max="10001" width="24.7265625" style="13" customWidth="1"/>
    <col min="10002" max="10240" width="9.1796875" style="13"/>
    <col min="10241" max="10241" width="23.7265625" style="13" customWidth="1"/>
    <col min="10242" max="10256" width="6.26953125" style="13" customWidth="1"/>
    <col min="10257" max="10257" width="24.7265625" style="13" customWidth="1"/>
    <col min="10258" max="10496" width="9.1796875" style="13"/>
    <col min="10497" max="10497" width="23.7265625" style="13" customWidth="1"/>
    <col min="10498" max="10512" width="6.26953125" style="13" customWidth="1"/>
    <col min="10513" max="10513" width="24.7265625" style="13" customWidth="1"/>
    <col min="10514" max="10752" width="9.1796875" style="13"/>
    <col min="10753" max="10753" width="23.7265625" style="13" customWidth="1"/>
    <col min="10754" max="10768" width="6.26953125" style="13" customWidth="1"/>
    <col min="10769" max="10769" width="24.7265625" style="13" customWidth="1"/>
    <col min="10770" max="11008" width="9.1796875" style="13"/>
    <col min="11009" max="11009" width="23.7265625" style="13" customWidth="1"/>
    <col min="11010" max="11024" width="6.26953125" style="13" customWidth="1"/>
    <col min="11025" max="11025" width="24.7265625" style="13" customWidth="1"/>
    <col min="11026" max="11264" width="9.1796875" style="13"/>
    <col min="11265" max="11265" width="23.7265625" style="13" customWidth="1"/>
    <col min="11266" max="11280" width="6.26953125" style="13" customWidth="1"/>
    <col min="11281" max="11281" width="24.7265625" style="13" customWidth="1"/>
    <col min="11282" max="11520" width="9.1796875" style="13"/>
    <col min="11521" max="11521" width="23.7265625" style="13" customWidth="1"/>
    <col min="11522" max="11536" width="6.26953125" style="13" customWidth="1"/>
    <col min="11537" max="11537" width="24.7265625" style="13" customWidth="1"/>
    <col min="11538" max="11776" width="9.1796875" style="13"/>
    <col min="11777" max="11777" width="23.7265625" style="13" customWidth="1"/>
    <col min="11778" max="11792" width="6.26953125" style="13" customWidth="1"/>
    <col min="11793" max="11793" width="24.7265625" style="13" customWidth="1"/>
    <col min="11794" max="12032" width="9.1796875" style="13"/>
    <col min="12033" max="12033" width="23.7265625" style="13" customWidth="1"/>
    <col min="12034" max="12048" width="6.26953125" style="13" customWidth="1"/>
    <col min="12049" max="12049" width="24.7265625" style="13" customWidth="1"/>
    <col min="12050" max="12288" width="9.1796875" style="13"/>
    <col min="12289" max="12289" width="23.7265625" style="13" customWidth="1"/>
    <col min="12290" max="12304" width="6.26953125" style="13" customWidth="1"/>
    <col min="12305" max="12305" width="24.7265625" style="13" customWidth="1"/>
    <col min="12306" max="12544" width="9.1796875" style="13"/>
    <col min="12545" max="12545" width="23.7265625" style="13" customWidth="1"/>
    <col min="12546" max="12560" width="6.26953125" style="13" customWidth="1"/>
    <col min="12561" max="12561" width="24.7265625" style="13" customWidth="1"/>
    <col min="12562" max="12800" width="9.1796875" style="13"/>
    <col min="12801" max="12801" width="23.7265625" style="13" customWidth="1"/>
    <col min="12802" max="12816" width="6.26953125" style="13" customWidth="1"/>
    <col min="12817" max="12817" width="24.7265625" style="13" customWidth="1"/>
    <col min="12818" max="13056" width="9.1796875" style="13"/>
    <col min="13057" max="13057" width="23.7265625" style="13" customWidth="1"/>
    <col min="13058" max="13072" width="6.26953125" style="13" customWidth="1"/>
    <col min="13073" max="13073" width="24.7265625" style="13" customWidth="1"/>
    <col min="13074" max="13312" width="9.1796875" style="13"/>
    <col min="13313" max="13313" width="23.7265625" style="13" customWidth="1"/>
    <col min="13314" max="13328" width="6.26953125" style="13" customWidth="1"/>
    <col min="13329" max="13329" width="24.7265625" style="13" customWidth="1"/>
    <col min="13330" max="13568" width="9.1796875" style="13"/>
    <col min="13569" max="13569" width="23.7265625" style="13" customWidth="1"/>
    <col min="13570" max="13584" width="6.26953125" style="13" customWidth="1"/>
    <col min="13585" max="13585" width="24.7265625" style="13" customWidth="1"/>
    <col min="13586" max="13824" width="9.1796875" style="13"/>
    <col min="13825" max="13825" width="23.7265625" style="13" customWidth="1"/>
    <col min="13826" max="13840" width="6.26953125" style="13" customWidth="1"/>
    <col min="13841" max="13841" width="24.7265625" style="13" customWidth="1"/>
    <col min="13842" max="14080" width="9.1796875" style="13"/>
    <col min="14081" max="14081" width="23.7265625" style="13" customWidth="1"/>
    <col min="14082" max="14096" width="6.26953125" style="13" customWidth="1"/>
    <col min="14097" max="14097" width="24.7265625" style="13" customWidth="1"/>
    <col min="14098" max="14336" width="9.1796875" style="13"/>
    <col min="14337" max="14337" width="23.7265625" style="13" customWidth="1"/>
    <col min="14338" max="14352" width="6.26953125" style="13" customWidth="1"/>
    <col min="14353" max="14353" width="24.7265625" style="13" customWidth="1"/>
    <col min="14354" max="14592" width="9.1796875" style="13"/>
    <col min="14593" max="14593" width="23.7265625" style="13" customWidth="1"/>
    <col min="14594" max="14608" width="6.26953125" style="13" customWidth="1"/>
    <col min="14609" max="14609" width="24.7265625" style="13" customWidth="1"/>
    <col min="14610" max="14848" width="9.1796875" style="13"/>
    <col min="14849" max="14849" width="23.7265625" style="13" customWidth="1"/>
    <col min="14850" max="14864" width="6.26953125" style="13" customWidth="1"/>
    <col min="14865" max="14865" width="24.7265625" style="13" customWidth="1"/>
    <col min="14866" max="15104" width="9.1796875" style="13"/>
    <col min="15105" max="15105" width="23.7265625" style="13" customWidth="1"/>
    <col min="15106" max="15120" width="6.26953125" style="13" customWidth="1"/>
    <col min="15121" max="15121" width="24.7265625" style="13" customWidth="1"/>
    <col min="15122" max="15360" width="9.1796875" style="13"/>
    <col min="15361" max="15361" width="23.7265625" style="13" customWidth="1"/>
    <col min="15362" max="15376" width="6.26953125" style="13" customWidth="1"/>
    <col min="15377" max="15377" width="24.7265625" style="13" customWidth="1"/>
    <col min="15378" max="15616" width="9.1796875" style="13"/>
    <col min="15617" max="15617" width="23.7265625" style="13" customWidth="1"/>
    <col min="15618" max="15632" width="6.26953125" style="13" customWidth="1"/>
    <col min="15633" max="15633" width="24.7265625" style="13" customWidth="1"/>
    <col min="15634" max="15872" width="9.1796875" style="13"/>
    <col min="15873" max="15873" width="23.7265625" style="13" customWidth="1"/>
    <col min="15874" max="15888" width="6.26953125" style="13" customWidth="1"/>
    <col min="15889" max="15889" width="24.7265625" style="13" customWidth="1"/>
    <col min="15890" max="16128" width="9.1796875" style="13"/>
    <col min="16129" max="16129" width="23.7265625" style="13" customWidth="1"/>
    <col min="16130" max="16144" width="6.26953125" style="13" customWidth="1"/>
    <col min="16145" max="16145" width="24.7265625" style="13" customWidth="1"/>
    <col min="16146" max="16384" width="9.1796875" style="13"/>
  </cols>
  <sheetData>
    <row r="1" spans="1:17" s="33" customFormat="1" ht="24" customHeight="1" x14ac:dyDescent="0.25">
      <c r="A1" s="1174" t="s">
        <v>670</v>
      </c>
      <c r="B1" s="1174"/>
      <c r="C1" s="1174"/>
      <c r="D1" s="1174"/>
      <c r="E1" s="1174"/>
      <c r="F1" s="1174"/>
      <c r="G1" s="1174"/>
      <c r="H1" s="1174"/>
      <c r="I1" s="1174"/>
      <c r="J1" s="1174"/>
      <c r="K1" s="1174"/>
      <c r="L1" s="1174"/>
      <c r="M1" s="1174"/>
      <c r="N1" s="1174"/>
      <c r="O1" s="1174"/>
      <c r="P1" s="1174"/>
      <c r="Q1" s="1174"/>
    </row>
    <row r="2" spans="1:17" s="33" customFormat="1" x14ac:dyDescent="0.25">
      <c r="A2" s="1333" t="s">
        <v>436</v>
      </c>
      <c r="B2" s="1333"/>
      <c r="C2" s="1333"/>
      <c r="D2" s="1333"/>
      <c r="E2" s="1333"/>
      <c r="F2" s="1333"/>
      <c r="G2" s="1333"/>
      <c r="H2" s="1333"/>
      <c r="I2" s="1333"/>
      <c r="J2" s="1333"/>
      <c r="K2" s="1333"/>
      <c r="L2" s="1333"/>
      <c r="M2" s="1333"/>
      <c r="N2" s="1333"/>
      <c r="O2" s="1333"/>
      <c r="P2" s="1333"/>
      <c r="Q2" s="1333"/>
    </row>
    <row r="3" spans="1:17" s="33" customFormat="1" x14ac:dyDescent="0.25">
      <c r="A3" s="1175" t="s">
        <v>767</v>
      </c>
      <c r="B3" s="1175"/>
      <c r="C3" s="1175"/>
      <c r="D3" s="1175"/>
      <c r="E3" s="1175"/>
      <c r="F3" s="1175"/>
      <c r="G3" s="1175"/>
      <c r="H3" s="1175"/>
      <c r="I3" s="1175"/>
      <c r="J3" s="1175"/>
      <c r="K3" s="1175"/>
      <c r="L3" s="1175"/>
      <c r="M3" s="1175"/>
      <c r="N3" s="1175"/>
      <c r="O3" s="1175"/>
      <c r="P3" s="1175"/>
      <c r="Q3" s="1175"/>
    </row>
    <row r="4" spans="1:17" s="33" customFormat="1" ht="27.75" customHeight="1" x14ac:dyDescent="0.4">
      <c r="A4" s="970" t="s">
        <v>977</v>
      </c>
      <c r="B4" s="970"/>
      <c r="C4" s="970"/>
      <c r="D4" s="970"/>
      <c r="E4" s="979"/>
      <c r="F4" s="979"/>
      <c r="G4" s="320"/>
      <c r="H4" s="979"/>
      <c r="I4" s="979"/>
      <c r="J4" s="320"/>
      <c r="K4" s="979"/>
      <c r="L4" s="979"/>
      <c r="M4" s="320"/>
      <c r="N4" s="979"/>
      <c r="O4" s="979"/>
      <c r="P4" s="320"/>
      <c r="Q4" s="963" t="s">
        <v>193</v>
      </c>
    </row>
    <row r="5" spans="1:17" ht="21.75" customHeight="1" thickBot="1" x14ac:dyDescent="0.3">
      <c r="A5" s="1328" t="s">
        <v>1282</v>
      </c>
      <c r="B5" s="1368">
        <v>2017</v>
      </c>
      <c r="C5" s="1369"/>
      <c r="D5" s="1370"/>
      <c r="E5" s="1171">
        <v>2016</v>
      </c>
      <c r="F5" s="1171"/>
      <c r="G5" s="1244"/>
      <c r="H5" s="1171">
        <v>2015</v>
      </c>
      <c r="I5" s="1171"/>
      <c r="J5" s="1244"/>
      <c r="K5" s="1171">
        <v>2014</v>
      </c>
      <c r="L5" s="1171"/>
      <c r="M5" s="1244"/>
      <c r="N5" s="1240">
        <v>2013</v>
      </c>
      <c r="O5" s="1241"/>
      <c r="P5" s="1367"/>
      <c r="Q5" s="1330" t="s">
        <v>900</v>
      </c>
    </row>
    <row r="6" spans="1:17" ht="31.5" customHeight="1" thickTop="1" x14ac:dyDescent="0.25">
      <c r="A6" s="1329"/>
      <c r="B6" s="99" t="s">
        <v>404</v>
      </c>
      <c r="C6" s="494" t="s">
        <v>796</v>
      </c>
      <c r="D6" s="494" t="s">
        <v>795</v>
      </c>
      <c r="E6" s="99" t="s">
        <v>404</v>
      </c>
      <c r="F6" s="494" t="s">
        <v>796</v>
      </c>
      <c r="G6" s="494" t="s">
        <v>795</v>
      </c>
      <c r="H6" s="99" t="s">
        <v>404</v>
      </c>
      <c r="I6" s="494" t="s">
        <v>796</v>
      </c>
      <c r="J6" s="494" t="s">
        <v>795</v>
      </c>
      <c r="K6" s="99" t="s">
        <v>404</v>
      </c>
      <c r="L6" s="494" t="s">
        <v>796</v>
      </c>
      <c r="M6" s="494" t="s">
        <v>795</v>
      </c>
      <c r="N6" s="99" t="s">
        <v>404</v>
      </c>
      <c r="O6" s="494" t="s">
        <v>796</v>
      </c>
      <c r="P6" s="494" t="s">
        <v>795</v>
      </c>
      <c r="Q6" s="1331"/>
    </row>
    <row r="7" spans="1:17" ht="35.25" customHeight="1" thickBot="1" x14ac:dyDescent="0.3">
      <c r="A7" s="836" t="s">
        <v>283</v>
      </c>
      <c r="B7" s="620">
        <f>D7+C7</f>
        <v>705</v>
      </c>
      <c r="C7" s="620">
        <v>280</v>
      </c>
      <c r="D7" s="620">
        <v>425</v>
      </c>
      <c r="E7" s="495">
        <f>SUM(F7:G7)</f>
        <v>695</v>
      </c>
      <c r="F7" s="496">
        <v>263</v>
      </c>
      <c r="G7" s="496">
        <v>432</v>
      </c>
      <c r="H7" s="495">
        <f t="shared" ref="H7:H11" si="0">SUM(I7:J7)</f>
        <v>680</v>
      </c>
      <c r="I7" s="496">
        <v>283</v>
      </c>
      <c r="J7" s="496">
        <v>397</v>
      </c>
      <c r="K7" s="495">
        <f t="shared" ref="K7:K11" si="1">SUM(L7:M7)</f>
        <v>741</v>
      </c>
      <c r="L7" s="496">
        <v>302</v>
      </c>
      <c r="M7" s="496">
        <v>439</v>
      </c>
      <c r="N7" s="495">
        <f t="shared" ref="N7:N11" si="2">SUM(O7:P7)</f>
        <v>698</v>
      </c>
      <c r="O7" s="496">
        <v>251</v>
      </c>
      <c r="P7" s="496">
        <v>447</v>
      </c>
      <c r="Q7" s="840" t="s">
        <v>85</v>
      </c>
    </row>
    <row r="8" spans="1:17" ht="35.25" customHeight="1" thickTop="1" thickBot="1" x14ac:dyDescent="0.3">
      <c r="A8" s="837" t="s">
        <v>902</v>
      </c>
      <c r="B8" s="621">
        <f t="shared" ref="B8:B12" si="3">D8+C8</f>
        <v>55</v>
      </c>
      <c r="C8" s="621">
        <v>34</v>
      </c>
      <c r="D8" s="621">
        <v>21</v>
      </c>
      <c r="E8" s="182">
        <f t="shared" ref="E8:E11" si="4">SUM(F8:G8)</f>
        <v>65</v>
      </c>
      <c r="F8" s="183">
        <v>24</v>
      </c>
      <c r="G8" s="183">
        <v>41</v>
      </c>
      <c r="H8" s="182">
        <f t="shared" si="0"/>
        <v>65</v>
      </c>
      <c r="I8" s="183">
        <v>32</v>
      </c>
      <c r="J8" s="183">
        <v>33</v>
      </c>
      <c r="K8" s="182">
        <f t="shared" si="1"/>
        <v>69</v>
      </c>
      <c r="L8" s="183">
        <v>28</v>
      </c>
      <c r="M8" s="183">
        <v>41</v>
      </c>
      <c r="N8" s="182">
        <f t="shared" si="2"/>
        <v>72</v>
      </c>
      <c r="O8" s="183">
        <v>32</v>
      </c>
      <c r="P8" s="183">
        <v>40</v>
      </c>
      <c r="Q8" s="841" t="s">
        <v>903</v>
      </c>
    </row>
    <row r="9" spans="1:17" ht="35.25" customHeight="1" thickBot="1" x14ac:dyDescent="0.3">
      <c r="A9" s="838" t="s">
        <v>194</v>
      </c>
      <c r="B9" s="622">
        <f t="shared" si="3"/>
        <v>488</v>
      </c>
      <c r="C9" s="622">
        <v>144</v>
      </c>
      <c r="D9" s="622">
        <v>344</v>
      </c>
      <c r="E9" s="497">
        <f t="shared" si="4"/>
        <v>469</v>
      </c>
      <c r="F9" s="287">
        <v>153</v>
      </c>
      <c r="G9" s="287">
        <v>316</v>
      </c>
      <c r="H9" s="497">
        <f t="shared" si="0"/>
        <v>471</v>
      </c>
      <c r="I9" s="287">
        <v>143</v>
      </c>
      <c r="J9" s="287">
        <v>328</v>
      </c>
      <c r="K9" s="497">
        <f t="shared" si="1"/>
        <v>445</v>
      </c>
      <c r="L9" s="287">
        <v>152</v>
      </c>
      <c r="M9" s="287">
        <v>293</v>
      </c>
      <c r="N9" s="497">
        <f t="shared" si="2"/>
        <v>399</v>
      </c>
      <c r="O9" s="287">
        <v>131</v>
      </c>
      <c r="P9" s="287">
        <v>268</v>
      </c>
      <c r="Q9" s="840" t="s">
        <v>87</v>
      </c>
    </row>
    <row r="10" spans="1:17" ht="35.25" customHeight="1" thickTop="1" thickBot="1" x14ac:dyDescent="0.3">
      <c r="A10" s="837" t="s">
        <v>88</v>
      </c>
      <c r="B10" s="621">
        <f t="shared" si="3"/>
        <v>948</v>
      </c>
      <c r="C10" s="621">
        <v>146</v>
      </c>
      <c r="D10" s="621">
        <v>802</v>
      </c>
      <c r="E10" s="182">
        <f t="shared" si="4"/>
        <v>1010</v>
      </c>
      <c r="F10" s="183">
        <v>132</v>
      </c>
      <c r="G10" s="183">
        <v>878</v>
      </c>
      <c r="H10" s="182">
        <f t="shared" si="0"/>
        <v>1009</v>
      </c>
      <c r="I10" s="183">
        <v>129</v>
      </c>
      <c r="J10" s="183">
        <v>880</v>
      </c>
      <c r="K10" s="182">
        <f t="shared" si="1"/>
        <v>1031</v>
      </c>
      <c r="L10" s="183">
        <v>140</v>
      </c>
      <c r="M10" s="183">
        <v>891</v>
      </c>
      <c r="N10" s="182">
        <f t="shared" si="2"/>
        <v>890</v>
      </c>
      <c r="O10" s="183">
        <v>89</v>
      </c>
      <c r="P10" s="183">
        <v>801</v>
      </c>
      <c r="Q10" s="841" t="s">
        <v>904</v>
      </c>
    </row>
    <row r="11" spans="1:17" ht="35.25" customHeight="1" thickBot="1" x14ac:dyDescent="0.3">
      <c r="A11" s="815" t="s">
        <v>90</v>
      </c>
      <c r="B11" s="622">
        <f t="shared" si="3"/>
        <v>32</v>
      </c>
      <c r="C11" s="622">
        <v>9</v>
      </c>
      <c r="D11" s="622">
        <v>23</v>
      </c>
      <c r="E11" s="497">
        <f t="shared" si="4"/>
        <v>38</v>
      </c>
      <c r="F11" s="287">
        <v>6</v>
      </c>
      <c r="G11" s="287">
        <v>32</v>
      </c>
      <c r="H11" s="497">
        <f t="shared" si="0"/>
        <v>30</v>
      </c>
      <c r="I11" s="287">
        <v>8</v>
      </c>
      <c r="J11" s="287">
        <v>22</v>
      </c>
      <c r="K11" s="497">
        <f t="shared" si="1"/>
        <v>30</v>
      </c>
      <c r="L11" s="287">
        <v>7</v>
      </c>
      <c r="M11" s="287">
        <v>23</v>
      </c>
      <c r="N11" s="497">
        <f t="shared" si="2"/>
        <v>28</v>
      </c>
      <c r="O11" s="287">
        <v>10</v>
      </c>
      <c r="P11" s="287">
        <v>18</v>
      </c>
      <c r="Q11" s="842" t="s">
        <v>905</v>
      </c>
    </row>
    <row r="12" spans="1:17" ht="35.25" customHeight="1" x14ac:dyDescent="0.25">
      <c r="A12" s="839" t="s">
        <v>92</v>
      </c>
      <c r="B12" s="947">
        <f t="shared" si="3"/>
        <v>66</v>
      </c>
      <c r="C12" s="623">
        <v>12</v>
      </c>
      <c r="D12" s="623">
        <v>54</v>
      </c>
      <c r="E12" s="185">
        <f t="shared" ref="E12" si="5">SUM(F12:G12)</f>
        <v>70</v>
      </c>
      <c r="F12" s="186">
        <v>22</v>
      </c>
      <c r="G12" s="186">
        <v>48</v>
      </c>
      <c r="H12" s="185">
        <f t="shared" ref="H12" si="6">SUM(I12:J12)</f>
        <v>62</v>
      </c>
      <c r="I12" s="186">
        <v>16</v>
      </c>
      <c r="J12" s="186">
        <v>46</v>
      </c>
      <c r="K12" s="185">
        <f t="shared" ref="K12" si="7">SUM(L12:M12)</f>
        <v>50</v>
      </c>
      <c r="L12" s="186">
        <v>11</v>
      </c>
      <c r="M12" s="186">
        <v>39</v>
      </c>
      <c r="N12" s="185">
        <f t="shared" ref="N12" si="8">SUM(O12:P12)</f>
        <v>46</v>
      </c>
      <c r="O12" s="186">
        <v>16</v>
      </c>
      <c r="P12" s="186">
        <v>30</v>
      </c>
      <c r="Q12" s="843" t="s">
        <v>93</v>
      </c>
    </row>
    <row r="13" spans="1:17" s="92" customFormat="1" ht="29.25" customHeight="1" x14ac:dyDescent="0.25">
      <c r="A13" s="948" t="s">
        <v>47</v>
      </c>
      <c r="B13" s="593">
        <f t="shared" ref="B13:C13" si="9">SUM(B7:B12)</f>
        <v>2294</v>
      </c>
      <c r="C13" s="624">
        <f t="shared" si="9"/>
        <v>625</v>
      </c>
      <c r="D13" s="624">
        <f>SUM(D7:D12)</f>
        <v>1669</v>
      </c>
      <c r="E13" s="593">
        <f t="shared" ref="E13:P13" si="10">SUM(E7:E12)</f>
        <v>2347</v>
      </c>
      <c r="F13" s="593">
        <f t="shared" si="10"/>
        <v>600</v>
      </c>
      <c r="G13" s="593">
        <f t="shared" si="10"/>
        <v>1747</v>
      </c>
      <c r="H13" s="593">
        <f t="shared" si="10"/>
        <v>2317</v>
      </c>
      <c r="I13" s="593">
        <f t="shared" si="10"/>
        <v>611</v>
      </c>
      <c r="J13" s="593">
        <f t="shared" si="10"/>
        <v>1706</v>
      </c>
      <c r="K13" s="593">
        <f t="shared" si="10"/>
        <v>2366</v>
      </c>
      <c r="L13" s="593">
        <f t="shared" si="10"/>
        <v>640</v>
      </c>
      <c r="M13" s="593">
        <f t="shared" si="10"/>
        <v>1726</v>
      </c>
      <c r="N13" s="593">
        <f t="shared" si="10"/>
        <v>2133</v>
      </c>
      <c r="O13" s="593">
        <f t="shared" si="10"/>
        <v>529</v>
      </c>
      <c r="P13" s="593">
        <f t="shared" si="10"/>
        <v>1604</v>
      </c>
      <c r="Q13" s="929" t="s">
        <v>48</v>
      </c>
    </row>
    <row r="14" spans="1:17" x14ac:dyDescent="0.25">
      <c r="A14" s="2" t="s">
        <v>628</v>
      </c>
      <c r="B14" s="2"/>
      <c r="C14" s="2"/>
      <c r="D14" s="2"/>
      <c r="Q14" s="330" t="s">
        <v>627</v>
      </c>
    </row>
    <row r="17" spans="1:14" ht="31" x14ac:dyDescent="0.25">
      <c r="A17" s="474" t="s">
        <v>328</v>
      </c>
      <c r="B17" s="474"/>
      <c r="C17" s="474"/>
      <c r="D17" s="474"/>
      <c r="E17" s="135">
        <f>B7/$B$13*100</f>
        <v>30.732345248474282</v>
      </c>
      <c r="H17" s="135"/>
      <c r="N17" s="136"/>
    </row>
    <row r="18" spans="1:14" ht="46.5" x14ac:dyDescent="0.25">
      <c r="A18" s="474" t="s">
        <v>327</v>
      </c>
      <c r="B18" s="474"/>
      <c r="C18" s="474"/>
      <c r="D18" s="474"/>
      <c r="E18" s="135">
        <f>B8/$B$13*100</f>
        <v>2.3975588491717525</v>
      </c>
      <c r="H18" s="135"/>
      <c r="N18" s="136"/>
    </row>
    <row r="19" spans="1:14" ht="46.5" x14ac:dyDescent="0.25">
      <c r="A19" s="474" t="s">
        <v>326</v>
      </c>
      <c r="B19" s="474"/>
      <c r="C19" s="474"/>
      <c r="D19" s="474"/>
      <c r="E19" s="135">
        <f t="shared" ref="E19:E22" si="11">B9/$B$13*100</f>
        <v>21.272885789014822</v>
      </c>
      <c r="H19" s="135"/>
      <c r="N19" s="136"/>
    </row>
    <row r="20" spans="1:14" ht="31" x14ac:dyDescent="0.25">
      <c r="A20" s="474" t="s">
        <v>758</v>
      </c>
      <c r="B20" s="474"/>
      <c r="C20" s="474"/>
      <c r="D20" s="474"/>
      <c r="E20" s="135">
        <f t="shared" si="11"/>
        <v>41.325196163905844</v>
      </c>
      <c r="H20" s="135"/>
      <c r="N20" s="136"/>
    </row>
    <row r="21" spans="1:14" ht="46.5" x14ac:dyDescent="0.25">
      <c r="A21" s="474" t="s">
        <v>757</v>
      </c>
      <c r="B21" s="474"/>
      <c r="C21" s="474"/>
      <c r="D21" s="474"/>
      <c r="E21" s="135">
        <f t="shared" si="11"/>
        <v>1.3949433304272014</v>
      </c>
      <c r="H21" s="135"/>
      <c r="N21" s="136"/>
    </row>
    <row r="22" spans="1:14" ht="31" x14ac:dyDescent="0.25">
      <c r="A22" s="474" t="s">
        <v>198</v>
      </c>
      <c r="B22" s="474"/>
      <c r="C22" s="474"/>
      <c r="D22" s="474"/>
      <c r="E22" s="135">
        <f t="shared" si="11"/>
        <v>2.8770706190061031</v>
      </c>
      <c r="H22" s="135"/>
      <c r="N22" s="136"/>
    </row>
    <row r="23" spans="1:14" x14ac:dyDescent="0.25">
      <c r="E23" s="431">
        <f>B13/$B$13*100</f>
        <v>100</v>
      </c>
      <c r="H23" s="431"/>
    </row>
    <row r="24" spans="1:14" x14ac:dyDescent="0.25">
      <c r="E24" s="13"/>
      <c r="H24" s="13"/>
    </row>
  </sheetData>
  <mergeCells count="10">
    <mergeCell ref="Q5:Q6"/>
    <mergeCell ref="A1:Q1"/>
    <mergeCell ref="A2:Q2"/>
    <mergeCell ref="A3:Q3"/>
    <mergeCell ref="A5:A6"/>
    <mergeCell ref="N5:P5"/>
    <mergeCell ref="H5:J5"/>
    <mergeCell ref="K5:M5"/>
    <mergeCell ref="E5:G5"/>
    <mergeCell ref="B5:D5"/>
  </mergeCells>
  <printOptions horizontalCentered="1" verticalCentered="1"/>
  <pageMargins left="0" right="0" top="0.98425196850393704" bottom="0.98425196850393704" header="0.51181102362204722" footer="0.51181102362204722"/>
  <pageSetup paperSize="9" scale="94" orientation="landscape" r:id="rId1"/>
  <headerFooter alignWithMargins="0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3"/>
  <dimension ref="A1:Q186"/>
  <sheetViews>
    <sheetView view="pageBreakPreview" zoomScaleNormal="100" zoomScaleSheetLayoutView="100" workbookViewId="0">
      <selection activeCell="G26" sqref="G26"/>
    </sheetView>
  </sheetViews>
  <sheetFormatPr defaultRowHeight="14" x14ac:dyDescent="0.3"/>
  <cols>
    <col min="1" max="1" width="25.7265625" style="51" customWidth="1"/>
    <col min="2" max="2" width="10.54296875" style="53" customWidth="1"/>
    <col min="3" max="11" width="8.7265625" style="51" customWidth="1"/>
    <col min="12" max="12" width="10.7265625" style="51" customWidth="1"/>
    <col min="13" max="13" width="10.7265625" style="53" customWidth="1"/>
    <col min="14" max="14" width="25.7265625" style="51" customWidth="1"/>
    <col min="15" max="257" width="9.1796875" style="33"/>
    <col min="258" max="258" width="25.7265625" style="33" customWidth="1"/>
    <col min="259" max="259" width="10.7265625" style="33" customWidth="1"/>
    <col min="260" max="268" width="8.7265625" style="33" customWidth="1"/>
    <col min="269" max="269" width="10.7265625" style="33" customWidth="1"/>
    <col min="270" max="270" width="25.7265625" style="33" customWidth="1"/>
    <col min="271" max="513" width="9.1796875" style="33"/>
    <col min="514" max="514" width="25.7265625" style="33" customWidth="1"/>
    <col min="515" max="515" width="10.7265625" style="33" customWidth="1"/>
    <col min="516" max="524" width="8.7265625" style="33" customWidth="1"/>
    <col min="525" max="525" width="10.7265625" style="33" customWidth="1"/>
    <col min="526" max="526" width="25.7265625" style="33" customWidth="1"/>
    <col min="527" max="769" width="9.1796875" style="33"/>
    <col min="770" max="770" width="25.7265625" style="33" customWidth="1"/>
    <col min="771" max="771" width="10.7265625" style="33" customWidth="1"/>
    <col min="772" max="780" width="8.7265625" style="33" customWidth="1"/>
    <col min="781" max="781" width="10.7265625" style="33" customWidth="1"/>
    <col min="782" max="782" width="25.7265625" style="33" customWidth="1"/>
    <col min="783" max="1025" width="9.1796875" style="33"/>
    <col min="1026" max="1026" width="25.7265625" style="33" customWidth="1"/>
    <col min="1027" max="1027" width="10.7265625" style="33" customWidth="1"/>
    <col min="1028" max="1036" width="8.7265625" style="33" customWidth="1"/>
    <col min="1037" max="1037" width="10.7265625" style="33" customWidth="1"/>
    <col min="1038" max="1038" width="25.7265625" style="33" customWidth="1"/>
    <col min="1039" max="1281" width="9.1796875" style="33"/>
    <col min="1282" max="1282" width="25.7265625" style="33" customWidth="1"/>
    <col min="1283" max="1283" width="10.7265625" style="33" customWidth="1"/>
    <col min="1284" max="1292" width="8.7265625" style="33" customWidth="1"/>
    <col min="1293" max="1293" width="10.7265625" style="33" customWidth="1"/>
    <col min="1294" max="1294" width="25.7265625" style="33" customWidth="1"/>
    <col min="1295" max="1537" width="9.1796875" style="33"/>
    <col min="1538" max="1538" width="25.7265625" style="33" customWidth="1"/>
    <col min="1539" max="1539" width="10.7265625" style="33" customWidth="1"/>
    <col min="1540" max="1548" width="8.7265625" style="33" customWidth="1"/>
    <col min="1549" max="1549" width="10.7265625" style="33" customWidth="1"/>
    <col min="1550" max="1550" width="25.7265625" style="33" customWidth="1"/>
    <col min="1551" max="1793" width="9.1796875" style="33"/>
    <col min="1794" max="1794" width="25.7265625" style="33" customWidth="1"/>
    <col min="1795" max="1795" width="10.7265625" style="33" customWidth="1"/>
    <col min="1796" max="1804" width="8.7265625" style="33" customWidth="1"/>
    <col min="1805" max="1805" width="10.7265625" style="33" customWidth="1"/>
    <col min="1806" max="1806" width="25.7265625" style="33" customWidth="1"/>
    <col min="1807" max="2049" width="9.1796875" style="33"/>
    <col min="2050" max="2050" width="25.7265625" style="33" customWidth="1"/>
    <col min="2051" max="2051" width="10.7265625" style="33" customWidth="1"/>
    <col min="2052" max="2060" width="8.7265625" style="33" customWidth="1"/>
    <col min="2061" max="2061" width="10.7265625" style="33" customWidth="1"/>
    <col min="2062" max="2062" width="25.7265625" style="33" customWidth="1"/>
    <col min="2063" max="2305" width="9.1796875" style="33"/>
    <col min="2306" max="2306" width="25.7265625" style="33" customWidth="1"/>
    <col min="2307" max="2307" width="10.7265625" style="33" customWidth="1"/>
    <col min="2308" max="2316" width="8.7265625" style="33" customWidth="1"/>
    <col min="2317" max="2317" width="10.7265625" style="33" customWidth="1"/>
    <col min="2318" max="2318" width="25.7265625" style="33" customWidth="1"/>
    <col min="2319" max="2561" width="9.1796875" style="33"/>
    <col min="2562" max="2562" width="25.7265625" style="33" customWidth="1"/>
    <col min="2563" max="2563" width="10.7265625" style="33" customWidth="1"/>
    <col min="2564" max="2572" width="8.7265625" style="33" customWidth="1"/>
    <col min="2573" max="2573" width="10.7265625" style="33" customWidth="1"/>
    <col min="2574" max="2574" width="25.7265625" style="33" customWidth="1"/>
    <col min="2575" max="2817" width="9.1796875" style="33"/>
    <col min="2818" max="2818" width="25.7265625" style="33" customWidth="1"/>
    <col min="2819" max="2819" width="10.7265625" style="33" customWidth="1"/>
    <col min="2820" max="2828" width="8.7265625" style="33" customWidth="1"/>
    <col min="2829" max="2829" width="10.7265625" style="33" customWidth="1"/>
    <col min="2830" max="2830" width="25.7265625" style="33" customWidth="1"/>
    <col min="2831" max="3073" width="9.1796875" style="33"/>
    <col min="3074" max="3074" width="25.7265625" style="33" customWidth="1"/>
    <col min="3075" max="3075" width="10.7265625" style="33" customWidth="1"/>
    <col min="3076" max="3084" width="8.7265625" style="33" customWidth="1"/>
    <col min="3085" max="3085" width="10.7265625" style="33" customWidth="1"/>
    <col min="3086" max="3086" width="25.7265625" style="33" customWidth="1"/>
    <col min="3087" max="3329" width="9.1796875" style="33"/>
    <col min="3330" max="3330" width="25.7265625" style="33" customWidth="1"/>
    <col min="3331" max="3331" width="10.7265625" style="33" customWidth="1"/>
    <col min="3332" max="3340" width="8.7265625" style="33" customWidth="1"/>
    <col min="3341" max="3341" width="10.7265625" style="33" customWidth="1"/>
    <col min="3342" max="3342" width="25.7265625" style="33" customWidth="1"/>
    <col min="3343" max="3585" width="9.1796875" style="33"/>
    <col min="3586" max="3586" width="25.7265625" style="33" customWidth="1"/>
    <col min="3587" max="3587" width="10.7265625" style="33" customWidth="1"/>
    <col min="3588" max="3596" width="8.7265625" style="33" customWidth="1"/>
    <col min="3597" max="3597" width="10.7265625" style="33" customWidth="1"/>
    <col min="3598" max="3598" width="25.7265625" style="33" customWidth="1"/>
    <col min="3599" max="3841" width="9.1796875" style="33"/>
    <col min="3842" max="3842" width="25.7265625" style="33" customWidth="1"/>
    <col min="3843" max="3843" width="10.7265625" style="33" customWidth="1"/>
    <col min="3844" max="3852" width="8.7265625" style="33" customWidth="1"/>
    <col min="3853" max="3853" width="10.7265625" style="33" customWidth="1"/>
    <col min="3854" max="3854" width="25.7265625" style="33" customWidth="1"/>
    <col min="3855" max="4097" width="9.1796875" style="33"/>
    <col min="4098" max="4098" width="25.7265625" style="33" customWidth="1"/>
    <col min="4099" max="4099" width="10.7265625" style="33" customWidth="1"/>
    <col min="4100" max="4108" width="8.7265625" style="33" customWidth="1"/>
    <col min="4109" max="4109" width="10.7265625" style="33" customWidth="1"/>
    <col min="4110" max="4110" width="25.7265625" style="33" customWidth="1"/>
    <col min="4111" max="4353" width="9.1796875" style="33"/>
    <col min="4354" max="4354" width="25.7265625" style="33" customWidth="1"/>
    <col min="4355" max="4355" width="10.7265625" style="33" customWidth="1"/>
    <col min="4356" max="4364" width="8.7265625" style="33" customWidth="1"/>
    <col min="4365" max="4365" width="10.7265625" style="33" customWidth="1"/>
    <col min="4366" max="4366" width="25.7265625" style="33" customWidth="1"/>
    <col min="4367" max="4609" width="9.1796875" style="33"/>
    <col min="4610" max="4610" width="25.7265625" style="33" customWidth="1"/>
    <col min="4611" max="4611" width="10.7265625" style="33" customWidth="1"/>
    <col min="4612" max="4620" width="8.7265625" style="33" customWidth="1"/>
    <col min="4621" max="4621" width="10.7265625" style="33" customWidth="1"/>
    <col min="4622" max="4622" width="25.7265625" style="33" customWidth="1"/>
    <col min="4623" max="4865" width="9.1796875" style="33"/>
    <col min="4866" max="4866" width="25.7265625" style="33" customWidth="1"/>
    <col min="4867" max="4867" width="10.7265625" style="33" customWidth="1"/>
    <col min="4868" max="4876" width="8.7265625" style="33" customWidth="1"/>
    <col min="4877" max="4877" width="10.7265625" style="33" customWidth="1"/>
    <col min="4878" max="4878" width="25.7265625" style="33" customWidth="1"/>
    <col min="4879" max="5121" width="9.1796875" style="33"/>
    <col min="5122" max="5122" width="25.7265625" style="33" customWidth="1"/>
    <col min="5123" max="5123" width="10.7265625" style="33" customWidth="1"/>
    <col min="5124" max="5132" width="8.7265625" style="33" customWidth="1"/>
    <col min="5133" max="5133" width="10.7265625" style="33" customWidth="1"/>
    <col min="5134" max="5134" width="25.7265625" style="33" customWidth="1"/>
    <col min="5135" max="5377" width="9.1796875" style="33"/>
    <col min="5378" max="5378" width="25.7265625" style="33" customWidth="1"/>
    <col min="5379" max="5379" width="10.7265625" style="33" customWidth="1"/>
    <col min="5380" max="5388" width="8.7265625" style="33" customWidth="1"/>
    <col min="5389" max="5389" width="10.7265625" style="33" customWidth="1"/>
    <col min="5390" max="5390" width="25.7265625" style="33" customWidth="1"/>
    <col min="5391" max="5633" width="9.1796875" style="33"/>
    <col min="5634" max="5634" width="25.7265625" style="33" customWidth="1"/>
    <col min="5635" max="5635" width="10.7265625" style="33" customWidth="1"/>
    <col min="5636" max="5644" width="8.7265625" style="33" customWidth="1"/>
    <col min="5645" max="5645" width="10.7265625" style="33" customWidth="1"/>
    <col min="5646" max="5646" width="25.7265625" style="33" customWidth="1"/>
    <col min="5647" max="5889" width="9.1796875" style="33"/>
    <col min="5890" max="5890" width="25.7265625" style="33" customWidth="1"/>
    <col min="5891" max="5891" width="10.7265625" style="33" customWidth="1"/>
    <col min="5892" max="5900" width="8.7265625" style="33" customWidth="1"/>
    <col min="5901" max="5901" width="10.7265625" style="33" customWidth="1"/>
    <col min="5902" max="5902" width="25.7265625" style="33" customWidth="1"/>
    <col min="5903" max="6145" width="9.1796875" style="33"/>
    <col min="6146" max="6146" width="25.7265625" style="33" customWidth="1"/>
    <col min="6147" max="6147" width="10.7265625" style="33" customWidth="1"/>
    <col min="6148" max="6156" width="8.7265625" style="33" customWidth="1"/>
    <col min="6157" max="6157" width="10.7265625" style="33" customWidth="1"/>
    <col min="6158" max="6158" width="25.7265625" style="33" customWidth="1"/>
    <col min="6159" max="6401" width="9.1796875" style="33"/>
    <col min="6402" max="6402" width="25.7265625" style="33" customWidth="1"/>
    <col min="6403" max="6403" width="10.7265625" style="33" customWidth="1"/>
    <col min="6404" max="6412" width="8.7265625" style="33" customWidth="1"/>
    <col min="6413" max="6413" width="10.7265625" style="33" customWidth="1"/>
    <col min="6414" max="6414" width="25.7265625" style="33" customWidth="1"/>
    <col min="6415" max="6657" width="9.1796875" style="33"/>
    <col min="6658" max="6658" width="25.7265625" style="33" customWidth="1"/>
    <col min="6659" max="6659" width="10.7265625" style="33" customWidth="1"/>
    <col min="6660" max="6668" width="8.7265625" style="33" customWidth="1"/>
    <col min="6669" max="6669" width="10.7265625" style="33" customWidth="1"/>
    <col min="6670" max="6670" width="25.7265625" style="33" customWidth="1"/>
    <col min="6671" max="6913" width="9.1796875" style="33"/>
    <col min="6914" max="6914" width="25.7265625" style="33" customWidth="1"/>
    <col min="6915" max="6915" width="10.7265625" style="33" customWidth="1"/>
    <col min="6916" max="6924" width="8.7265625" style="33" customWidth="1"/>
    <col min="6925" max="6925" width="10.7265625" style="33" customWidth="1"/>
    <col min="6926" max="6926" width="25.7265625" style="33" customWidth="1"/>
    <col min="6927" max="7169" width="9.1796875" style="33"/>
    <col min="7170" max="7170" width="25.7265625" style="33" customWidth="1"/>
    <col min="7171" max="7171" width="10.7265625" style="33" customWidth="1"/>
    <col min="7172" max="7180" width="8.7265625" style="33" customWidth="1"/>
    <col min="7181" max="7181" width="10.7265625" style="33" customWidth="1"/>
    <col min="7182" max="7182" width="25.7265625" style="33" customWidth="1"/>
    <col min="7183" max="7425" width="9.1796875" style="33"/>
    <col min="7426" max="7426" width="25.7265625" style="33" customWidth="1"/>
    <col min="7427" max="7427" width="10.7265625" style="33" customWidth="1"/>
    <col min="7428" max="7436" width="8.7265625" style="33" customWidth="1"/>
    <col min="7437" max="7437" width="10.7265625" style="33" customWidth="1"/>
    <col min="7438" max="7438" width="25.7265625" style="33" customWidth="1"/>
    <col min="7439" max="7681" width="9.1796875" style="33"/>
    <col min="7682" max="7682" width="25.7265625" style="33" customWidth="1"/>
    <col min="7683" max="7683" width="10.7265625" style="33" customWidth="1"/>
    <col min="7684" max="7692" width="8.7265625" style="33" customWidth="1"/>
    <col min="7693" max="7693" width="10.7265625" style="33" customWidth="1"/>
    <col min="7694" max="7694" width="25.7265625" style="33" customWidth="1"/>
    <col min="7695" max="7937" width="9.1796875" style="33"/>
    <col min="7938" max="7938" width="25.7265625" style="33" customWidth="1"/>
    <col min="7939" max="7939" width="10.7265625" style="33" customWidth="1"/>
    <col min="7940" max="7948" width="8.7265625" style="33" customWidth="1"/>
    <col min="7949" max="7949" width="10.7265625" style="33" customWidth="1"/>
    <col min="7950" max="7950" width="25.7265625" style="33" customWidth="1"/>
    <col min="7951" max="8193" width="9.1796875" style="33"/>
    <col min="8194" max="8194" width="25.7265625" style="33" customWidth="1"/>
    <col min="8195" max="8195" width="10.7265625" style="33" customWidth="1"/>
    <col min="8196" max="8204" width="8.7265625" style="33" customWidth="1"/>
    <col min="8205" max="8205" width="10.7265625" style="33" customWidth="1"/>
    <col min="8206" max="8206" width="25.7265625" style="33" customWidth="1"/>
    <col min="8207" max="8449" width="9.1796875" style="33"/>
    <col min="8450" max="8450" width="25.7265625" style="33" customWidth="1"/>
    <col min="8451" max="8451" width="10.7265625" style="33" customWidth="1"/>
    <col min="8452" max="8460" width="8.7265625" style="33" customWidth="1"/>
    <col min="8461" max="8461" width="10.7265625" style="33" customWidth="1"/>
    <col min="8462" max="8462" width="25.7265625" style="33" customWidth="1"/>
    <col min="8463" max="8705" width="9.1796875" style="33"/>
    <col min="8706" max="8706" width="25.7265625" style="33" customWidth="1"/>
    <col min="8707" max="8707" width="10.7265625" style="33" customWidth="1"/>
    <col min="8708" max="8716" width="8.7265625" style="33" customWidth="1"/>
    <col min="8717" max="8717" width="10.7265625" style="33" customWidth="1"/>
    <col min="8718" max="8718" width="25.7265625" style="33" customWidth="1"/>
    <col min="8719" max="8961" width="9.1796875" style="33"/>
    <col min="8962" max="8962" width="25.7265625" style="33" customWidth="1"/>
    <col min="8963" max="8963" width="10.7265625" style="33" customWidth="1"/>
    <col min="8964" max="8972" width="8.7265625" style="33" customWidth="1"/>
    <col min="8973" max="8973" width="10.7265625" style="33" customWidth="1"/>
    <col min="8974" max="8974" width="25.7265625" style="33" customWidth="1"/>
    <col min="8975" max="9217" width="9.1796875" style="33"/>
    <col min="9218" max="9218" width="25.7265625" style="33" customWidth="1"/>
    <col min="9219" max="9219" width="10.7265625" style="33" customWidth="1"/>
    <col min="9220" max="9228" width="8.7265625" style="33" customWidth="1"/>
    <col min="9229" max="9229" width="10.7265625" style="33" customWidth="1"/>
    <col min="9230" max="9230" width="25.7265625" style="33" customWidth="1"/>
    <col min="9231" max="9473" width="9.1796875" style="33"/>
    <col min="9474" max="9474" width="25.7265625" style="33" customWidth="1"/>
    <col min="9475" max="9475" width="10.7265625" style="33" customWidth="1"/>
    <col min="9476" max="9484" width="8.7265625" style="33" customWidth="1"/>
    <col min="9485" max="9485" width="10.7265625" style="33" customWidth="1"/>
    <col min="9486" max="9486" width="25.7265625" style="33" customWidth="1"/>
    <col min="9487" max="9729" width="9.1796875" style="33"/>
    <col min="9730" max="9730" width="25.7265625" style="33" customWidth="1"/>
    <col min="9731" max="9731" width="10.7265625" style="33" customWidth="1"/>
    <col min="9732" max="9740" width="8.7265625" style="33" customWidth="1"/>
    <col min="9741" max="9741" width="10.7265625" style="33" customWidth="1"/>
    <col min="9742" max="9742" width="25.7265625" style="33" customWidth="1"/>
    <col min="9743" max="9985" width="9.1796875" style="33"/>
    <col min="9986" max="9986" width="25.7265625" style="33" customWidth="1"/>
    <col min="9987" max="9987" width="10.7265625" style="33" customWidth="1"/>
    <col min="9988" max="9996" width="8.7265625" style="33" customWidth="1"/>
    <col min="9997" max="9997" width="10.7265625" style="33" customWidth="1"/>
    <col min="9998" max="9998" width="25.7265625" style="33" customWidth="1"/>
    <col min="9999" max="10241" width="9.1796875" style="33"/>
    <col min="10242" max="10242" width="25.7265625" style="33" customWidth="1"/>
    <col min="10243" max="10243" width="10.7265625" style="33" customWidth="1"/>
    <col min="10244" max="10252" width="8.7265625" style="33" customWidth="1"/>
    <col min="10253" max="10253" width="10.7265625" style="33" customWidth="1"/>
    <col min="10254" max="10254" width="25.7265625" style="33" customWidth="1"/>
    <col min="10255" max="10497" width="9.1796875" style="33"/>
    <col min="10498" max="10498" width="25.7265625" style="33" customWidth="1"/>
    <col min="10499" max="10499" width="10.7265625" style="33" customWidth="1"/>
    <col min="10500" max="10508" width="8.7265625" style="33" customWidth="1"/>
    <col min="10509" max="10509" width="10.7265625" style="33" customWidth="1"/>
    <col min="10510" max="10510" width="25.7265625" style="33" customWidth="1"/>
    <col min="10511" max="10753" width="9.1796875" style="33"/>
    <col min="10754" max="10754" width="25.7265625" style="33" customWidth="1"/>
    <col min="10755" max="10755" width="10.7265625" style="33" customWidth="1"/>
    <col min="10756" max="10764" width="8.7265625" style="33" customWidth="1"/>
    <col min="10765" max="10765" width="10.7265625" style="33" customWidth="1"/>
    <col min="10766" max="10766" width="25.7265625" style="33" customWidth="1"/>
    <col min="10767" max="11009" width="9.1796875" style="33"/>
    <col min="11010" max="11010" width="25.7265625" style="33" customWidth="1"/>
    <col min="11011" max="11011" width="10.7265625" style="33" customWidth="1"/>
    <col min="11012" max="11020" width="8.7265625" style="33" customWidth="1"/>
    <col min="11021" max="11021" width="10.7265625" style="33" customWidth="1"/>
    <col min="11022" max="11022" width="25.7265625" style="33" customWidth="1"/>
    <col min="11023" max="11265" width="9.1796875" style="33"/>
    <col min="11266" max="11266" width="25.7265625" style="33" customWidth="1"/>
    <col min="11267" max="11267" width="10.7265625" style="33" customWidth="1"/>
    <col min="11268" max="11276" width="8.7265625" style="33" customWidth="1"/>
    <col min="11277" max="11277" width="10.7265625" style="33" customWidth="1"/>
    <col min="11278" max="11278" width="25.7265625" style="33" customWidth="1"/>
    <col min="11279" max="11521" width="9.1796875" style="33"/>
    <col min="11522" max="11522" width="25.7265625" style="33" customWidth="1"/>
    <col min="11523" max="11523" width="10.7265625" style="33" customWidth="1"/>
    <col min="11524" max="11532" width="8.7265625" style="33" customWidth="1"/>
    <col min="11533" max="11533" width="10.7265625" style="33" customWidth="1"/>
    <col min="11534" max="11534" width="25.7265625" style="33" customWidth="1"/>
    <col min="11535" max="11777" width="9.1796875" style="33"/>
    <col min="11778" max="11778" width="25.7265625" style="33" customWidth="1"/>
    <col min="11779" max="11779" width="10.7265625" style="33" customWidth="1"/>
    <col min="11780" max="11788" width="8.7265625" style="33" customWidth="1"/>
    <col min="11789" max="11789" width="10.7265625" style="33" customWidth="1"/>
    <col min="11790" max="11790" width="25.7265625" style="33" customWidth="1"/>
    <col min="11791" max="12033" width="9.1796875" style="33"/>
    <col min="12034" max="12034" width="25.7265625" style="33" customWidth="1"/>
    <col min="12035" max="12035" width="10.7265625" style="33" customWidth="1"/>
    <col min="12036" max="12044" width="8.7265625" style="33" customWidth="1"/>
    <col min="12045" max="12045" width="10.7265625" style="33" customWidth="1"/>
    <col min="12046" max="12046" width="25.7265625" style="33" customWidth="1"/>
    <col min="12047" max="12289" width="9.1796875" style="33"/>
    <col min="12290" max="12290" width="25.7265625" style="33" customWidth="1"/>
    <col min="12291" max="12291" width="10.7265625" style="33" customWidth="1"/>
    <col min="12292" max="12300" width="8.7265625" style="33" customWidth="1"/>
    <col min="12301" max="12301" width="10.7265625" style="33" customWidth="1"/>
    <col min="12302" max="12302" width="25.7265625" style="33" customWidth="1"/>
    <col min="12303" max="12545" width="9.1796875" style="33"/>
    <col min="12546" max="12546" width="25.7265625" style="33" customWidth="1"/>
    <col min="12547" max="12547" width="10.7265625" style="33" customWidth="1"/>
    <col min="12548" max="12556" width="8.7265625" style="33" customWidth="1"/>
    <col min="12557" max="12557" width="10.7265625" style="33" customWidth="1"/>
    <col min="12558" max="12558" width="25.7265625" style="33" customWidth="1"/>
    <col min="12559" max="12801" width="9.1796875" style="33"/>
    <col min="12802" max="12802" width="25.7265625" style="33" customWidth="1"/>
    <col min="12803" max="12803" width="10.7265625" style="33" customWidth="1"/>
    <col min="12804" max="12812" width="8.7265625" style="33" customWidth="1"/>
    <col min="12813" max="12813" width="10.7265625" style="33" customWidth="1"/>
    <col min="12814" max="12814" width="25.7265625" style="33" customWidth="1"/>
    <col min="12815" max="13057" width="9.1796875" style="33"/>
    <col min="13058" max="13058" width="25.7265625" style="33" customWidth="1"/>
    <col min="13059" max="13059" width="10.7265625" style="33" customWidth="1"/>
    <col min="13060" max="13068" width="8.7265625" style="33" customWidth="1"/>
    <col min="13069" max="13069" width="10.7265625" style="33" customWidth="1"/>
    <col min="13070" max="13070" width="25.7265625" style="33" customWidth="1"/>
    <col min="13071" max="13313" width="9.1796875" style="33"/>
    <col min="13314" max="13314" width="25.7265625" style="33" customWidth="1"/>
    <col min="13315" max="13315" width="10.7265625" style="33" customWidth="1"/>
    <col min="13316" max="13324" width="8.7265625" style="33" customWidth="1"/>
    <col min="13325" max="13325" width="10.7265625" style="33" customWidth="1"/>
    <col min="13326" max="13326" width="25.7265625" style="33" customWidth="1"/>
    <col min="13327" max="13569" width="9.1796875" style="33"/>
    <col min="13570" max="13570" width="25.7265625" style="33" customWidth="1"/>
    <col min="13571" max="13571" width="10.7265625" style="33" customWidth="1"/>
    <col min="13572" max="13580" width="8.7265625" style="33" customWidth="1"/>
    <col min="13581" max="13581" width="10.7265625" style="33" customWidth="1"/>
    <col min="13582" max="13582" width="25.7265625" style="33" customWidth="1"/>
    <col min="13583" max="13825" width="9.1796875" style="33"/>
    <col min="13826" max="13826" width="25.7265625" style="33" customWidth="1"/>
    <col min="13827" max="13827" width="10.7265625" style="33" customWidth="1"/>
    <col min="13828" max="13836" width="8.7265625" style="33" customWidth="1"/>
    <col min="13837" max="13837" width="10.7265625" style="33" customWidth="1"/>
    <col min="13838" max="13838" width="25.7265625" style="33" customWidth="1"/>
    <col min="13839" max="14081" width="9.1796875" style="33"/>
    <col min="14082" max="14082" width="25.7265625" style="33" customWidth="1"/>
    <col min="14083" max="14083" width="10.7265625" style="33" customWidth="1"/>
    <col min="14084" max="14092" width="8.7265625" style="33" customWidth="1"/>
    <col min="14093" max="14093" width="10.7265625" style="33" customWidth="1"/>
    <col min="14094" max="14094" width="25.7265625" style="33" customWidth="1"/>
    <col min="14095" max="14337" width="9.1796875" style="33"/>
    <col min="14338" max="14338" width="25.7265625" style="33" customWidth="1"/>
    <col min="14339" max="14339" width="10.7265625" style="33" customWidth="1"/>
    <col min="14340" max="14348" width="8.7265625" style="33" customWidth="1"/>
    <col min="14349" max="14349" width="10.7265625" style="33" customWidth="1"/>
    <col min="14350" max="14350" width="25.7265625" style="33" customWidth="1"/>
    <col min="14351" max="14593" width="9.1796875" style="33"/>
    <col min="14594" max="14594" width="25.7265625" style="33" customWidth="1"/>
    <col min="14595" max="14595" width="10.7265625" style="33" customWidth="1"/>
    <col min="14596" max="14604" width="8.7265625" style="33" customWidth="1"/>
    <col min="14605" max="14605" width="10.7265625" style="33" customWidth="1"/>
    <col min="14606" max="14606" width="25.7265625" style="33" customWidth="1"/>
    <col min="14607" max="14849" width="9.1796875" style="33"/>
    <col min="14850" max="14850" width="25.7265625" style="33" customWidth="1"/>
    <col min="14851" max="14851" width="10.7265625" style="33" customWidth="1"/>
    <col min="14852" max="14860" width="8.7265625" style="33" customWidth="1"/>
    <col min="14861" max="14861" width="10.7265625" style="33" customWidth="1"/>
    <col min="14862" max="14862" width="25.7265625" style="33" customWidth="1"/>
    <col min="14863" max="15105" width="9.1796875" style="33"/>
    <col min="15106" max="15106" width="25.7265625" style="33" customWidth="1"/>
    <col min="15107" max="15107" width="10.7265625" style="33" customWidth="1"/>
    <col min="15108" max="15116" width="8.7265625" style="33" customWidth="1"/>
    <col min="15117" max="15117" width="10.7265625" style="33" customWidth="1"/>
    <col min="15118" max="15118" width="25.7265625" style="33" customWidth="1"/>
    <col min="15119" max="15361" width="9.1796875" style="33"/>
    <col min="15362" max="15362" width="25.7265625" style="33" customWidth="1"/>
    <col min="15363" max="15363" width="10.7265625" style="33" customWidth="1"/>
    <col min="15364" max="15372" width="8.7265625" style="33" customWidth="1"/>
    <col min="15373" max="15373" width="10.7265625" style="33" customWidth="1"/>
    <col min="15374" max="15374" width="25.7265625" style="33" customWidth="1"/>
    <col min="15375" max="15617" width="9.1796875" style="33"/>
    <col min="15618" max="15618" width="25.7265625" style="33" customWidth="1"/>
    <col min="15619" max="15619" width="10.7265625" style="33" customWidth="1"/>
    <col min="15620" max="15628" width="8.7265625" style="33" customWidth="1"/>
    <col min="15629" max="15629" width="10.7265625" style="33" customWidth="1"/>
    <col min="15630" max="15630" width="25.7265625" style="33" customWidth="1"/>
    <col min="15631" max="15873" width="9.1796875" style="33"/>
    <col min="15874" max="15874" width="25.7265625" style="33" customWidth="1"/>
    <col min="15875" max="15875" width="10.7265625" style="33" customWidth="1"/>
    <col min="15876" max="15884" width="8.7265625" style="33" customWidth="1"/>
    <col min="15885" max="15885" width="10.7265625" style="33" customWidth="1"/>
    <col min="15886" max="15886" width="25.7265625" style="33" customWidth="1"/>
    <col min="15887" max="16129" width="9.1796875" style="33"/>
    <col min="16130" max="16130" width="25.7265625" style="33" customWidth="1"/>
    <col min="16131" max="16131" width="10.7265625" style="33" customWidth="1"/>
    <col min="16132" max="16140" width="8.7265625" style="33" customWidth="1"/>
    <col min="16141" max="16141" width="10.7265625" style="33" customWidth="1"/>
    <col min="16142" max="16142" width="25.7265625" style="33" customWidth="1"/>
    <col min="16143" max="16384" width="9.1796875" style="33"/>
  </cols>
  <sheetData>
    <row r="1" spans="1:14" s="27" customFormat="1" ht="22" customHeight="1" x14ac:dyDescent="0.25">
      <c r="A1" s="1174" t="s">
        <v>1407</v>
      </c>
      <c r="B1" s="1174"/>
      <c r="C1" s="1174"/>
      <c r="D1" s="1174"/>
      <c r="E1" s="1174"/>
      <c r="F1" s="1174"/>
      <c r="G1" s="1174"/>
      <c r="H1" s="1174"/>
      <c r="I1" s="1174"/>
      <c r="J1" s="1174"/>
      <c r="K1" s="1174"/>
      <c r="L1" s="1174"/>
      <c r="M1" s="1174"/>
      <c r="N1" s="1174"/>
    </row>
    <row r="2" spans="1:14" s="29" customFormat="1" ht="19.5" customHeight="1" x14ac:dyDescent="0.25">
      <c r="A2" s="1175" t="s">
        <v>1182</v>
      </c>
      <c r="B2" s="1175"/>
      <c r="C2" s="1175"/>
      <c r="D2" s="1175"/>
      <c r="E2" s="1175"/>
      <c r="F2" s="1175"/>
      <c r="G2" s="1175"/>
      <c r="H2" s="1175"/>
      <c r="I2" s="1175"/>
      <c r="J2" s="1175"/>
      <c r="K2" s="1175"/>
      <c r="L2" s="1175"/>
      <c r="M2" s="1175"/>
      <c r="N2" s="1175"/>
    </row>
    <row r="3" spans="1:14" s="102" customFormat="1" ht="17.25" customHeight="1" x14ac:dyDescent="0.35">
      <c r="A3" s="1175">
        <v>2017</v>
      </c>
      <c r="B3" s="1175"/>
      <c r="C3" s="1175"/>
      <c r="D3" s="1175"/>
      <c r="E3" s="1175"/>
      <c r="F3" s="1175"/>
      <c r="G3" s="1175"/>
      <c r="H3" s="1175"/>
      <c r="I3" s="1175"/>
      <c r="J3" s="1175"/>
      <c r="K3" s="1175"/>
      <c r="L3" s="1175"/>
      <c r="M3" s="1175"/>
      <c r="N3" s="1175"/>
    </row>
    <row r="4" spans="1:14" s="102" customFormat="1" ht="18" customHeight="1" x14ac:dyDescent="0.35">
      <c r="A4" s="1175" t="s">
        <v>354</v>
      </c>
      <c r="B4" s="1175"/>
      <c r="C4" s="1175"/>
      <c r="D4" s="1175"/>
      <c r="E4" s="1175"/>
      <c r="F4" s="1175"/>
      <c r="G4" s="1175"/>
      <c r="H4" s="1175"/>
      <c r="I4" s="1175"/>
      <c r="J4" s="1175"/>
      <c r="K4" s="1175"/>
      <c r="L4" s="1175"/>
      <c r="M4" s="1175"/>
      <c r="N4" s="1175"/>
    </row>
    <row r="5" spans="1:14" ht="15" x14ac:dyDescent="0.4">
      <c r="A5" s="318" t="s">
        <v>1296</v>
      </c>
      <c r="B5" s="328"/>
      <c r="C5" s="320"/>
      <c r="D5" s="320"/>
      <c r="E5" s="320"/>
      <c r="F5" s="320"/>
      <c r="G5" s="320"/>
      <c r="H5" s="320"/>
      <c r="I5" s="320"/>
      <c r="J5" s="170"/>
      <c r="K5" s="320"/>
      <c r="L5" s="320"/>
      <c r="M5" s="328"/>
      <c r="N5" s="329" t="s">
        <v>1297</v>
      </c>
    </row>
    <row r="6" spans="1:14" ht="16" thickBot="1" x14ac:dyDescent="0.3">
      <c r="A6" s="1373" t="s">
        <v>451</v>
      </c>
      <c r="B6" s="1373" t="s">
        <v>425</v>
      </c>
      <c r="C6" s="1301" t="s">
        <v>942</v>
      </c>
      <c r="D6" s="1371"/>
      <c r="E6" s="1371"/>
      <c r="F6" s="1371"/>
      <c r="G6" s="1371"/>
      <c r="H6" s="1371"/>
      <c r="I6" s="1371"/>
      <c r="J6" s="1371"/>
      <c r="K6" s="1371"/>
      <c r="L6" s="1372"/>
      <c r="M6" s="1298" t="s">
        <v>424</v>
      </c>
      <c r="N6" s="1298" t="s">
        <v>452</v>
      </c>
    </row>
    <row r="7" spans="1:14" ht="29.25" customHeight="1" thickTop="1" x14ac:dyDescent="0.25">
      <c r="A7" s="1374"/>
      <c r="B7" s="1375"/>
      <c r="C7" s="596" t="s">
        <v>404</v>
      </c>
      <c r="D7" s="67" t="s">
        <v>353</v>
      </c>
      <c r="E7" s="72" t="s">
        <v>201</v>
      </c>
      <c r="F7" s="93" t="s">
        <v>165</v>
      </c>
      <c r="G7" s="93" t="s">
        <v>72</v>
      </c>
      <c r="H7" s="93" t="s">
        <v>70</v>
      </c>
      <c r="I7" s="93" t="s">
        <v>68</v>
      </c>
      <c r="J7" s="93" t="s">
        <v>66</v>
      </c>
      <c r="K7" s="93" t="s">
        <v>64</v>
      </c>
      <c r="L7" s="81" t="s">
        <v>62</v>
      </c>
      <c r="M7" s="1299"/>
      <c r="N7" s="1299"/>
    </row>
    <row r="8" spans="1:14" ht="13.5" customHeight="1" thickBot="1" x14ac:dyDescent="0.3">
      <c r="A8" s="1376" t="s">
        <v>369</v>
      </c>
      <c r="B8" s="166" t="s">
        <v>820</v>
      </c>
      <c r="C8" s="916">
        <f>SUM(D8:L8)</f>
        <v>16</v>
      </c>
      <c r="D8" s="220">
        <v>0</v>
      </c>
      <c r="E8" s="220">
        <v>15</v>
      </c>
      <c r="F8" s="220">
        <v>0</v>
      </c>
      <c r="G8" s="220">
        <v>0</v>
      </c>
      <c r="H8" s="220">
        <v>0</v>
      </c>
      <c r="I8" s="220">
        <v>1</v>
      </c>
      <c r="J8" s="220">
        <v>0</v>
      </c>
      <c r="K8" s="220">
        <v>0</v>
      </c>
      <c r="L8" s="220">
        <v>0</v>
      </c>
      <c r="M8" s="71" t="s">
        <v>184</v>
      </c>
      <c r="N8" s="1189" t="s">
        <v>580</v>
      </c>
    </row>
    <row r="9" spans="1:14" ht="13.5" customHeight="1" thickTop="1" thickBot="1" x14ac:dyDescent="0.3">
      <c r="A9" s="1377"/>
      <c r="B9" s="167" t="s">
        <v>821</v>
      </c>
      <c r="C9" s="960">
        <f t="shared" ref="C9:C46" si="0">SUM(D9:L9)</f>
        <v>0</v>
      </c>
      <c r="D9" s="198">
        <v>0</v>
      </c>
      <c r="E9" s="198">
        <v>0</v>
      </c>
      <c r="F9" s="198">
        <v>0</v>
      </c>
      <c r="G9" s="198">
        <v>0</v>
      </c>
      <c r="H9" s="198">
        <v>0</v>
      </c>
      <c r="I9" s="198">
        <v>0</v>
      </c>
      <c r="J9" s="198">
        <v>0</v>
      </c>
      <c r="K9" s="198">
        <v>0</v>
      </c>
      <c r="L9" s="198">
        <v>0</v>
      </c>
      <c r="M9" s="69" t="s">
        <v>446</v>
      </c>
      <c r="N9" s="1190"/>
    </row>
    <row r="10" spans="1:14" s="30" customFormat="1" ht="13.5" customHeight="1" thickTop="1" thickBot="1" x14ac:dyDescent="0.35">
      <c r="A10" s="1378"/>
      <c r="B10" s="167" t="s">
        <v>47</v>
      </c>
      <c r="C10" s="191">
        <f t="shared" si="0"/>
        <v>16</v>
      </c>
      <c r="D10" s="191">
        <f t="shared" ref="D10:K10" si="1">D8+D9</f>
        <v>0</v>
      </c>
      <c r="E10" s="191">
        <f t="shared" si="1"/>
        <v>15</v>
      </c>
      <c r="F10" s="191">
        <f t="shared" si="1"/>
        <v>0</v>
      </c>
      <c r="G10" s="191">
        <f t="shared" si="1"/>
        <v>0</v>
      </c>
      <c r="H10" s="191">
        <f t="shared" si="1"/>
        <v>0</v>
      </c>
      <c r="I10" s="191">
        <f t="shared" si="1"/>
        <v>1</v>
      </c>
      <c r="J10" s="191">
        <f t="shared" si="1"/>
        <v>0</v>
      </c>
      <c r="K10" s="191">
        <f t="shared" si="1"/>
        <v>0</v>
      </c>
      <c r="L10" s="191">
        <f>L8+L9</f>
        <v>0</v>
      </c>
      <c r="M10" s="69" t="s">
        <v>48</v>
      </c>
      <c r="N10" s="1190"/>
    </row>
    <row r="11" spans="1:14" ht="13.5" customHeight="1" thickTop="1" thickBot="1" x14ac:dyDescent="0.3">
      <c r="A11" s="1379" t="s">
        <v>249</v>
      </c>
      <c r="B11" s="168" t="s">
        <v>820</v>
      </c>
      <c r="C11" s="254">
        <f t="shared" si="0"/>
        <v>4</v>
      </c>
      <c r="D11" s="222">
        <v>0</v>
      </c>
      <c r="E11" s="222">
        <v>4</v>
      </c>
      <c r="F11" s="222">
        <v>0</v>
      </c>
      <c r="G11" s="222">
        <v>0</v>
      </c>
      <c r="H11" s="222">
        <v>0</v>
      </c>
      <c r="I11" s="222">
        <v>0</v>
      </c>
      <c r="J11" s="222">
        <v>0</v>
      </c>
      <c r="K11" s="222">
        <v>0</v>
      </c>
      <c r="L11" s="222">
        <v>0</v>
      </c>
      <c r="M11" s="162" t="s">
        <v>184</v>
      </c>
      <c r="N11" s="1192" t="s">
        <v>250</v>
      </c>
    </row>
    <row r="12" spans="1:14" ht="13.5" customHeight="1" thickTop="1" thickBot="1" x14ac:dyDescent="0.3">
      <c r="A12" s="1380"/>
      <c r="B12" s="169" t="s">
        <v>821</v>
      </c>
      <c r="C12" s="254">
        <f t="shared" si="0"/>
        <v>1</v>
      </c>
      <c r="D12" s="222">
        <v>0</v>
      </c>
      <c r="E12" s="222">
        <v>0</v>
      </c>
      <c r="F12" s="222">
        <v>0</v>
      </c>
      <c r="G12" s="222">
        <v>0</v>
      </c>
      <c r="H12" s="222">
        <v>1</v>
      </c>
      <c r="I12" s="222">
        <v>0</v>
      </c>
      <c r="J12" s="222">
        <v>0</v>
      </c>
      <c r="K12" s="222">
        <v>0</v>
      </c>
      <c r="L12" s="222">
        <v>0</v>
      </c>
      <c r="M12" s="70" t="s">
        <v>446</v>
      </c>
      <c r="N12" s="1192"/>
    </row>
    <row r="13" spans="1:14" s="30" customFormat="1" ht="13.5" customHeight="1" thickTop="1" thickBot="1" x14ac:dyDescent="0.35">
      <c r="A13" s="1381"/>
      <c r="B13" s="169" t="s">
        <v>47</v>
      </c>
      <c r="C13" s="193">
        <f t="shared" si="0"/>
        <v>5</v>
      </c>
      <c r="D13" s="193">
        <f t="shared" ref="D13:K13" si="2">D11+D12</f>
        <v>0</v>
      </c>
      <c r="E13" s="193">
        <f t="shared" si="2"/>
        <v>4</v>
      </c>
      <c r="F13" s="193">
        <f t="shared" si="2"/>
        <v>0</v>
      </c>
      <c r="G13" s="193">
        <f t="shared" si="2"/>
        <v>0</v>
      </c>
      <c r="H13" s="193">
        <f t="shared" si="2"/>
        <v>1</v>
      </c>
      <c r="I13" s="193">
        <f t="shared" si="2"/>
        <v>0</v>
      </c>
      <c r="J13" s="193">
        <f t="shared" si="2"/>
        <v>0</v>
      </c>
      <c r="K13" s="193">
        <f t="shared" si="2"/>
        <v>0</v>
      </c>
      <c r="L13" s="193">
        <f>L11+L12</f>
        <v>0</v>
      </c>
      <c r="M13" s="70" t="s">
        <v>48</v>
      </c>
      <c r="N13" s="1192"/>
    </row>
    <row r="14" spans="1:14" ht="13.5" customHeight="1" thickTop="1" thickBot="1" x14ac:dyDescent="0.3">
      <c r="A14" s="1382" t="s">
        <v>370</v>
      </c>
      <c r="B14" s="166" t="s">
        <v>820</v>
      </c>
      <c r="C14" s="960">
        <f t="shared" si="0"/>
        <v>6</v>
      </c>
      <c r="D14" s="198">
        <v>0</v>
      </c>
      <c r="E14" s="198">
        <v>3</v>
      </c>
      <c r="F14" s="198">
        <v>1</v>
      </c>
      <c r="G14" s="198">
        <v>2</v>
      </c>
      <c r="H14" s="198">
        <v>0</v>
      </c>
      <c r="I14" s="198">
        <v>0</v>
      </c>
      <c r="J14" s="198">
        <v>0</v>
      </c>
      <c r="K14" s="198">
        <v>0</v>
      </c>
      <c r="L14" s="198">
        <v>0</v>
      </c>
      <c r="M14" s="71" t="s">
        <v>184</v>
      </c>
      <c r="N14" s="1190" t="s">
        <v>364</v>
      </c>
    </row>
    <row r="15" spans="1:14" ht="13.5" customHeight="1" thickTop="1" thickBot="1" x14ac:dyDescent="0.3">
      <c r="A15" s="1377"/>
      <c r="B15" s="167" t="s">
        <v>821</v>
      </c>
      <c r="C15" s="960">
        <f t="shared" si="0"/>
        <v>1</v>
      </c>
      <c r="D15" s="198">
        <v>0</v>
      </c>
      <c r="E15" s="198">
        <v>0</v>
      </c>
      <c r="F15" s="198">
        <v>1</v>
      </c>
      <c r="G15" s="198">
        <v>0</v>
      </c>
      <c r="H15" s="198">
        <v>0</v>
      </c>
      <c r="I15" s="198">
        <v>0</v>
      </c>
      <c r="J15" s="198">
        <v>0</v>
      </c>
      <c r="K15" s="198">
        <v>0</v>
      </c>
      <c r="L15" s="198">
        <v>0</v>
      </c>
      <c r="M15" s="69" t="s">
        <v>446</v>
      </c>
      <c r="N15" s="1190"/>
    </row>
    <row r="16" spans="1:14" s="30" customFormat="1" ht="13.5" customHeight="1" thickTop="1" thickBot="1" x14ac:dyDescent="0.35">
      <c r="A16" s="1378"/>
      <c r="B16" s="167" t="s">
        <v>47</v>
      </c>
      <c r="C16" s="191">
        <f t="shared" si="0"/>
        <v>7</v>
      </c>
      <c r="D16" s="191">
        <f t="shared" ref="D16:K16" si="3">D14+D15</f>
        <v>0</v>
      </c>
      <c r="E16" s="191">
        <f t="shared" si="3"/>
        <v>3</v>
      </c>
      <c r="F16" s="191">
        <f t="shared" si="3"/>
        <v>2</v>
      </c>
      <c r="G16" s="191">
        <f t="shared" si="3"/>
        <v>2</v>
      </c>
      <c r="H16" s="191">
        <f t="shared" si="3"/>
        <v>0</v>
      </c>
      <c r="I16" s="191">
        <f t="shared" si="3"/>
        <v>0</v>
      </c>
      <c r="J16" s="191">
        <f t="shared" si="3"/>
        <v>0</v>
      </c>
      <c r="K16" s="191">
        <f t="shared" si="3"/>
        <v>0</v>
      </c>
      <c r="L16" s="191">
        <f>L14+L15</f>
        <v>0</v>
      </c>
      <c r="M16" s="69" t="s">
        <v>48</v>
      </c>
      <c r="N16" s="1190"/>
    </row>
    <row r="17" spans="1:14" ht="13.5" customHeight="1" thickTop="1" thickBot="1" x14ac:dyDescent="0.3">
      <c r="A17" s="1379" t="s">
        <v>251</v>
      </c>
      <c r="B17" s="168" t="s">
        <v>820</v>
      </c>
      <c r="C17" s="254">
        <f t="shared" si="0"/>
        <v>76</v>
      </c>
      <c r="D17" s="222">
        <v>0</v>
      </c>
      <c r="E17" s="222">
        <v>50</v>
      </c>
      <c r="F17" s="222">
        <v>8</v>
      </c>
      <c r="G17" s="222">
        <v>6</v>
      </c>
      <c r="H17" s="222">
        <v>5</v>
      </c>
      <c r="I17" s="222">
        <v>3</v>
      </c>
      <c r="J17" s="222">
        <v>2</v>
      </c>
      <c r="K17" s="222">
        <v>2</v>
      </c>
      <c r="L17" s="222">
        <v>0</v>
      </c>
      <c r="M17" s="162" t="s">
        <v>184</v>
      </c>
      <c r="N17" s="1192" t="s">
        <v>252</v>
      </c>
    </row>
    <row r="18" spans="1:14" ht="13.5" customHeight="1" thickTop="1" thickBot="1" x14ac:dyDescent="0.3">
      <c r="A18" s="1380"/>
      <c r="B18" s="169" t="s">
        <v>821</v>
      </c>
      <c r="C18" s="254">
        <f t="shared" si="0"/>
        <v>17</v>
      </c>
      <c r="D18" s="222">
        <v>0</v>
      </c>
      <c r="E18" s="222">
        <v>13</v>
      </c>
      <c r="F18" s="222">
        <v>2</v>
      </c>
      <c r="G18" s="222">
        <v>0</v>
      </c>
      <c r="H18" s="222">
        <v>1</v>
      </c>
      <c r="I18" s="222">
        <v>0</v>
      </c>
      <c r="J18" s="222">
        <v>1</v>
      </c>
      <c r="K18" s="222">
        <v>0</v>
      </c>
      <c r="L18" s="222">
        <v>0</v>
      </c>
      <c r="M18" s="70" t="s">
        <v>446</v>
      </c>
      <c r="N18" s="1192"/>
    </row>
    <row r="19" spans="1:14" s="30" customFormat="1" ht="13.5" customHeight="1" thickTop="1" thickBot="1" x14ac:dyDescent="0.35">
      <c r="A19" s="1381"/>
      <c r="B19" s="169" t="s">
        <v>47</v>
      </c>
      <c r="C19" s="193">
        <f t="shared" si="0"/>
        <v>93</v>
      </c>
      <c r="D19" s="193">
        <f t="shared" ref="D19:K19" si="4">D17+D18</f>
        <v>0</v>
      </c>
      <c r="E19" s="193">
        <f t="shared" si="4"/>
        <v>63</v>
      </c>
      <c r="F19" s="193">
        <f t="shared" si="4"/>
        <v>10</v>
      </c>
      <c r="G19" s="193">
        <f t="shared" si="4"/>
        <v>6</v>
      </c>
      <c r="H19" s="193">
        <f t="shared" si="4"/>
        <v>6</v>
      </c>
      <c r="I19" s="193">
        <f t="shared" si="4"/>
        <v>3</v>
      </c>
      <c r="J19" s="193">
        <f t="shared" si="4"/>
        <v>3</v>
      </c>
      <c r="K19" s="193">
        <f t="shared" si="4"/>
        <v>2</v>
      </c>
      <c r="L19" s="193">
        <f>L17+L18</f>
        <v>0</v>
      </c>
      <c r="M19" s="70" t="s">
        <v>48</v>
      </c>
      <c r="N19" s="1192"/>
    </row>
    <row r="20" spans="1:14" ht="13.5" customHeight="1" thickTop="1" thickBot="1" x14ac:dyDescent="0.3">
      <c r="A20" s="1382" t="s">
        <v>371</v>
      </c>
      <c r="B20" s="166" t="s">
        <v>820</v>
      </c>
      <c r="C20" s="960">
        <f t="shared" si="0"/>
        <v>18</v>
      </c>
      <c r="D20" s="198">
        <v>0</v>
      </c>
      <c r="E20" s="198">
        <v>9</v>
      </c>
      <c r="F20" s="198">
        <v>1</v>
      </c>
      <c r="G20" s="198">
        <v>1</v>
      </c>
      <c r="H20" s="198">
        <v>3</v>
      </c>
      <c r="I20" s="198">
        <v>1</v>
      </c>
      <c r="J20" s="198">
        <v>2</v>
      </c>
      <c r="K20" s="198">
        <v>0</v>
      </c>
      <c r="L20" s="198">
        <v>1</v>
      </c>
      <c r="M20" s="71" t="s">
        <v>184</v>
      </c>
      <c r="N20" s="1190" t="s">
        <v>365</v>
      </c>
    </row>
    <row r="21" spans="1:14" ht="13.5" customHeight="1" thickTop="1" thickBot="1" x14ac:dyDescent="0.3">
      <c r="A21" s="1377"/>
      <c r="B21" s="167" t="s">
        <v>821</v>
      </c>
      <c r="C21" s="960">
        <f t="shared" si="0"/>
        <v>0</v>
      </c>
      <c r="D21" s="198">
        <v>0</v>
      </c>
      <c r="E21" s="198">
        <v>0</v>
      </c>
      <c r="F21" s="198">
        <v>0</v>
      </c>
      <c r="G21" s="198">
        <v>0</v>
      </c>
      <c r="H21" s="198">
        <v>0</v>
      </c>
      <c r="I21" s="198">
        <v>0</v>
      </c>
      <c r="J21" s="198">
        <v>0</v>
      </c>
      <c r="K21" s="198">
        <v>0</v>
      </c>
      <c r="L21" s="198">
        <v>0</v>
      </c>
      <c r="M21" s="69" t="s">
        <v>446</v>
      </c>
      <c r="N21" s="1190"/>
    </row>
    <row r="22" spans="1:14" s="30" customFormat="1" ht="13.5" customHeight="1" thickTop="1" thickBot="1" x14ac:dyDescent="0.35">
      <c r="A22" s="1378"/>
      <c r="B22" s="167" t="s">
        <v>47</v>
      </c>
      <c r="C22" s="191">
        <f t="shared" si="0"/>
        <v>18</v>
      </c>
      <c r="D22" s="191">
        <f t="shared" ref="D22:K22" si="5">D20+D21</f>
        <v>0</v>
      </c>
      <c r="E22" s="191">
        <f t="shared" si="5"/>
        <v>9</v>
      </c>
      <c r="F22" s="191">
        <f t="shared" si="5"/>
        <v>1</v>
      </c>
      <c r="G22" s="191">
        <f t="shared" si="5"/>
        <v>1</v>
      </c>
      <c r="H22" s="191">
        <f t="shared" si="5"/>
        <v>3</v>
      </c>
      <c r="I22" s="191">
        <f t="shared" si="5"/>
        <v>1</v>
      </c>
      <c r="J22" s="191">
        <f t="shared" si="5"/>
        <v>2</v>
      </c>
      <c r="K22" s="191">
        <f t="shared" si="5"/>
        <v>0</v>
      </c>
      <c r="L22" s="191">
        <f>L20+L21</f>
        <v>1</v>
      </c>
      <c r="M22" s="69" t="s">
        <v>48</v>
      </c>
      <c r="N22" s="1190"/>
    </row>
    <row r="23" spans="1:14" s="30" customFormat="1" ht="13.5" customHeight="1" thickTop="1" thickBot="1" x14ac:dyDescent="0.35">
      <c r="A23" s="1402" t="s">
        <v>450</v>
      </c>
      <c r="B23" s="168" t="s">
        <v>820</v>
      </c>
      <c r="C23" s="265">
        <f t="shared" si="0"/>
        <v>0</v>
      </c>
      <c r="D23" s="268">
        <v>0</v>
      </c>
      <c r="E23" s="268">
        <v>0</v>
      </c>
      <c r="F23" s="268">
        <v>0</v>
      </c>
      <c r="G23" s="268">
        <v>0</v>
      </c>
      <c r="H23" s="268">
        <v>0</v>
      </c>
      <c r="I23" s="268">
        <v>0</v>
      </c>
      <c r="J23" s="268">
        <v>0</v>
      </c>
      <c r="K23" s="268">
        <v>0</v>
      </c>
      <c r="L23" s="268">
        <v>0</v>
      </c>
      <c r="M23" s="162" t="s">
        <v>184</v>
      </c>
      <c r="N23" s="1392" t="s">
        <v>449</v>
      </c>
    </row>
    <row r="24" spans="1:14" s="30" customFormat="1" ht="13.5" customHeight="1" thickTop="1" thickBot="1" x14ac:dyDescent="0.35">
      <c r="A24" s="1403"/>
      <c r="B24" s="169" t="s">
        <v>821</v>
      </c>
      <c r="C24" s="265">
        <f t="shared" si="0"/>
        <v>0</v>
      </c>
      <c r="D24" s="268">
        <v>0</v>
      </c>
      <c r="E24" s="268">
        <v>0</v>
      </c>
      <c r="F24" s="268">
        <v>0</v>
      </c>
      <c r="G24" s="268">
        <v>0</v>
      </c>
      <c r="H24" s="268">
        <v>0</v>
      </c>
      <c r="I24" s="268">
        <v>0</v>
      </c>
      <c r="J24" s="268">
        <v>0</v>
      </c>
      <c r="K24" s="268">
        <v>0</v>
      </c>
      <c r="L24" s="268">
        <v>0</v>
      </c>
      <c r="M24" s="162" t="s">
        <v>446</v>
      </c>
      <c r="N24" s="1401"/>
    </row>
    <row r="25" spans="1:14" s="30" customFormat="1" ht="13.5" customHeight="1" thickTop="1" thickBot="1" x14ac:dyDescent="0.35">
      <c r="A25" s="1404"/>
      <c r="B25" s="169" t="s">
        <v>47</v>
      </c>
      <c r="C25" s="265">
        <f t="shared" si="0"/>
        <v>0</v>
      </c>
      <c r="D25" s="265">
        <f t="shared" ref="D25:K25" si="6">D23+D24</f>
        <v>0</v>
      </c>
      <c r="E25" s="265">
        <f t="shared" si="6"/>
        <v>0</v>
      </c>
      <c r="F25" s="265">
        <f t="shared" si="6"/>
        <v>0</v>
      </c>
      <c r="G25" s="265">
        <f t="shared" si="6"/>
        <v>0</v>
      </c>
      <c r="H25" s="265">
        <f t="shared" si="6"/>
        <v>0</v>
      </c>
      <c r="I25" s="265">
        <f t="shared" si="6"/>
        <v>0</v>
      </c>
      <c r="J25" s="265">
        <f t="shared" si="6"/>
        <v>0</v>
      </c>
      <c r="K25" s="265">
        <f t="shared" si="6"/>
        <v>0</v>
      </c>
      <c r="L25" s="265">
        <f>L23+L24</f>
        <v>0</v>
      </c>
      <c r="M25" s="162" t="s">
        <v>48</v>
      </c>
      <c r="N25" s="1391"/>
    </row>
    <row r="26" spans="1:14" s="30" customFormat="1" ht="13.5" customHeight="1" thickTop="1" thickBot="1" x14ac:dyDescent="0.35">
      <c r="A26" s="1405" t="s">
        <v>372</v>
      </c>
      <c r="B26" s="166" t="s">
        <v>820</v>
      </c>
      <c r="C26" s="189">
        <f t="shared" si="0"/>
        <v>1</v>
      </c>
      <c r="D26" s="219">
        <v>0</v>
      </c>
      <c r="E26" s="219">
        <v>1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219">
        <v>0</v>
      </c>
      <c r="M26" s="71" t="s">
        <v>184</v>
      </c>
      <c r="N26" s="1190" t="s">
        <v>366</v>
      </c>
    </row>
    <row r="27" spans="1:14" s="30" customFormat="1" ht="13.5" customHeight="1" thickTop="1" thickBot="1" x14ac:dyDescent="0.35">
      <c r="A27" s="1406"/>
      <c r="B27" s="167" t="s">
        <v>821</v>
      </c>
      <c r="C27" s="189">
        <f t="shared" si="0"/>
        <v>0</v>
      </c>
      <c r="D27" s="219">
        <v>0</v>
      </c>
      <c r="E27" s="219">
        <v>0</v>
      </c>
      <c r="F27" s="219">
        <v>0</v>
      </c>
      <c r="G27" s="219">
        <v>0</v>
      </c>
      <c r="H27" s="219">
        <v>0</v>
      </c>
      <c r="I27" s="219">
        <v>0</v>
      </c>
      <c r="J27" s="219">
        <v>0</v>
      </c>
      <c r="K27" s="219">
        <v>0</v>
      </c>
      <c r="L27" s="219">
        <v>0</v>
      </c>
      <c r="M27" s="69" t="s">
        <v>446</v>
      </c>
      <c r="N27" s="1190"/>
    </row>
    <row r="28" spans="1:14" s="30" customFormat="1" ht="13.5" customHeight="1" thickTop="1" thickBot="1" x14ac:dyDescent="0.35">
      <c r="A28" s="1407"/>
      <c r="B28" s="167" t="s">
        <v>47</v>
      </c>
      <c r="C28" s="189">
        <f t="shared" si="0"/>
        <v>1</v>
      </c>
      <c r="D28" s="189">
        <f t="shared" ref="D28:K28" si="7">D26+D27</f>
        <v>0</v>
      </c>
      <c r="E28" s="189">
        <f t="shared" si="7"/>
        <v>1</v>
      </c>
      <c r="F28" s="189">
        <f t="shared" si="7"/>
        <v>0</v>
      </c>
      <c r="G28" s="189">
        <f t="shared" si="7"/>
        <v>0</v>
      </c>
      <c r="H28" s="189">
        <f t="shared" si="7"/>
        <v>0</v>
      </c>
      <c r="I28" s="189">
        <f t="shared" si="7"/>
        <v>0</v>
      </c>
      <c r="J28" s="189">
        <f t="shared" si="7"/>
        <v>0</v>
      </c>
      <c r="K28" s="189">
        <f t="shared" si="7"/>
        <v>0</v>
      </c>
      <c r="L28" s="189">
        <f>L26+L27</f>
        <v>0</v>
      </c>
      <c r="M28" s="69" t="s">
        <v>48</v>
      </c>
      <c r="N28" s="1190"/>
    </row>
    <row r="29" spans="1:14" ht="13.5" customHeight="1" thickTop="1" thickBot="1" x14ac:dyDescent="0.3">
      <c r="A29" s="1399" t="s">
        <v>377</v>
      </c>
      <c r="B29" s="168" t="s">
        <v>820</v>
      </c>
      <c r="C29" s="193">
        <f t="shared" si="0"/>
        <v>1</v>
      </c>
      <c r="D29" s="221">
        <v>0</v>
      </c>
      <c r="E29" s="221">
        <v>1</v>
      </c>
      <c r="F29" s="221">
        <v>0</v>
      </c>
      <c r="G29" s="221">
        <v>0</v>
      </c>
      <c r="H29" s="221">
        <v>0</v>
      </c>
      <c r="I29" s="221">
        <v>0</v>
      </c>
      <c r="J29" s="221">
        <v>0</v>
      </c>
      <c r="K29" s="221">
        <v>0</v>
      </c>
      <c r="L29" s="221">
        <v>0</v>
      </c>
      <c r="M29" s="383" t="s">
        <v>184</v>
      </c>
      <c r="N29" s="1296" t="s">
        <v>374</v>
      </c>
    </row>
    <row r="30" spans="1:14" ht="13.5" customHeight="1" thickTop="1" thickBot="1" x14ac:dyDescent="0.3">
      <c r="A30" s="1400"/>
      <c r="B30" s="169" t="s">
        <v>821</v>
      </c>
      <c r="C30" s="193">
        <f t="shared" si="0"/>
        <v>0</v>
      </c>
      <c r="D30" s="221">
        <v>0</v>
      </c>
      <c r="E30" s="221">
        <v>0</v>
      </c>
      <c r="F30" s="221">
        <v>0</v>
      </c>
      <c r="G30" s="221">
        <v>0</v>
      </c>
      <c r="H30" s="221">
        <v>0</v>
      </c>
      <c r="I30" s="221">
        <v>0</v>
      </c>
      <c r="J30" s="221">
        <v>0</v>
      </c>
      <c r="K30" s="221">
        <v>0</v>
      </c>
      <c r="L30" s="221">
        <v>0</v>
      </c>
      <c r="M30" s="382" t="s">
        <v>446</v>
      </c>
      <c r="N30" s="1296"/>
    </row>
    <row r="31" spans="1:14" s="30" customFormat="1" ht="13.5" customHeight="1" thickTop="1" thickBot="1" x14ac:dyDescent="0.35">
      <c r="A31" s="1400"/>
      <c r="B31" s="169" t="s">
        <v>47</v>
      </c>
      <c r="C31" s="193">
        <f t="shared" si="0"/>
        <v>1</v>
      </c>
      <c r="D31" s="193">
        <f t="shared" ref="D31:K31" si="8">D29+D30</f>
        <v>0</v>
      </c>
      <c r="E31" s="193">
        <f t="shared" si="8"/>
        <v>1</v>
      </c>
      <c r="F31" s="193">
        <f t="shared" si="8"/>
        <v>0</v>
      </c>
      <c r="G31" s="193">
        <f t="shared" si="8"/>
        <v>0</v>
      </c>
      <c r="H31" s="193">
        <f t="shared" si="8"/>
        <v>0</v>
      </c>
      <c r="I31" s="193">
        <f t="shared" si="8"/>
        <v>0</v>
      </c>
      <c r="J31" s="193">
        <f t="shared" si="8"/>
        <v>0</v>
      </c>
      <c r="K31" s="193">
        <f t="shared" si="8"/>
        <v>0</v>
      </c>
      <c r="L31" s="193">
        <f>L29+L30</f>
        <v>0</v>
      </c>
      <c r="M31" s="382" t="s">
        <v>48</v>
      </c>
      <c r="N31" s="1311"/>
    </row>
    <row r="32" spans="1:14" s="30" customFormat="1" ht="13.5" customHeight="1" thickTop="1" thickBot="1" x14ac:dyDescent="0.35">
      <c r="A32" s="1408" t="s">
        <v>375</v>
      </c>
      <c r="B32" s="166" t="s">
        <v>820</v>
      </c>
      <c r="C32" s="191">
        <f t="shared" si="0"/>
        <v>0</v>
      </c>
      <c r="D32" s="223">
        <v>0</v>
      </c>
      <c r="E32" s="223">
        <v>0</v>
      </c>
      <c r="F32" s="223">
        <v>0</v>
      </c>
      <c r="G32" s="223">
        <v>0</v>
      </c>
      <c r="H32" s="223">
        <v>0</v>
      </c>
      <c r="I32" s="223">
        <v>0</v>
      </c>
      <c r="J32" s="223">
        <v>0</v>
      </c>
      <c r="K32" s="223">
        <v>0</v>
      </c>
      <c r="L32" s="223">
        <v>0</v>
      </c>
      <c r="M32" s="381" t="s">
        <v>184</v>
      </c>
      <c r="N32" s="1190" t="s">
        <v>367</v>
      </c>
    </row>
    <row r="33" spans="1:17" s="30" customFormat="1" ht="13.5" customHeight="1" thickTop="1" thickBot="1" x14ac:dyDescent="0.35">
      <c r="A33" s="1409"/>
      <c r="B33" s="167" t="s">
        <v>821</v>
      </c>
      <c r="C33" s="917">
        <f t="shared" si="0"/>
        <v>0</v>
      </c>
      <c r="D33" s="380">
        <v>0</v>
      </c>
      <c r="E33" s="380">
        <v>0</v>
      </c>
      <c r="F33" s="380">
        <v>0</v>
      </c>
      <c r="G33" s="380">
        <v>0</v>
      </c>
      <c r="H33" s="380">
        <v>0</v>
      </c>
      <c r="I33" s="380">
        <v>0</v>
      </c>
      <c r="J33" s="380">
        <v>0</v>
      </c>
      <c r="K33" s="380">
        <v>0</v>
      </c>
      <c r="L33" s="380">
        <v>0</v>
      </c>
      <c r="M33" s="69" t="s">
        <v>446</v>
      </c>
      <c r="N33" s="1190"/>
    </row>
    <row r="34" spans="1:17" s="30" customFormat="1" ht="13.5" customHeight="1" thickTop="1" thickBot="1" x14ac:dyDescent="0.35">
      <c r="A34" s="1409"/>
      <c r="B34" s="167" t="s">
        <v>47</v>
      </c>
      <c r="C34" s="917">
        <f t="shared" si="0"/>
        <v>0</v>
      </c>
      <c r="D34" s="917">
        <f t="shared" ref="D34:K34" si="9">D32+D33</f>
        <v>0</v>
      </c>
      <c r="E34" s="917">
        <f t="shared" si="9"/>
        <v>0</v>
      </c>
      <c r="F34" s="917">
        <f t="shared" si="9"/>
        <v>0</v>
      </c>
      <c r="G34" s="917">
        <f t="shared" si="9"/>
        <v>0</v>
      </c>
      <c r="H34" s="917">
        <f t="shared" si="9"/>
        <v>0</v>
      </c>
      <c r="I34" s="917">
        <f t="shared" si="9"/>
        <v>0</v>
      </c>
      <c r="J34" s="917">
        <f t="shared" si="9"/>
        <v>0</v>
      </c>
      <c r="K34" s="917">
        <f t="shared" si="9"/>
        <v>0</v>
      </c>
      <c r="L34" s="917">
        <f>L32+L33</f>
        <v>0</v>
      </c>
      <c r="M34" s="69" t="s">
        <v>48</v>
      </c>
      <c r="N34" s="1190"/>
    </row>
    <row r="35" spans="1:17" ht="13.5" customHeight="1" thickTop="1" thickBot="1" x14ac:dyDescent="0.3">
      <c r="A35" s="1290" t="s">
        <v>1245</v>
      </c>
      <c r="B35" s="168" t="s">
        <v>447</v>
      </c>
      <c r="C35" s="265">
        <f t="shared" si="0"/>
        <v>54</v>
      </c>
      <c r="D35" s="268">
        <v>0</v>
      </c>
      <c r="E35" s="268">
        <v>23</v>
      </c>
      <c r="F35" s="268">
        <v>5</v>
      </c>
      <c r="G35" s="268">
        <v>1</v>
      </c>
      <c r="H35" s="268">
        <v>1</v>
      </c>
      <c r="I35" s="268">
        <v>0</v>
      </c>
      <c r="J35" s="268">
        <v>5</v>
      </c>
      <c r="K35" s="268">
        <v>9</v>
      </c>
      <c r="L35" s="268">
        <v>10</v>
      </c>
      <c r="M35" s="162" t="s">
        <v>184</v>
      </c>
      <c r="N35" s="1192" t="s">
        <v>368</v>
      </c>
    </row>
    <row r="36" spans="1:17" ht="13.5" customHeight="1" thickTop="1" thickBot="1" x14ac:dyDescent="0.3">
      <c r="A36" s="1291"/>
      <c r="B36" s="169" t="s">
        <v>448</v>
      </c>
      <c r="C36" s="265">
        <f t="shared" si="0"/>
        <v>17</v>
      </c>
      <c r="D36" s="268">
        <v>0</v>
      </c>
      <c r="E36" s="268">
        <v>12</v>
      </c>
      <c r="F36" s="268">
        <v>3</v>
      </c>
      <c r="G36" s="268">
        <v>0</v>
      </c>
      <c r="H36" s="268">
        <v>0</v>
      </c>
      <c r="I36" s="268">
        <v>1</v>
      </c>
      <c r="J36" s="268">
        <v>0</v>
      </c>
      <c r="K36" s="268">
        <v>1</v>
      </c>
      <c r="L36" s="268">
        <v>0</v>
      </c>
      <c r="M36" s="70" t="s">
        <v>446</v>
      </c>
      <c r="N36" s="1192"/>
    </row>
    <row r="37" spans="1:17" s="30" customFormat="1" ht="13.5" customHeight="1" thickTop="1" x14ac:dyDescent="0.3">
      <c r="A37" s="1292"/>
      <c r="B37" s="595" t="s">
        <v>47</v>
      </c>
      <c r="C37" s="457">
        <f t="shared" si="0"/>
        <v>71</v>
      </c>
      <c r="D37" s="457">
        <f t="shared" ref="D37:K37" si="10">D35+D36</f>
        <v>0</v>
      </c>
      <c r="E37" s="457">
        <f t="shared" si="10"/>
        <v>35</v>
      </c>
      <c r="F37" s="457">
        <f t="shared" si="10"/>
        <v>8</v>
      </c>
      <c r="G37" s="457">
        <f t="shared" si="10"/>
        <v>1</v>
      </c>
      <c r="H37" s="457">
        <f t="shared" si="10"/>
        <v>1</v>
      </c>
      <c r="I37" s="457">
        <f t="shared" si="10"/>
        <v>1</v>
      </c>
      <c r="J37" s="457">
        <f t="shared" si="10"/>
        <v>5</v>
      </c>
      <c r="K37" s="457">
        <f t="shared" si="10"/>
        <v>10</v>
      </c>
      <c r="L37" s="457">
        <f>L35+L36</f>
        <v>10</v>
      </c>
      <c r="M37" s="374" t="s">
        <v>48</v>
      </c>
      <c r="N37" s="1392"/>
    </row>
    <row r="38" spans="1:17" ht="13.5" customHeight="1" thickBot="1" x14ac:dyDescent="0.3">
      <c r="A38" s="1383" t="s">
        <v>583</v>
      </c>
      <c r="B38" s="594" t="s">
        <v>820</v>
      </c>
      <c r="C38" s="197">
        <f t="shared" si="0"/>
        <v>176</v>
      </c>
      <c r="D38" s="197">
        <v>0</v>
      </c>
      <c r="E38" s="197">
        <f>E35+E32+E29+E26+E23+E20+E17+E14+E11+E8</f>
        <v>106</v>
      </c>
      <c r="F38" s="197">
        <f t="shared" ref="F38:K38" si="11">F35+F32+F29+F26+F23+F20+F17+F14+F11+F8</f>
        <v>15</v>
      </c>
      <c r="G38" s="197">
        <f t="shared" si="11"/>
        <v>10</v>
      </c>
      <c r="H38" s="197">
        <f t="shared" si="11"/>
        <v>9</v>
      </c>
      <c r="I38" s="197">
        <f t="shared" si="11"/>
        <v>5</v>
      </c>
      <c r="J38" s="197">
        <f t="shared" si="11"/>
        <v>9</v>
      </c>
      <c r="K38" s="197">
        <f t="shared" si="11"/>
        <v>11</v>
      </c>
      <c r="L38" s="197">
        <f>L35+L32+L29+L26+L23+L20+L17+L14+L11+L8</f>
        <v>11</v>
      </c>
      <c r="M38" s="163" t="s">
        <v>184</v>
      </c>
      <c r="N38" s="1386" t="s">
        <v>454</v>
      </c>
    </row>
    <row r="39" spans="1:17" ht="13.5" customHeight="1" thickTop="1" thickBot="1" x14ac:dyDescent="0.3">
      <c r="A39" s="1384"/>
      <c r="B39" s="167" t="s">
        <v>821</v>
      </c>
      <c r="C39" s="197">
        <f t="shared" si="0"/>
        <v>36</v>
      </c>
      <c r="D39" s="197">
        <v>0</v>
      </c>
      <c r="E39" s="197">
        <f t="shared" ref="E39:K40" si="12">E36+E33+E30+E27+E24+E21+E18+E15+E12+E9</f>
        <v>25</v>
      </c>
      <c r="F39" s="197">
        <f t="shared" si="12"/>
        <v>6</v>
      </c>
      <c r="G39" s="197">
        <f t="shared" si="12"/>
        <v>0</v>
      </c>
      <c r="H39" s="197">
        <f t="shared" si="12"/>
        <v>2</v>
      </c>
      <c r="I39" s="197">
        <f t="shared" si="12"/>
        <v>1</v>
      </c>
      <c r="J39" s="197">
        <f t="shared" si="12"/>
        <v>1</v>
      </c>
      <c r="K39" s="197">
        <f t="shared" si="12"/>
        <v>1</v>
      </c>
      <c r="L39" s="197">
        <f>L36+L33+L30+L27+L24+L21+L18+L15+L12+L9</f>
        <v>0</v>
      </c>
      <c r="M39" s="69" t="s">
        <v>446</v>
      </c>
      <c r="N39" s="1387"/>
    </row>
    <row r="40" spans="1:17" s="30" customFormat="1" ht="13.5" customHeight="1" thickTop="1" x14ac:dyDescent="0.3">
      <c r="A40" s="1385"/>
      <c r="B40" s="377" t="s">
        <v>47</v>
      </c>
      <c r="C40" s="199">
        <f t="shared" si="0"/>
        <v>212</v>
      </c>
      <c r="D40" s="199">
        <v>0</v>
      </c>
      <c r="E40" s="199">
        <f t="shared" si="12"/>
        <v>131</v>
      </c>
      <c r="F40" s="199">
        <f t="shared" si="12"/>
        <v>21</v>
      </c>
      <c r="G40" s="199">
        <f t="shared" si="12"/>
        <v>10</v>
      </c>
      <c r="H40" s="199">
        <f t="shared" si="12"/>
        <v>11</v>
      </c>
      <c r="I40" s="199">
        <f t="shared" si="12"/>
        <v>6</v>
      </c>
      <c r="J40" s="199">
        <f t="shared" si="12"/>
        <v>10</v>
      </c>
      <c r="K40" s="199">
        <f t="shared" si="12"/>
        <v>12</v>
      </c>
      <c r="L40" s="199">
        <f>L37+L34+L31+L28+L25+L22+L19+L16+L13+L10</f>
        <v>11</v>
      </c>
      <c r="M40" s="164" t="s">
        <v>48</v>
      </c>
      <c r="N40" s="1388"/>
    </row>
    <row r="41" spans="1:17" ht="13.5" customHeight="1" thickBot="1" x14ac:dyDescent="0.3">
      <c r="A41" s="1389" t="s">
        <v>1280</v>
      </c>
      <c r="B41" s="379" t="s">
        <v>820</v>
      </c>
      <c r="C41" s="735">
        <f t="shared" si="0"/>
        <v>206</v>
      </c>
      <c r="D41" s="267">
        <v>0</v>
      </c>
      <c r="E41" s="267">
        <v>163</v>
      </c>
      <c r="F41" s="267">
        <v>3</v>
      </c>
      <c r="G41" s="267">
        <v>1</v>
      </c>
      <c r="H41" s="267">
        <v>3</v>
      </c>
      <c r="I41" s="267">
        <v>5</v>
      </c>
      <c r="J41" s="267">
        <v>10</v>
      </c>
      <c r="K41" s="267">
        <v>9</v>
      </c>
      <c r="L41" s="267">
        <v>12</v>
      </c>
      <c r="M41" s="162" t="s">
        <v>184</v>
      </c>
      <c r="N41" s="1391" t="s">
        <v>1279</v>
      </c>
    </row>
    <row r="42" spans="1:17" ht="13.5" customHeight="1" thickTop="1" thickBot="1" x14ac:dyDescent="0.3">
      <c r="A42" s="1390"/>
      <c r="B42" s="169" t="s">
        <v>821</v>
      </c>
      <c r="C42" s="254">
        <f t="shared" si="0"/>
        <v>219</v>
      </c>
      <c r="D42" s="222">
        <v>2</v>
      </c>
      <c r="E42" s="222">
        <v>208</v>
      </c>
      <c r="F42" s="222">
        <v>5</v>
      </c>
      <c r="G42" s="222">
        <v>0</v>
      </c>
      <c r="H42" s="222">
        <v>1</v>
      </c>
      <c r="I42" s="222">
        <v>0</v>
      </c>
      <c r="J42" s="222">
        <v>1</v>
      </c>
      <c r="K42" s="222">
        <v>2</v>
      </c>
      <c r="L42" s="222">
        <v>0</v>
      </c>
      <c r="M42" s="70" t="s">
        <v>446</v>
      </c>
      <c r="N42" s="1192"/>
    </row>
    <row r="43" spans="1:17" s="30" customFormat="1" ht="13.5" customHeight="1" thickTop="1" x14ac:dyDescent="0.3">
      <c r="A43" s="1290"/>
      <c r="B43" s="378" t="s">
        <v>47</v>
      </c>
      <c r="C43" s="266">
        <f t="shared" si="0"/>
        <v>425</v>
      </c>
      <c r="D43" s="266">
        <f t="shared" ref="D43:K43" si="13">D41+D42</f>
        <v>2</v>
      </c>
      <c r="E43" s="266">
        <f t="shared" si="13"/>
        <v>371</v>
      </c>
      <c r="F43" s="266">
        <f t="shared" si="13"/>
        <v>8</v>
      </c>
      <c r="G43" s="266">
        <f t="shared" si="13"/>
        <v>1</v>
      </c>
      <c r="H43" s="266">
        <f t="shared" si="13"/>
        <v>4</v>
      </c>
      <c r="I43" s="266">
        <f t="shared" si="13"/>
        <v>5</v>
      </c>
      <c r="J43" s="266">
        <f t="shared" si="13"/>
        <v>11</v>
      </c>
      <c r="K43" s="266">
        <f t="shared" si="13"/>
        <v>11</v>
      </c>
      <c r="L43" s="266">
        <f>L41+L42</f>
        <v>12</v>
      </c>
      <c r="M43" s="374" t="s">
        <v>48</v>
      </c>
      <c r="N43" s="1392"/>
    </row>
    <row r="44" spans="1:17" ht="13.5" customHeight="1" thickBot="1" x14ac:dyDescent="0.3">
      <c r="A44" s="1393" t="s">
        <v>453</v>
      </c>
      <c r="B44" s="166" t="s">
        <v>820</v>
      </c>
      <c r="C44" s="197">
        <f t="shared" si="0"/>
        <v>382</v>
      </c>
      <c r="D44" s="197">
        <f t="shared" ref="D44:K44" si="14">D38+D41</f>
        <v>0</v>
      </c>
      <c r="E44" s="197">
        <f t="shared" si="14"/>
        <v>269</v>
      </c>
      <c r="F44" s="197">
        <f t="shared" si="14"/>
        <v>18</v>
      </c>
      <c r="G44" s="197">
        <f t="shared" si="14"/>
        <v>11</v>
      </c>
      <c r="H44" s="197">
        <f t="shared" si="14"/>
        <v>12</v>
      </c>
      <c r="I44" s="197">
        <f t="shared" si="14"/>
        <v>10</v>
      </c>
      <c r="J44" s="197">
        <f t="shared" si="14"/>
        <v>19</v>
      </c>
      <c r="K44" s="197">
        <f t="shared" si="14"/>
        <v>20</v>
      </c>
      <c r="L44" s="197">
        <f>L38+L41</f>
        <v>23</v>
      </c>
      <c r="M44" s="163" t="s">
        <v>184</v>
      </c>
      <c r="N44" s="1396" t="s">
        <v>48</v>
      </c>
    </row>
    <row r="45" spans="1:17" ht="13.5" customHeight="1" thickTop="1" thickBot="1" x14ac:dyDescent="0.3">
      <c r="A45" s="1394"/>
      <c r="B45" s="167" t="s">
        <v>821</v>
      </c>
      <c r="C45" s="197">
        <f t="shared" si="0"/>
        <v>255</v>
      </c>
      <c r="D45" s="197">
        <f t="shared" ref="D45:K45" si="15">D39+D42</f>
        <v>2</v>
      </c>
      <c r="E45" s="197">
        <f t="shared" si="15"/>
        <v>233</v>
      </c>
      <c r="F45" s="197">
        <f t="shared" si="15"/>
        <v>11</v>
      </c>
      <c r="G45" s="197">
        <f t="shared" si="15"/>
        <v>0</v>
      </c>
      <c r="H45" s="197">
        <f t="shared" si="15"/>
        <v>3</v>
      </c>
      <c r="I45" s="197">
        <f t="shared" si="15"/>
        <v>1</v>
      </c>
      <c r="J45" s="197">
        <f t="shared" si="15"/>
        <v>2</v>
      </c>
      <c r="K45" s="197">
        <f t="shared" si="15"/>
        <v>3</v>
      </c>
      <c r="L45" s="197">
        <f>L39+L42</f>
        <v>0</v>
      </c>
      <c r="M45" s="69" t="s">
        <v>446</v>
      </c>
      <c r="N45" s="1397"/>
    </row>
    <row r="46" spans="1:17" ht="13.5" customHeight="1" thickTop="1" x14ac:dyDescent="0.25">
      <c r="A46" s="1395"/>
      <c r="B46" s="377" t="s">
        <v>47</v>
      </c>
      <c r="C46" s="355">
        <f t="shared" si="0"/>
        <v>637</v>
      </c>
      <c r="D46" s="355">
        <f t="shared" ref="D46:K46" si="16">D40+D43</f>
        <v>2</v>
      </c>
      <c r="E46" s="355">
        <f t="shared" si="16"/>
        <v>502</v>
      </c>
      <c r="F46" s="355">
        <f t="shared" si="16"/>
        <v>29</v>
      </c>
      <c r="G46" s="355">
        <f t="shared" si="16"/>
        <v>11</v>
      </c>
      <c r="H46" s="355">
        <f t="shared" si="16"/>
        <v>15</v>
      </c>
      <c r="I46" s="355">
        <f t="shared" si="16"/>
        <v>11</v>
      </c>
      <c r="J46" s="355">
        <f t="shared" si="16"/>
        <v>21</v>
      </c>
      <c r="K46" s="355">
        <f t="shared" si="16"/>
        <v>23</v>
      </c>
      <c r="L46" s="355">
        <f>L40+L43</f>
        <v>23</v>
      </c>
      <c r="M46" s="164" t="s">
        <v>48</v>
      </c>
      <c r="N46" s="1398"/>
    </row>
    <row r="47" spans="1:17" x14ac:dyDescent="0.3">
      <c r="A47" s="1314" t="s">
        <v>859</v>
      </c>
      <c r="B47" s="1314"/>
      <c r="C47" s="1314"/>
      <c r="D47" s="1314"/>
      <c r="E47" s="1314"/>
      <c r="F47" s="1314"/>
      <c r="G47" s="1314"/>
      <c r="H47" s="1314"/>
      <c r="I47" s="1314"/>
      <c r="J47" s="1314"/>
      <c r="K47" s="170"/>
      <c r="L47" s="1300" t="s">
        <v>1408</v>
      </c>
      <c r="M47" s="1300"/>
      <c r="N47" s="1300"/>
      <c r="O47" s="108"/>
      <c r="P47" s="108"/>
      <c r="Q47" s="108"/>
    </row>
    <row r="48" spans="1:17" x14ac:dyDescent="0.3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</row>
    <row r="49" spans="1:17" x14ac:dyDescent="0.3">
      <c r="A49" s="165"/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</row>
    <row r="50" spans="1:17" x14ac:dyDescent="0.3">
      <c r="B50" s="51"/>
      <c r="M50" s="51"/>
    </row>
    <row r="51" spans="1:17" x14ac:dyDescent="0.3">
      <c r="A51" s="109"/>
      <c r="B51" s="51"/>
      <c r="M51" s="51"/>
    </row>
    <row r="52" spans="1:17" x14ac:dyDescent="0.3">
      <c r="A52" s="109"/>
      <c r="B52" s="51"/>
      <c r="M52" s="51"/>
    </row>
    <row r="53" spans="1:17" s="51" customFormat="1" x14ac:dyDescent="0.3">
      <c r="A53" s="109"/>
      <c r="O53" s="33"/>
      <c r="P53" s="33"/>
      <c r="Q53" s="33"/>
    </row>
    <row r="54" spans="1:17" s="51" customFormat="1" x14ac:dyDescent="0.3">
      <c r="A54" s="26"/>
      <c r="O54" s="33"/>
      <c r="P54" s="33"/>
      <c r="Q54" s="33"/>
    </row>
    <row r="55" spans="1:17" s="51" customFormat="1" x14ac:dyDescent="0.3">
      <c r="A55" s="109"/>
      <c r="O55" s="33"/>
      <c r="P55" s="33"/>
      <c r="Q55" s="33"/>
    </row>
    <row r="56" spans="1:17" s="51" customFormat="1" x14ac:dyDescent="0.3">
      <c r="A56" s="26"/>
      <c r="O56" s="33"/>
      <c r="P56" s="33"/>
      <c r="Q56" s="33"/>
    </row>
    <row r="57" spans="1:17" s="51" customFormat="1" x14ac:dyDescent="0.3">
      <c r="A57" s="26"/>
      <c r="O57" s="33"/>
      <c r="P57" s="33"/>
      <c r="Q57" s="33"/>
    </row>
    <row r="58" spans="1:17" s="51" customFormat="1" ht="15.75" customHeight="1" x14ac:dyDescent="0.3">
      <c r="O58" s="33"/>
      <c r="P58" s="33"/>
      <c r="Q58" s="33"/>
    </row>
    <row r="59" spans="1:17" s="51" customFormat="1" x14ac:dyDescent="0.3">
      <c r="O59" s="33"/>
      <c r="P59" s="33"/>
      <c r="Q59" s="33"/>
    </row>
    <row r="60" spans="1:17" s="51" customFormat="1" x14ac:dyDescent="0.3">
      <c r="O60" s="33"/>
      <c r="P60" s="33"/>
      <c r="Q60" s="33"/>
    </row>
    <row r="61" spans="1:17" s="51" customFormat="1" x14ac:dyDescent="0.3">
      <c r="O61" s="33"/>
      <c r="P61" s="33"/>
      <c r="Q61" s="33"/>
    </row>
    <row r="62" spans="1:17" s="51" customFormat="1" x14ac:dyDescent="0.3">
      <c r="A62" s="33"/>
      <c r="O62" s="33"/>
      <c r="P62" s="33"/>
      <c r="Q62" s="33"/>
    </row>
    <row r="63" spans="1:17" s="51" customFormat="1" x14ac:dyDescent="0.3">
      <c r="O63" s="33"/>
      <c r="P63" s="33"/>
      <c r="Q63" s="33"/>
    </row>
    <row r="64" spans="1:17" s="51" customFormat="1" ht="16.5" customHeight="1" x14ac:dyDescent="0.3">
      <c r="O64" s="33"/>
      <c r="P64" s="33"/>
      <c r="Q64" s="33"/>
    </row>
    <row r="65" spans="15:17" s="51" customFormat="1" x14ac:dyDescent="0.3">
      <c r="O65" s="33"/>
      <c r="P65" s="33"/>
      <c r="Q65" s="33"/>
    </row>
    <row r="66" spans="15:17" s="51" customFormat="1" x14ac:dyDescent="0.3">
      <c r="O66" s="33"/>
      <c r="P66" s="33"/>
      <c r="Q66" s="33"/>
    </row>
    <row r="67" spans="15:17" s="51" customFormat="1" x14ac:dyDescent="0.3">
      <c r="O67" s="33"/>
      <c r="P67" s="33"/>
      <c r="Q67" s="33"/>
    </row>
    <row r="68" spans="15:17" s="51" customFormat="1" x14ac:dyDescent="0.3">
      <c r="O68" s="33"/>
      <c r="P68" s="33"/>
      <c r="Q68" s="33"/>
    </row>
    <row r="69" spans="15:17" s="51" customFormat="1" x14ac:dyDescent="0.3">
      <c r="O69" s="33"/>
      <c r="P69" s="33"/>
      <c r="Q69" s="33"/>
    </row>
    <row r="70" spans="15:17" s="51" customFormat="1" ht="16.5" customHeight="1" x14ac:dyDescent="0.3">
      <c r="O70" s="33"/>
      <c r="P70" s="33"/>
      <c r="Q70" s="33"/>
    </row>
    <row r="71" spans="15:17" s="51" customFormat="1" x14ac:dyDescent="0.3">
      <c r="O71" s="33"/>
      <c r="P71" s="33"/>
      <c r="Q71" s="33"/>
    </row>
    <row r="72" spans="15:17" s="51" customFormat="1" x14ac:dyDescent="0.3">
      <c r="O72" s="33"/>
      <c r="P72" s="33"/>
      <c r="Q72" s="33"/>
    </row>
    <row r="73" spans="15:17" s="51" customFormat="1" ht="16.5" customHeight="1" x14ac:dyDescent="0.3">
      <c r="O73" s="33"/>
      <c r="P73" s="33"/>
      <c r="Q73" s="33"/>
    </row>
    <row r="74" spans="15:17" s="51" customFormat="1" x14ac:dyDescent="0.3">
      <c r="O74" s="33"/>
      <c r="P74" s="33"/>
      <c r="Q74" s="33"/>
    </row>
    <row r="75" spans="15:17" s="51" customFormat="1" x14ac:dyDescent="0.3">
      <c r="O75" s="33"/>
      <c r="P75" s="33"/>
      <c r="Q75" s="33"/>
    </row>
    <row r="76" spans="15:17" s="51" customFormat="1" x14ac:dyDescent="0.3">
      <c r="O76" s="33"/>
      <c r="P76" s="33"/>
      <c r="Q76" s="33"/>
    </row>
    <row r="77" spans="15:17" s="51" customFormat="1" x14ac:dyDescent="0.3">
      <c r="O77" s="33"/>
      <c r="P77" s="33"/>
      <c r="Q77" s="33"/>
    </row>
    <row r="78" spans="15:17" s="51" customFormat="1" x14ac:dyDescent="0.3">
      <c r="O78" s="33"/>
      <c r="P78" s="33"/>
      <c r="Q78" s="33"/>
    </row>
    <row r="79" spans="15:17" s="51" customFormat="1" x14ac:dyDescent="0.3">
      <c r="O79" s="33"/>
      <c r="P79" s="33"/>
      <c r="Q79" s="33"/>
    </row>
    <row r="80" spans="15:17" s="51" customFormat="1" x14ac:dyDescent="0.3">
      <c r="O80" s="33"/>
      <c r="P80" s="33"/>
      <c r="Q80" s="33"/>
    </row>
    <row r="81" spans="15:17" s="51" customFormat="1" x14ac:dyDescent="0.3">
      <c r="O81" s="33"/>
      <c r="P81" s="33"/>
      <c r="Q81" s="33"/>
    </row>
    <row r="82" spans="15:17" s="51" customFormat="1" x14ac:dyDescent="0.3">
      <c r="O82" s="33"/>
      <c r="P82" s="33"/>
      <c r="Q82" s="33"/>
    </row>
    <row r="83" spans="15:17" s="51" customFormat="1" x14ac:dyDescent="0.3">
      <c r="O83" s="33"/>
      <c r="P83" s="33"/>
      <c r="Q83" s="33"/>
    </row>
    <row r="84" spans="15:17" s="51" customFormat="1" x14ac:dyDescent="0.3">
      <c r="O84" s="33"/>
      <c r="P84" s="33"/>
      <c r="Q84" s="33"/>
    </row>
    <row r="85" spans="15:17" s="51" customFormat="1" x14ac:dyDescent="0.3">
      <c r="O85" s="33"/>
      <c r="P85" s="33"/>
      <c r="Q85" s="33"/>
    </row>
    <row r="86" spans="15:17" s="51" customFormat="1" x14ac:dyDescent="0.3">
      <c r="O86" s="33"/>
      <c r="P86" s="33"/>
      <c r="Q86" s="33"/>
    </row>
    <row r="87" spans="15:17" s="51" customFormat="1" x14ac:dyDescent="0.3">
      <c r="O87" s="33"/>
      <c r="P87" s="33"/>
      <c r="Q87" s="33"/>
    </row>
    <row r="88" spans="15:17" s="51" customFormat="1" x14ac:dyDescent="0.3">
      <c r="O88" s="33"/>
      <c r="P88" s="33"/>
      <c r="Q88" s="33"/>
    </row>
    <row r="89" spans="15:17" s="51" customFormat="1" x14ac:dyDescent="0.3">
      <c r="O89" s="33"/>
      <c r="P89" s="33"/>
      <c r="Q89" s="33"/>
    </row>
    <row r="90" spans="15:17" s="51" customFormat="1" x14ac:dyDescent="0.3">
      <c r="O90" s="33"/>
      <c r="P90" s="33"/>
      <c r="Q90" s="33"/>
    </row>
    <row r="91" spans="15:17" s="51" customFormat="1" x14ac:dyDescent="0.3">
      <c r="O91" s="33"/>
      <c r="P91" s="33"/>
      <c r="Q91" s="33"/>
    </row>
    <row r="92" spans="15:17" s="51" customFormat="1" x14ac:dyDescent="0.3">
      <c r="O92" s="33"/>
      <c r="P92" s="33"/>
      <c r="Q92" s="33"/>
    </row>
    <row r="93" spans="15:17" s="51" customFormat="1" x14ac:dyDescent="0.3">
      <c r="O93" s="33"/>
      <c r="P93" s="33"/>
      <c r="Q93" s="33"/>
    </row>
    <row r="94" spans="15:17" s="51" customFormat="1" x14ac:dyDescent="0.3">
      <c r="O94" s="33"/>
      <c r="P94" s="33"/>
      <c r="Q94" s="33"/>
    </row>
    <row r="95" spans="15:17" s="51" customFormat="1" x14ac:dyDescent="0.3">
      <c r="O95" s="33"/>
      <c r="P95" s="33"/>
      <c r="Q95" s="33"/>
    </row>
    <row r="96" spans="15:17" s="51" customFormat="1" x14ac:dyDescent="0.3">
      <c r="O96" s="33"/>
      <c r="P96" s="33"/>
      <c r="Q96" s="33"/>
    </row>
    <row r="97" spans="15:17" s="51" customFormat="1" x14ac:dyDescent="0.3">
      <c r="O97" s="33"/>
      <c r="P97" s="33"/>
      <c r="Q97" s="33"/>
    </row>
    <row r="98" spans="15:17" s="51" customFormat="1" x14ac:dyDescent="0.3">
      <c r="O98" s="33"/>
      <c r="P98" s="33"/>
      <c r="Q98" s="33"/>
    </row>
    <row r="99" spans="15:17" s="51" customFormat="1" x14ac:dyDescent="0.3">
      <c r="O99" s="33"/>
      <c r="P99" s="33"/>
      <c r="Q99" s="33"/>
    </row>
    <row r="100" spans="15:17" s="51" customFormat="1" x14ac:dyDescent="0.3">
      <c r="O100" s="33"/>
      <c r="P100" s="33"/>
      <c r="Q100" s="33"/>
    </row>
    <row r="101" spans="15:17" s="51" customFormat="1" x14ac:dyDescent="0.3">
      <c r="O101" s="33"/>
      <c r="P101" s="33"/>
      <c r="Q101" s="33"/>
    </row>
    <row r="102" spans="15:17" s="51" customFormat="1" x14ac:dyDescent="0.3">
      <c r="O102" s="33"/>
      <c r="P102" s="33"/>
      <c r="Q102" s="33"/>
    </row>
    <row r="103" spans="15:17" s="51" customFormat="1" x14ac:dyDescent="0.3">
      <c r="O103" s="33"/>
      <c r="P103" s="33"/>
      <c r="Q103" s="33"/>
    </row>
    <row r="104" spans="15:17" s="51" customFormat="1" x14ac:dyDescent="0.3">
      <c r="O104" s="33"/>
      <c r="P104" s="33"/>
      <c r="Q104" s="33"/>
    </row>
    <row r="105" spans="15:17" s="51" customFormat="1" x14ac:dyDescent="0.3">
      <c r="O105" s="33"/>
      <c r="P105" s="33"/>
      <c r="Q105" s="33"/>
    </row>
    <row r="106" spans="15:17" s="51" customFormat="1" x14ac:dyDescent="0.3">
      <c r="O106" s="33"/>
      <c r="P106" s="33"/>
      <c r="Q106" s="33"/>
    </row>
    <row r="107" spans="15:17" s="51" customFormat="1" x14ac:dyDescent="0.3">
      <c r="O107" s="33"/>
      <c r="P107" s="33"/>
      <c r="Q107" s="33"/>
    </row>
    <row r="108" spans="15:17" s="51" customFormat="1" x14ac:dyDescent="0.3">
      <c r="O108" s="33"/>
      <c r="P108" s="33"/>
      <c r="Q108" s="33"/>
    </row>
    <row r="109" spans="15:17" s="51" customFormat="1" x14ac:dyDescent="0.3">
      <c r="O109" s="33"/>
      <c r="P109" s="33"/>
      <c r="Q109" s="33"/>
    </row>
    <row r="110" spans="15:17" s="51" customFormat="1" x14ac:dyDescent="0.3">
      <c r="O110" s="33"/>
      <c r="P110" s="33"/>
      <c r="Q110" s="33"/>
    </row>
    <row r="111" spans="15:17" s="51" customFormat="1" x14ac:dyDescent="0.3">
      <c r="O111" s="33"/>
      <c r="P111" s="33"/>
      <c r="Q111" s="33"/>
    </row>
    <row r="112" spans="15:17" s="51" customFormat="1" x14ac:dyDescent="0.3">
      <c r="O112" s="33"/>
      <c r="P112" s="33"/>
      <c r="Q112" s="33"/>
    </row>
    <row r="113" spans="15:17" s="51" customFormat="1" x14ac:dyDescent="0.3">
      <c r="O113" s="33"/>
      <c r="P113" s="33"/>
      <c r="Q113" s="33"/>
    </row>
    <row r="114" spans="15:17" s="51" customFormat="1" x14ac:dyDescent="0.3">
      <c r="O114" s="33"/>
      <c r="P114" s="33"/>
      <c r="Q114" s="33"/>
    </row>
    <row r="115" spans="15:17" s="51" customFormat="1" x14ac:dyDescent="0.3">
      <c r="O115" s="33"/>
      <c r="P115" s="33"/>
      <c r="Q115" s="33"/>
    </row>
    <row r="116" spans="15:17" s="51" customFormat="1" x14ac:dyDescent="0.3">
      <c r="O116" s="33"/>
      <c r="P116" s="33"/>
      <c r="Q116" s="33"/>
    </row>
    <row r="117" spans="15:17" s="51" customFormat="1" x14ac:dyDescent="0.3">
      <c r="O117" s="33"/>
      <c r="P117" s="33"/>
      <c r="Q117" s="33"/>
    </row>
    <row r="118" spans="15:17" s="51" customFormat="1" x14ac:dyDescent="0.3">
      <c r="O118" s="33"/>
      <c r="P118" s="33"/>
      <c r="Q118" s="33"/>
    </row>
    <row r="119" spans="15:17" s="51" customFormat="1" x14ac:dyDescent="0.3">
      <c r="O119" s="33"/>
      <c r="P119" s="33"/>
      <c r="Q119" s="33"/>
    </row>
    <row r="120" spans="15:17" s="51" customFormat="1" x14ac:dyDescent="0.3">
      <c r="O120" s="33"/>
      <c r="P120" s="33"/>
      <c r="Q120" s="33"/>
    </row>
    <row r="121" spans="15:17" s="51" customFormat="1" x14ac:dyDescent="0.3">
      <c r="O121" s="33"/>
      <c r="P121" s="33"/>
      <c r="Q121" s="33"/>
    </row>
    <row r="122" spans="15:17" s="51" customFormat="1" x14ac:dyDescent="0.3">
      <c r="O122" s="33"/>
      <c r="P122" s="33"/>
      <c r="Q122" s="33"/>
    </row>
    <row r="123" spans="15:17" s="51" customFormat="1" x14ac:dyDescent="0.3">
      <c r="O123" s="33"/>
      <c r="P123" s="33"/>
      <c r="Q123" s="33"/>
    </row>
    <row r="124" spans="15:17" s="51" customFormat="1" x14ac:dyDescent="0.3">
      <c r="O124" s="33"/>
      <c r="P124" s="33"/>
      <c r="Q124" s="33"/>
    </row>
    <row r="125" spans="15:17" s="51" customFormat="1" x14ac:dyDescent="0.3">
      <c r="O125" s="33"/>
      <c r="P125" s="33"/>
      <c r="Q125" s="33"/>
    </row>
    <row r="126" spans="15:17" s="51" customFormat="1" x14ac:dyDescent="0.3">
      <c r="O126" s="33"/>
      <c r="P126" s="33"/>
      <c r="Q126" s="33"/>
    </row>
    <row r="127" spans="15:17" s="51" customFormat="1" x14ac:dyDescent="0.3">
      <c r="O127" s="33"/>
      <c r="P127" s="33"/>
      <c r="Q127" s="33"/>
    </row>
    <row r="128" spans="15:17" s="51" customFormat="1" x14ac:dyDescent="0.3">
      <c r="O128" s="33"/>
      <c r="P128" s="33"/>
      <c r="Q128" s="33"/>
    </row>
    <row r="129" spans="15:17" s="51" customFormat="1" x14ac:dyDescent="0.3">
      <c r="O129" s="33"/>
      <c r="P129" s="33"/>
      <c r="Q129" s="33"/>
    </row>
    <row r="130" spans="15:17" s="51" customFormat="1" x14ac:dyDescent="0.3">
      <c r="O130" s="33"/>
      <c r="P130" s="33"/>
      <c r="Q130" s="33"/>
    </row>
    <row r="131" spans="15:17" s="51" customFormat="1" x14ac:dyDescent="0.3">
      <c r="O131" s="33"/>
      <c r="P131" s="33"/>
      <c r="Q131" s="33"/>
    </row>
    <row r="132" spans="15:17" s="51" customFormat="1" x14ac:dyDescent="0.3">
      <c r="O132" s="33"/>
      <c r="P132" s="33"/>
      <c r="Q132" s="33"/>
    </row>
    <row r="133" spans="15:17" s="51" customFormat="1" x14ac:dyDescent="0.3">
      <c r="O133" s="33"/>
      <c r="P133" s="33"/>
      <c r="Q133" s="33"/>
    </row>
    <row r="134" spans="15:17" s="51" customFormat="1" x14ac:dyDescent="0.3">
      <c r="O134" s="33"/>
      <c r="P134" s="33"/>
      <c r="Q134" s="33"/>
    </row>
    <row r="135" spans="15:17" s="51" customFormat="1" x14ac:dyDescent="0.3">
      <c r="O135" s="33"/>
      <c r="P135" s="33"/>
      <c r="Q135" s="33"/>
    </row>
    <row r="136" spans="15:17" s="51" customFormat="1" x14ac:dyDescent="0.3">
      <c r="O136" s="33"/>
      <c r="P136" s="33"/>
      <c r="Q136" s="33"/>
    </row>
    <row r="137" spans="15:17" s="51" customFormat="1" x14ac:dyDescent="0.3">
      <c r="O137" s="33"/>
      <c r="P137" s="33"/>
      <c r="Q137" s="33"/>
    </row>
    <row r="138" spans="15:17" s="51" customFormat="1" x14ac:dyDescent="0.3">
      <c r="O138" s="33"/>
      <c r="P138" s="33"/>
      <c r="Q138" s="33"/>
    </row>
    <row r="139" spans="15:17" s="51" customFormat="1" x14ac:dyDescent="0.3">
      <c r="O139" s="33"/>
      <c r="P139" s="33"/>
      <c r="Q139" s="33"/>
    </row>
    <row r="140" spans="15:17" s="51" customFormat="1" x14ac:dyDescent="0.3">
      <c r="O140" s="33"/>
      <c r="P140" s="33"/>
      <c r="Q140" s="33"/>
    </row>
    <row r="141" spans="15:17" s="51" customFormat="1" x14ac:dyDescent="0.3">
      <c r="O141" s="33"/>
      <c r="P141" s="33"/>
      <c r="Q141" s="33"/>
    </row>
    <row r="142" spans="15:17" s="51" customFormat="1" x14ac:dyDescent="0.3">
      <c r="O142" s="33"/>
      <c r="P142" s="33"/>
      <c r="Q142" s="33"/>
    </row>
    <row r="143" spans="15:17" s="51" customFormat="1" x14ac:dyDescent="0.3">
      <c r="O143" s="33"/>
      <c r="P143" s="33"/>
      <c r="Q143" s="33"/>
    </row>
    <row r="144" spans="15:17" s="51" customFormat="1" x14ac:dyDescent="0.3">
      <c r="O144" s="33"/>
      <c r="P144" s="33"/>
      <c r="Q144" s="33"/>
    </row>
    <row r="145" spans="15:17" s="51" customFormat="1" x14ac:dyDescent="0.3">
      <c r="O145" s="33"/>
      <c r="P145" s="33"/>
      <c r="Q145" s="33"/>
    </row>
    <row r="146" spans="15:17" s="51" customFormat="1" x14ac:dyDescent="0.3">
      <c r="O146" s="33"/>
      <c r="P146" s="33"/>
      <c r="Q146" s="33"/>
    </row>
    <row r="147" spans="15:17" s="51" customFormat="1" x14ac:dyDescent="0.3">
      <c r="O147" s="33"/>
      <c r="P147" s="33"/>
      <c r="Q147" s="33"/>
    </row>
    <row r="148" spans="15:17" s="51" customFormat="1" x14ac:dyDescent="0.3">
      <c r="O148" s="33"/>
      <c r="P148" s="33"/>
      <c r="Q148" s="33"/>
    </row>
    <row r="149" spans="15:17" s="51" customFormat="1" x14ac:dyDescent="0.3">
      <c r="O149" s="33"/>
      <c r="P149" s="33"/>
      <c r="Q149" s="33"/>
    </row>
    <row r="150" spans="15:17" s="51" customFormat="1" x14ac:dyDescent="0.3">
      <c r="O150" s="33"/>
      <c r="P150" s="33"/>
      <c r="Q150" s="33"/>
    </row>
    <row r="151" spans="15:17" s="51" customFormat="1" x14ac:dyDescent="0.3">
      <c r="O151" s="33"/>
      <c r="P151" s="33"/>
      <c r="Q151" s="33"/>
    </row>
    <row r="152" spans="15:17" s="51" customFormat="1" x14ac:dyDescent="0.3">
      <c r="O152" s="33"/>
      <c r="P152" s="33"/>
      <c r="Q152" s="33"/>
    </row>
    <row r="153" spans="15:17" s="51" customFormat="1" x14ac:dyDescent="0.3">
      <c r="O153" s="33"/>
      <c r="P153" s="33"/>
      <c r="Q153" s="33"/>
    </row>
    <row r="154" spans="15:17" s="51" customFormat="1" x14ac:dyDescent="0.3">
      <c r="O154" s="33"/>
      <c r="P154" s="33"/>
      <c r="Q154" s="33"/>
    </row>
    <row r="155" spans="15:17" s="51" customFormat="1" x14ac:dyDescent="0.3">
      <c r="O155" s="33"/>
      <c r="P155" s="33"/>
      <c r="Q155" s="33"/>
    </row>
    <row r="156" spans="15:17" s="51" customFormat="1" x14ac:dyDescent="0.3">
      <c r="O156" s="33"/>
      <c r="P156" s="33"/>
      <c r="Q156" s="33"/>
    </row>
    <row r="157" spans="15:17" s="51" customFormat="1" x14ac:dyDescent="0.3">
      <c r="O157" s="33"/>
      <c r="P157" s="33"/>
      <c r="Q157" s="33"/>
    </row>
    <row r="158" spans="15:17" s="51" customFormat="1" x14ac:dyDescent="0.3">
      <c r="O158" s="33"/>
      <c r="P158" s="33"/>
      <c r="Q158" s="33"/>
    </row>
    <row r="159" spans="15:17" s="51" customFormat="1" x14ac:dyDescent="0.3">
      <c r="O159" s="33"/>
      <c r="P159" s="33"/>
      <c r="Q159" s="33"/>
    </row>
    <row r="160" spans="15:17" s="51" customFormat="1" x14ac:dyDescent="0.3">
      <c r="O160" s="33"/>
      <c r="P160" s="33"/>
      <c r="Q160" s="33"/>
    </row>
    <row r="161" spans="15:17" s="51" customFormat="1" x14ac:dyDescent="0.3">
      <c r="O161" s="33"/>
      <c r="P161" s="33"/>
      <c r="Q161" s="33"/>
    </row>
    <row r="162" spans="15:17" s="51" customFormat="1" x14ac:dyDescent="0.3">
      <c r="O162" s="33"/>
      <c r="P162" s="33"/>
      <c r="Q162" s="33"/>
    </row>
    <row r="163" spans="15:17" s="51" customFormat="1" x14ac:dyDescent="0.3">
      <c r="O163" s="33"/>
      <c r="P163" s="33"/>
      <c r="Q163" s="33"/>
    </row>
    <row r="164" spans="15:17" s="51" customFormat="1" x14ac:dyDescent="0.3">
      <c r="O164" s="33"/>
      <c r="P164" s="33"/>
      <c r="Q164" s="33"/>
    </row>
    <row r="165" spans="15:17" s="51" customFormat="1" x14ac:dyDescent="0.3">
      <c r="O165" s="33"/>
      <c r="P165" s="33"/>
      <c r="Q165" s="33"/>
    </row>
    <row r="166" spans="15:17" s="51" customFormat="1" x14ac:dyDescent="0.3">
      <c r="O166" s="33"/>
      <c r="P166" s="33"/>
      <c r="Q166" s="33"/>
    </row>
    <row r="167" spans="15:17" s="51" customFormat="1" x14ac:dyDescent="0.3">
      <c r="O167" s="33"/>
      <c r="P167" s="33"/>
      <c r="Q167" s="33"/>
    </row>
    <row r="168" spans="15:17" s="51" customFormat="1" x14ac:dyDescent="0.3">
      <c r="O168" s="33"/>
      <c r="P168" s="33"/>
      <c r="Q168" s="33"/>
    </row>
    <row r="169" spans="15:17" s="51" customFormat="1" x14ac:dyDescent="0.3">
      <c r="O169" s="33"/>
      <c r="P169" s="33"/>
      <c r="Q169" s="33"/>
    </row>
    <row r="170" spans="15:17" s="51" customFormat="1" x14ac:dyDescent="0.3">
      <c r="O170" s="33"/>
      <c r="P170" s="33"/>
      <c r="Q170" s="33"/>
    </row>
    <row r="171" spans="15:17" s="51" customFormat="1" x14ac:dyDescent="0.3">
      <c r="O171" s="33"/>
      <c r="P171" s="33"/>
      <c r="Q171" s="33"/>
    </row>
    <row r="172" spans="15:17" s="51" customFormat="1" x14ac:dyDescent="0.3">
      <c r="O172" s="33"/>
      <c r="P172" s="33"/>
      <c r="Q172" s="33"/>
    </row>
    <row r="173" spans="15:17" s="51" customFormat="1" x14ac:dyDescent="0.3">
      <c r="O173" s="33"/>
      <c r="P173" s="33"/>
      <c r="Q173" s="33"/>
    </row>
    <row r="174" spans="15:17" s="51" customFormat="1" x14ac:dyDescent="0.3">
      <c r="O174" s="33"/>
      <c r="P174" s="33"/>
      <c r="Q174" s="33"/>
    </row>
    <row r="175" spans="15:17" s="51" customFormat="1" x14ac:dyDescent="0.3">
      <c r="O175" s="33"/>
      <c r="P175" s="33"/>
      <c r="Q175" s="33"/>
    </row>
    <row r="176" spans="15:17" s="51" customFormat="1" x14ac:dyDescent="0.3">
      <c r="O176" s="33"/>
      <c r="P176" s="33"/>
      <c r="Q176" s="33"/>
    </row>
    <row r="177" spans="15:17" s="51" customFormat="1" x14ac:dyDescent="0.3">
      <c r="O177" s="33"/>
      <c r="P177" s="33"/>
      <c r="Q177" s="33"/>
    </row>
    <row r="178" spans="15:17" s="51" customFormat="1" x14ac:dyDescent="0.3">
      <c r="O178" s="33"/>
      <c r="P178" s="33"/>
      <c r="Q178" s="33"/>
    </row>
    <row r="179" spans="15:17" s="51" customFormat="1" x14ac:dyDescent="0.3">
      <c r="O179" s="33"/>
      <c r="P179" s="33"/>
      <c r="Q179" s="33"/>
    </row>
    <row r="180" spans="15:17" s="51" customFormat="1" x14ac:dyDescent="0.3">
      <c r="O180" s="33"/>
      <c r="P180" s="33"/>
      <c r="Q180" s="33"/>
    </row>
    <row r="181" spans="15:17" s="51" customFormat="1" x14ac:dyDescent="0.3">
      <c r="O181" s="33"/>
      <c r="P181" s="33"/>
      <c r="Q181" s="33"/>
    </row>
    <row r="182" spans="15:17" s="51" customFormat="1" x14ac:dyDescent="0.3">
      <c r="O182" s="33"/>
      <c r="P182" s="33"/>
      <c r="Q182" s="33"/>
    </row>
    <row r="183" spans="15:17" s="51" customFormat="1" x14ac:dyDescent="0.3">
      <c r="O183" s="33"/>
      <c r="P183" s="33"/>
      <c r="Q183" s="33"/>
    </row>
    <row r="184" spans="15:17" s="51" customFormat="1" x14ac:dyDescent="0.3">
      <c r="O184" s="33"/>
      <c r="P184" s="33"/>
      <c r="Q184" s="33"/>
    </row>
    <row r="185" spans="15:17" s="51" customFormat="1" x14ac:dyDescent="0.3">
      <c r="O185" s="33"/>
      <c r="P185" s="33"/>
      <c r="Q185" s="33"/>
    </row>
    <row r="186" spans="15:17" s="51" customFormat="1" x14ac:dyDescent="0.3">
      <c r="O186" s="33"/>
      <c r="P186" s="33"/>
      <c r="Q186" s="33"/>
    </row>
  </sheetData>
  <mergeCells count="37">
    <mergeCell ref="A23:A25"/>
    <mergeCell ref="N26:N28"/>
    <mergeCell ref="A26:A28"/>
    <mergeCell ref="N32:N34"/>
    <mergeCell ref="A32:A34"/>
    <mergeCell ref="A17:A19"/>
    <mergeCell ref="N17:N19"/>
    <mergeCell ref="A20:A22"/>
    <mergeCell ref="N20:N22"/>
    <mergeCell ref="A47:J47"/>
    <mergeCell ref="A38:A40"/>
    <mergeCell ref="N38:N40"/>
    <mergeCell ref="A41:A43"/>
    <mergeCell ref="N41:N43"/>
    <mergeCell ref="A44:A46"/>
    <mergeCell ref="N44:N46"/>
    <mergeCell ref="A29:A31"/>
    <mergeCell ref="N29:N31"/>
    <mergeCell ref="A35:A37"/>
    <mergeCell ref="N35:N37"/>
    <mergeCell ref="N23:N25"/>
    <mergeCell ref="L47:N47"/>
    <mergeCell ref="C6:L6"/>
    <mergeCell ref="A1:N1"/>
    <mergeCell ref="A2:N2"/>
    <mergeCell ref="A3:N3"/>
    <mergeCell ref="A6:A7"/>
    <mergeCell ref="B6:B7"/>
    <mergeCell ref="M6:M7"/>
    <mergeCell ref="N6:N7"/>
    <mergeCell ref="A4:N4"/>
    <mergeCell ref="A8:A10"/>
    <mergeCell ref="N8:N10"/>
    <mergeCell ref="A11:A13"/>
    <mergeCell ref="N11:N13"/>
    <mergeCell ref="A14:A16"/>
    <mergeCell ref="N14:N16"/>
  </mergeCells>
  <printOptions horizontalCentered="1" verticalCentered="1"/>
  <pageMargins left="0" right="0" top="0" bottom="0" header="0.51181102362204722" footer="0.51181102362204722"/>
  <pageSetup paperSize="9" scale="85" orientation="landscape" r:id="rId1"/>
  <headerFooter alignWithMargins="0"/>
  <rowBreaks count="1" manualBreakCount="1">
    <brk id="47" max="1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20"/>
  <sheetViews>
    <sheetView view="pageBreakPreview" zoomScaleNormal="100" zoomScaleSheetLayoutView="100" workbookViewId="0">
      <selection activeCell="J14" sqref="J14"/>
    </sheetView>
  </sheetViews>
  <sheetFormatPr defaultRowHeight="14" x14ac:dyDescent="0.25"/>
  <cols>
    <col min="1" max="1" width="20.54296875" style="6" customWidth="1"/>
    <col min="2" max="6" width="16.7265625" style="6" customWidth="1"/>
    <col min="7" max="7" width="20.453125" style="6" customWidth="1"/>
    <col min="8" max="8" width="9.1796875" style="5"/>
    <col min="9" max="256" width="9.1796875" style="49"/>
    <col min="257" max="257" width="20.54296875" style="49" customWidth="1"/>
    <col min="258" max="262" width="20.7265625" style="49" customWidth="1"/>
    <col min="263" max="263" width="20.453125" style="49" customWidth="1"/>
    <col min="264" max="512" width="9.1796875" style="49"/>
    <col min="513" max="513" width="20.54296875" style="49" customWidth="1"/>
    <col min="514" max="518" width="20.7265625" style="49" customWidth="1"/>
    <col min="519" max="519" width="20.453125" style="49" customWidth="1"/>
    <col min="520" max="768" width="9.1796875" style="49"/>
    <col min="769" max="769" width="20.54296875" style="49" customWidth="1"/>
    <col min="770" max="774" width="20.7265625" style="49" customWidth="1"/>
    <col min="775" max="775" width="20.453125" style="49" customWidth="1"/>
    <col min="776" max="1024" width="9.1796875" style="49"/>
    <col min="1025" max="1025" width="20.54296875" style="49" customWidth="1"/>
    <col min="1026" max="1030" width="20.7265625" style="49" customWidth="1"/>
    <col min="1031" max="1031" width="20.453125" style="49" customWidth="1"/>
    <col min="1032" max="1280" width="9.1796875" style="49"/>
    <col min="1281" max="1281" width="20.54296875" style="49" customWidth="1"/>
    <col min="1282" max="1286" width="20.7265625" style="49" customWidth="1"/>
    <col min="1287" max="1287" width="20.453125" style="49" customWidth="1"/>
    <col min="1288" max="1536" width="9.1796875" style="49"/>
    <col min="1537" max="1537" width="20.54296875" style="49" customWidth="1"/>
    <col min="1538" max="1542" width="20.7265625" style="49" customWidth="1"/>
    <col min="1543" max="1543" width="20.453125" style="49" customWidth="1"/>
    <col min="1544" max="1792" width="9.1796875" style="49"/>
    <col min="1793" max="1793" width="20.54296875" style="49" customWidth="1"/>
    <col min="1794" max="1798" width="20.7265625" style="49" customWidth="1"/>
    <col min="1799" max="1799" width="20.453125" style="49" customWidth="1"/>
    <col min="1800" max="2048" width="9.1796875" style="49"/>
    <col min="2049" max="2049" width="20.54296875" style="49" customWidth="1"/>
    <col min="2050" max="2054" width="20.7265625" style="49" customWidth="1"/>
    <col min="2055" max="2055" width="20.453125" style="49" customWidth="1"/>
    <col min="2056" max="2304" width="9.1796875" style="49"/>
    <col min="2305" max="2305" width="20.54296875" style="49" customWidth="1"/>
    <col min="2306" max="2310" width="20.7265625" style="49" customWidth="1"/>
    <col min="2311" max="2311" width="20.453125" style="49" customWidth="1"/>
    <col min="2312" max="2560" width="9.1796875" style="49"/>
    <col min="2561" max="2561" width="20.54296875" style="49" customWidth="1"/>
    <col min="2562" max="2566" width="20.7265625" style="49" customWidth="1"/>
    <col min="2567" max="2567" width="20.453125" style="49" customWidth="1"/>
    <col min="2568" max="2816" width="9.1796875" style="49"/>
    <col min="2817" max="2817" width="20.54296875" style="49" customWidth="1"/>
    <col min="2818" max="2822" width="20.7265625" style="49" customWidth="1"/>
    <col min="2823" max="2823" width="20.453125" style="49" customWidth="1"/>
    <col min="2824" max="3072" width="9.1796875" style="49"/>
    <col min="3073" max="3073" width="20.54296875" style="49" customWidth="1"/>
    <col min="3074" max="3078" width="20.7265625" style="49" customWidth="1"/>
    <col min="3079" max="3079" width="20.453125" style="49" customWidth="1"/>
    <col min="3080" max="3328" width="9.1796875" style="49"/>
    <col min="3329" max="3329" width="20.54296875" style="49" customWidth="1"/>
    <col min="3330" max="3334" width="20.7265625" style="49" customWidth="1"/>
    <col min="3335" max="3335" width="20.453125" style="49" customWidth="1"/>
    <col min="3336" max="3584" width="9.1796875" style="49"/>
    <col min="3585" max="3585" width="20.54296875" style="49" customWidth="1"/>
    <col min="3586" max="3590" width="20.7265625" style="49" customWidth="1"/>
    <col min="3591" max="3591" width="20.453125" style="49" customWidth="1"/>
    <col min="3592" max="3840" width="9.1796875" style="49"/>
    <col min="3841" max="3841" width="20.54296875" style="49" customWidth="1"/>
    <col min="3842" max="3846" width="20.7265625" style="49" customWidth="1"/>
    <col min="3847" max="3847" width="20.453125" style="49" customWidth="1"/>
    <col min="3848" max="4096" width="9.1796875" style="49"/>
    <col min="4097" max="4097" width="20.54296875" style="49" customWidth="1"/>
    <col min="4098" max="4102" width="20.7265625" style="49" customWidth="1"/>
    <col min="4103" max="4103" width="20.453125" style="49" customWidth="1"/>
    <col min="4104" max="4352" width="9.1796875" style="49"/>
    <col min="4353" max="4353" width="20.54296875" style="49" customWidth="1"/>
    <col min="4354" max="4358" width="20.7265625" style="49" customWidth="1"/>
    <col min="4359" max="4359" width="20.453125" style="49" customWidth="1"/>
    <col min="4360" max="4608" width="9.1796875" style="49"/>
    <col min="4609" max="4609" width="20.54296875" style="49" customWidth="1"/>
    <col min="4610" max="4614" width="20.7265625" style="49" customWidth="1"/>
    <col min="4615" max="4615" width="20.453125" style="49" customWidth="1"/>
    <col min="4616" max="4864" width="9.1796875" style="49"/>
    <col min="4865" max="4865" width="20.54296875" style="49" customWidth="1"/>
    <col min="4866" max="4870" width="20.7265625" style="49" customWidth="1"/>
    <col min="4871" max="4871" width="20.453125" style="49" customWidth="1"/>
    <col min="4872" max="5120" width="9.1796875" style="49"/>
    <col min="5121" max="5121" width="20.54296875" style="49" customWidth="1"/>
    <col min="5122" max="5126" width="20.7265625" style="49" customWidth="1"/>
    <col min="5127" max="5127" width="20.453125" style="49" customWidth="1"/>
    <col min="5128" max="5376" width="9.1796875" style="49"/>
    <col min="5377" max="5377" width="20.54296875" style="49" customWidth="1"/>
    <col min="5378" max="5382" width="20.7265625" style="49" customWidth="1"/>
    <col min="5383" max="5383" width="20.453125" style="49" customWidth="1"/>
    <col min="5384" max="5632" width="9.1796875" style="49"/>
    <col min="5633" max="5633" width="20.54296875" style="49" customWidth="1"/>
    <col min="5634" max="5638" width="20.7265625" style="49" customWidth="1"/>
    <col min="5639" max="5639" width="20.453125" style="49" customWidth="1"/>
    <col min="5640" max="5888" width="9.1796875" style="49"/>
    <col min="5889" max="5889" width="20.54296875" style="49" customWidth="1"/>
    <col min="5890" max="5894" width="20.7265625" style="49" customWidth="1"/>
    <col min="5895" max="5895" width="20.453125" style="49" customWidth="1"/>
    <col min="5896" max="6144" width="9.1796875" style="49"/>
    <col min="6145" max="6145" width="20.54296875" style="49" customWidth="1"/>
    <col min="6146" max="6150" width="20.7265625" style="49" customWidth="1"/>
    <col min="6151" max="6151" width="20.453125" style="49" customWidth="1"/>
    <col min="6152" max="6400" width="9.1796875" style="49"/>
    <col min="6401" max="6401" width="20.54296875" style="49" customWidth="1"/>
    <col min="6402" max="6406" width="20.7265625" style="49" customWidth="1"/>
    <col min="6407" max="6407" width="20.453125" style="49" customWidth="1"/>
    <col min="6408" max="6656" width="9.1796875" style="49"/>
    <col min="6657" max="6657" width="20.54296875" style="49" customWidth="1"/>
    <col min="6658" max="6662" width="20.7265625" style="49" customWidth="1"/>
    <col min="6663" max="6663" width="20.453125" style="49" customWidth="1"/>
    <col min="6664" max="6912" width="9.1796875" style="49"/>
    <col min="6913" max="6913" width="20.54296875" style="49" customWidth="1"/>
    <col min="6914" max="6918" width="20.7265625" style="49" customWidth="1"/>
    <col min="6919" max="6919" width="20.453125" style="49" customWidth="1"/>
    <col min="6920" max="7168" width="9.1796875" style="49"/>
    <col min="7169" max="7169" width="20.54296875" style="49" customWidth="1"/>
    <col min="7170" max="7174" width="20.7265625" style="49" customWidth="1"/>
    <col min="7175" max="7175" width="20.453125" style="49" customWidth="1"/>
    <col min="7176" max="7424" width="9.1796875" style="49"/>
    <col min="7425" max="7425" width="20.54296875" style="49" customWidth="1"/>
    <col min="7426" max="7430" width="20.7265625" style="49" customWidth="1"/>
    <col min="7431" max="7431" width="20.453125" style="49" customWidth="1"/>
    <col min="7432" max="7680" width="9.1796875" style="49"/>
    <col min="7681" max="7681" width="20.54296875" style="49" customWidth="1"/>
    <col min="7682" max="7686" width="20.7265625" style="49" customWidth="1"/>
    <col min="7687" max="7687" width="20.453125" style="49" customWidth="1"/>
    <col min="7688" max="7936" width="9.1796875" style="49"/>
    <col min="7937" max="7937" width="20.54296875" style="49" customWidth="1"/>
    <col min="7938" max="7942" width="20.7265625" style="49" customWidth="1"/>
    <col min="7943" max="7943" width="20.453125" style="49" customWidth="1"/>
    <col min="7944" max="8192" width="9.1796875" style="49"/>
    <col min="8193" max="8193" width="20.54296875" style="49" customWidth="1"/>
    <col min="8194" max="8198" width="20.7265625" style="49" customWidth="1"/>
    <col min="8199" max="8199" width="20.453125" style="49" customWidth="1"/>
    <col min="8200" max="8448" width="9.1796875" style="49"/>
    <col min="8449" max="8449" width="20.54296875" style="49" customWidth="1"/>
    <col min="8450" max="8454" width="20.7265625" style="49" customWidth="1"/>
    <col min="8455" max="8455" width="20.453125" style="49" customWidth="1"/>
    <col min="8456" max="8704" width="9.1796875" style="49"/>
    <col min="8705" max="8705" width="20.54296875" style="49" customWidth="1"/>
    <col min="8706" max="8710" width="20.7265625" style="49" customWidth="1"/>
    <col min="8711" max="8711" width="20.453125" style="49" customWidth="1"/>
    <col min="8712" max="8960" width="9.1796875" style="49"/>
    <col min="8961" max="8961" width="20.54296875" style="49" customWidth="1"/>
    <col min="8962" max="8966" width="20.7265625" style="49" customWidth="1"/>
    <col min="8967" max="8967" width="20.453125" style="49" customWidth="1"/>
    <col min="8968" max="9216" width="9.1796875" style="49"/>
    <col min="9217" max="9217" width="20.54296875" style="49" customWidth="1"/>
    <col min="9218" max="9222" width="20.7265625" style="49" customWidth="1"/>
    <col min="9223" max="9223" width="20.453125" style="49" customWidth="1"/>
    <col min="9224" max="9472" width="9.1796875" style="49"/>
    <col min="9473" max="9473" width="20.54296875" style="49" customWidth="1"/>
    <col min="9474" max="9478" width="20.7265625" style="49" customWidth="1"/>
    <col min="9479" max="9479" width="20.453125" style="49" customWidth="1"/>
    <col min="9480" max="9728" width="9.1796875" style="49"/>
    <col min="9729" max="9729" width="20.54296875" style="49" customWidth="1"/>
    <col min="9730" max="9734" width="20.7265625" style="49" customWidth="1"/>
    <col min="9735" max="9735" width="20.453125" style="49" customWidth="1"/>
    <col min="9736" max="9984" width="9.1796875" style="49"/>
    <col min="9985" max="9985" width="20.54296875" style="49" customWidth="1"/>
    <col min="9986" max="9990" width="20.7265625" style="49" customWidth="1"/>
    <col min="9991" max="9991" width="20.453125" style="49" customWidth="1"/>
    <col min="9992" max="10240" width="9.1796875" style="49"/>
    <col min="10241" max="10241" width="20.54296875" style="49" customWidth="1"/>
    <col min="10242" max="10246" width="20.7265625" style="49" customWidth="1"/>
    <col min="10247" max="10247" width="20.453125" style="49" customWidth="1"/>
    <col min="10248" max="10496" width="9.1796875" style="49"/>
    <col min="10497" max="10497" width="20.54296875" style="49" customWidth="1"/>
    <col min="10498" max="10502" width="20.7265625" style="49" customWidth="1"/>
    <col min="10503" max="10503" width="20.453125" style="49" customWidth="1"/>
    <col min="10504" max="10752" width="9.1796875" style="49"/>
    <col min="10753" max="10753" width="20.54296875" style="49" customWidth="1"/>
    <col min="10754" max="10758" width="20.7265625" style="49" customWidth="1"/>
    <col min="10759" max="10759" width="20.453125" style="49" customWidth="1"/>
    <col min="10760" max="11008" width="9.1796875" style="49"/>
    <col min="11009" max="11009" width="20.54296875" style="49" customWidth="1"/>
    <col min="11010" max="11014" width="20.7265625" style="49" customWidth="1"/>
    <col min="11015" max="11015" width="20.453125" style="49" customWidth="1"/>
    <col min="11016" max="11264" width="9.1796875" style="49"/>
    <col min="11265" max="11265" width="20.54296875" style="49" customWidth="1"/>
    <col min="11266" max="11270" width="20.7265625" style="49" customWidth="1"/>
    <col min="11271" max="11271" width="20.453125" style="49" customWidth="1"/>
    <col min="11272" max="11520" width="9.1796875" style="49"/>
    <col min="11521" max="11521" width="20.54296875" style="49" customWidth="1"/>
    <col min="11522" max="11526" width="20.7265625" style="49" customWidth="1"/>
    <col min="11527" max="11527" width="20.453125" style="49" customWidth="1"/>
    <col min="11528" max="11776" width="9.1796875" style="49"/>
    <col min="11777" max="11777" width="20.54296875" style="49" customWidth="1"/>
    <col min="11778" max="11782" width="20.7265625" style="49" customWidth="1"/>
    <col min="11783" max="11783" width="20.453125" style="49" customWidth="1"/>
    <col min="11784" max="12032" width="9.1796875" style="49"/>
    <col min="12033" max="12033" width="20.54296875" style="49" customWidth="1"/>
    <col min="12034" max="12038" width="20.7265625" style="49" customWidth="1"/>
    <col min="12039" max="12039" width="20.453125" style="49" customWidth="1"/>
    <col min="12040" max="12288" width="9.1796875" style="49"/>
    <col min="12289" max="12289" width="20.54296875" style="49" customWidth="1"/>
    <col min="12290" max="12294" width="20.7265625" style="49" customWidth="1"/>
    <col min="12295" max="12295" width="20.453125" style="49" customWidth="1"/>
    <col min="12296" max="12544" width="9.1796875" style="49"/>
    <col min="12545" max="12545" width="20.54296875" style="49" customWidth="1"/>
    <col min="12546" max="12550" width="20.7265625" style="49" customWidth="1"/>
    <col min="12551" max="12551" width="20.453125" style="49" customWidth="1"/>
    <col min="12552" max="12800" width="9.1796875" style="49"/>
    <col min="12801" max="12801" width="20.54296875" style="49" customWidth="1"/>
    <col min="12802" max="12806" width="20.7265625" style="49" customWidth="1"/>
    <col min="12807" max="12807" width="20.453125" style="49" customWidth="1"/>
    <col min="12808" max="13056" width="9.1796875" style="49"/>
    <col min="13057" max="13057" width="20.54296875" style="49" customWidth="1"/>
    <col min="13058" max="13062" width="20.7265625" style="49" customWidth="1"/>
    <col min="13063" max="13063" width="20.453125" style="49" customWidth="1"/>
    <col min="13064" max="13312" width="9.1796875" style="49"/>
    <col min="13313" max="13313" width="20.54296875" style="49" customWidth="1"/>
    <col min="13314" max="13318" width="20.7265625" style="49" customWidth="1"/>
    <col min="13319" max="13319" width="20.453125" style="49" customWidth="1"/>
    <col min="13320" max="13568" width="9.1796875" style="49"/>
    <col min="13569" max="13569" width="20.54296875" style="49" customWidth="1"/>
    <col min="13570" max="13574" width="20.7265625" style="49" customWidth="1"/>
    <col min="13575" max="13575" width="20.453125" style="49" customWidth="1"/>
    <col min="13576" max="13824" width="9.1796875" style="49"/>
    <col min="13825" max="13825" width="20.54296875" style="49" customWidth="1"/>
    <col min="13826" max="13830" width="20.7265625" style="49" customWidth="1"/>
    <col min="13831" max="13831" width="20.453125" style="49" customWidth="1"/>
    <col min="13832" max="14080" width="9.1796875" style="49"/>
    <col min="14081" max="14081" width="20.54296875" style="49" customWidth="1"/>
    <col min="14082" max="14086" width="20.7265625" style="49" customWidth="1"/>
    <col min="14087" max="14087" width="20.453125" style="49" customWidth="1"/>
    <col min="14088" max="14336" width="9.1796875" style="49"/>
    <col min="14337" max="14337" width="20.54296875" style="49" customWidth="1"/>
    <col min="14338" max="14342" width="20.7265625" style="49" customWidth="1"/>
    <col min="14343" max="14343" width="20.453125" style="49" customWidth="1"/>
    <col min="14344" max="14592" width="9.1796875" style="49"/>
    <col min="14593" max="14593" width="20.54296875" style="49" customWidth="1"/>
    <col min="14594" max="14598" width="20.7265625" style="49" customWidth="1"/>
    <col min="14599" max="14599" width="20.453125" style="49" customWidth="1"/>
    <col min="14600" max="14848" width="9.1796875" style="49"/>
    <col min="14849" max="14849" width="20.54296875" style="49" customWidth="1"/>
    <col min="14850" max="14854" width="20.7265625" style="49" customWidth="1"/>
    <col min="14855" max="14855" width="20.453125" style="49" customWidth="1"/>
    <col min="14856" max="15104" width="9.1796875" style="49"/>
    <col min="15105" max="15105" width="20.54296875" style="49" customWidth="1"/>
    <col min="15106" max="15110" width="20.7265625" style="49" customWidth="1"/>
    <col min="15111" max="15111" width="20.453125" style="49" customWidth="1"/>
    <col min="15112" max="15360" width="9.1796875" style="49"/>
    <col min="15361" max="15361" width="20.54296875" style="49" customWidth="1"/>
    <col min="15362" max="15366" width="20.7265625" style="49" customWidth="1"/>
    <col min="15367" max="15367" width="20.453125" style="49" customWidth="1"/>
    <col min="15368" max="15616" width="9.1796875" style="49"/>
    <col min="15617" max="15617" width="20.54296875" style="49" customWidth="1"/>
    <col min="15618" max="15622" width="20.7265625" style="49" customWidth="1"/>
    <col min="15623" max="15623" width="20.453125" style="49" customWidth="1"/>
    <col min="15624" max="15872" width="9.1796875" style="49"/>
    <col min="15873" max="15873" width="20.54296875" style="49" customWidth="1"/>
    <col min="15874" max="15878" width="20.7265625" style="49" customWidth="1"/>
    <col min="15879" max="15879" width="20.453125" style="49" customWidth="1"/>
    <col min="15880" max="16128" width="9.1796875" style="49"/>
    <col min="16129" max="16129" width="20.54296875" style="49" customWidth="1"/>
    <col min="16130" max="16134" width="20.7265625" style="49" customWidth="1"/>
    <col min="16135" max="16135" width="20.453125" style="49" customWidth="1"/>
    <col min="16136" max="16384" width="9.1796875" style="49"/>
  </cols>
  <sheetData>
    <row r="1" spans="1:8" s="113" customFormat="1" ht="48.75" customHeight="1" x14ac:dyDescent="0.25">
      <c r="A1" s="1126" t="s">
        <v>962</v>
      </c>
      <c r="B1" s="1127"/>
      <c r="C1" s="1127"/>
      <c r="D1" s="1127"/>
      <c r="E1" s="1127"/>
      <c r="F1" s="1127"/>
      <c r="G1" s="1127"/>
    </row>
    <row r="2" spans="1:8" s="80" customFormat="1" ht="36.75" customHeight="1" x14ac:dyDescent="0.25">
      <c r="A2" s="1128" t="s">
        <v>793</v>
      </c>
      <c r="B2" s="1128"/>
      <c r="C2" s="1128"/>
      <c r="D2" s="1128"/>
      <c r="E2" s="1128"/>
      <c r="F2" s="1128"/>
      <c r="G2" s="1128"/>
    </row>
    <row r="3" spans="1:8" s="80" customFormat="1" ht="15.5" x14ac:dyDescent="0.25">
      <c r="A3" s="1129" t="s">
        <v>768</v>
      </c>
      <c r="B3" s="1129"/>
      <c r="C3" s="1129"/>
      <c r="D3" s="1129"/>
      <c r="E3" s="1129"/>
      <c r="F3" s="1129"/>
      <c r="G3" s="1129"/>
    </row>
    <row r="4" spans="1:8" s="110" customFormat="1" ht="27.75" customHeight="1" x14ac:dyDescent="0.35">
      <c r="A4" s="967" t="s">
        <v>130</v>
      </c>
      <c r="B4" s="965"/>
      <c r="C4" s="965"/>
      <c r="D4" s="962"/>
      <c r="E4" s="962"/>
      <c r="F4" s="962"/>
      <c r="G4" s="963" t="s">
        <v>131</v>
      </c>
      <c r="H4" s="968"/>
    </row>
    <row r="5" spans="1:8" s="5" customFormat="1" ht="51" customHeight="1" x14ac:dyDescent="0.3">
      <c r="A5" s="1154" t="s">
        <v>132</v>
      </c>
      <c r="B5" s="652" t="s">
        <v>133</v>
      </c>
      <c r="C5" s="652" t="s">
        <v>134</v>
      </c>
      <c r="D5" s="652" t="s">
        <v>135</v>
      </c>
      <c r="E5" s="652" t="s">
        <v>136</v>
      </c>
      <c r="F5" s="652" t="s">
        <v>137</v>
      </c>
      <c r="G5" s="1156" t="s">
        <v>138</v>
      </c>
    </row>
    <row r="6" spans="1:8" s="5" customFormat="1" ht="51" customHeight="1" x14ac:dyDescent="0.25">
      <c r="A6" s="1155"/>
      <c r="B6" s="653" t="s">
        <v>797</v>
      </c>
      <c r="C6" s="653" t="s">
        <v>801</v>
      </c>
      <c r="D6" s="653" t="s">
        <v>800</v>
      </c>
      <c r="E6" s="653" t="s">
        <v>799</v>
      </c>
      <c r="F6" s="653" t="s">
        <v>798</v>
      </c>
      <c r="G6" s="1157"/>
    </row>
    <row r="7" spans="1:8" ht="25" customHeight="1" thickBot="1" x14ac:dyDescent="0.3">
      <c r="A7" s="984">
        <v>2008</v>
      </c>
      <c r="B7" s="985">
        <v>99.97</v>
      </c>
      <c r="C7" s="985">
        <v>11.62</v>
      </c>
      <c r="D7" s="985">
        <v>10.81962527589285</v>
      </c>
      <c r="E7" s="985">
        <v>1.3407167104252116</v>
      </c>
      <c r="F7" s="985">
        <v>12.160341986318063</v>
      </c>
      <c r="G7" s="986">
        <v>2008</v>
      </c>
    </row>
    <row r="8" spans="1:8" ht="25" customHeight="1" thickTop="1" thickBot="1" x14ac:dyDescent="0.3">
      <c r="A8" s="949">
        <v>2009</v>
      </c>
      <c r="B8" s="505">
        <v>99.98</v>
      </c>
      <c r="C8" s="505">
        <v>21.79</v>
      </c>
      <c r="D8" s="505">
        <v>10.090160903098083</v>
      </c>
      <c r="E8" s="505">
        <v>1.2254169041623897</v>
      </c>
      <c r="F8" s="505">
        <v>11.315577807260473</v>
      </c>
      <c r="G8" s="506">
        <v>2009</v>
      </c>
    </row>
    <row r="9" spans="1:8" ht="25" customHeight="1" thickTop="1" thickBot="1" x14ac:dyDescent="0.3">
      <c r="A9" s="502">
        <v>2010</v>
      </c>
      <c r="B9" s="503">
        <v>99.99</v>
      </c>
      <c r="C9" s="503">
        <v>10.3</v>
      </c>
      <c r="D9" s="503">
        <v>10.223847091270605</v>
      </c>
      <c r="E9" s="503">
        <v>1.1486813487968</v>
      </c>
      <c r="F9" s="503">
        <v>11.372528440067404</v>
      </c>
      <c r="G9" s="504">
        <v>2010</v>
      </c>
    </row>
    <row r="10" spans="1:8" ht="25" customHeight="1" thickTop="1" thickBot="1" x14ac:dyDescent="0.3">
      <c r="A10" s="949">
        <v>2011</v>
      </c>
      <c r="B10" s="505">
        <v>100</v>
      </c>
      <c r="C10" s="505">
        <v>4.9000000000000004</v>
      </c>
      <c r="D10" s="505">
        <v>10.8</v>
      </c>
      <c r="E10" s="505">
        <v>1.1200000000000001</v>
      </c>
      <c r="F10" s="505">
        <v>11.9</v>
      </c>
      <c r="G10" s="506">
        <v>2011</v>
      </c>
    </row>
    <row r="11" spans="1:8" ht="25" customHeight="1" thickTop="1" thickBot="1" x14ac:dyDescent="0.3">
      <c r="A11" s="502">
        <v>2012</v>
      </c>
      <c r="B11" s="503">
        <v>100</v>
      </c>
      <c r="C11" s="503">
        <v>4.7</v>
      </c>
      <c r="D11" s="503">
        <v>10.58</v>
      </c>
      <c r="E11" s="503">
        <v>1.1100000000000001</v>
      </c>
      <c r="F11" s="503">
        <v>11.69</v>
      </c>
      <c r="G11" s="504">
        <v>2012</v>
      </c>
    </row>
    <row r="12" spans="1:8" ht="25" customHeight="1" thickTop="1" thickBot="1" x14ac:dyDescent="0.3">
      <c r="A12" s="949">
        <v>2013</v>
      </c>
      <c r="B12" s="505">
        <v>100</v>
      </c>
      <c r="C12" s="505">
        <v>0</v>
      </c>
      <c r="D12" s="505">
        <v>10.77</v>
      </c>
      <c r="E12" s="505">
        <v>1.06</v>
      </c>
      <c r="F12" s="505">
        <v>11.83</v>
      </c>
      <c r="G12" s="506">
        <v>2013</v>
      </c>
    </row>
    <row r="13" spans="1:8" ht="25" customHeight="1" thickTop="1" thickBot="1" x14ac:dyDescent="0.3">
      <c r="A13" s="502">
        <v>2014</v>
      </c>
      <c r="B13" s="503">
        <v>100</v>
      </c>
      <c r="C13" s="503">
        <v>3.93</v>
      </c>
      <c r="D13" s="503">
        <v>10.412962845978214</v>
      </c>
      <c r="E13" s="503">
        <v>1.1000000000000001</v>
      </c>
      <c r="F13" s="503">
        <v>11.48</v>
      </c>
      <c r="G13" s="504">
        <v>2014</v>
      </c>
    </row>
    <row r="14" spans="1:8" ht="25" customHeight="1" thickTop="1" thickBot="1" x14ac:dyDescent="0.3">
      <c r="A14" s="949">
        <v>2015</v>
      </c>
      <c r="B14" s="505">
        <v>100</v>
      </c>
      <c r="C14" s="505">
        <v>11.268875366238449</v>
      </c>
      <c r="D14" s="505">
        <v>9.9700958655175373</v>
      </c>
      <c r="E14" s="505">
        <v>0.95045102326287534</v>
      </c>
      <c r="F14" s="505">
        <v>10.920546888780413</v>
      </c>
      <c r="G14" s="506">
        <v>2015</v>
      </c>
    </row>
    <row r="15" spans="1:8" ht="25" customHeight="1" thickTop="1" thickBot="1" x14ac:dyDescent="0.3">
      <c r="A15" s="502">
        <v>2016</v>
      </c>
      <c r="B15" s="503">
        <v>100</v>
      </c>
      <c r="C15" s="503">
        <v>0</v>
      </c>
      <c r="D15" s="503">
        <v>9.35</v>
      </c>
      <c r="E15" s="503">
        <v>0.9</v>
      </c>
      <c r="F15" s="503">
        <v>10.24</v>
      </c>
      <c r="G15" s="504">
        <v>2016</v>
      </c>
    </row>
    <row r="16" spans="1:8" ht="25" customHeight="1" thickTop="1" x14ac:dyDescent="0.25">
      <c r="A16" s="987">
        <v>2017</v>
      </c>
      <c r="B16" s="988">
        <v>100</v>
      </c>
      <c r="C16" s="988">
        <v>0</v>
      </c>
      <c r="D16" s="988">
        <v>9.4</v>
      </c>
      <c r="E16" s="988">
        <v>0.84</v>
      </c>
      <c r="F16" s="988">
        <v>10.24</v>
      </c>
      <c r="G16" s="989">
        <v>2017</v>
      </c>
    </row>
    <row r="18" spans="6:7" x14ac:dyDescent="0.25">
      <c r="G18" s="50"/>
    </row>
    <row r="20" spans="6:7" x14ac:dyDescent="0.25">
      <c r="F20" s="7"/>
    </row>
  </sheetData>
  <mergeCells count="5">
    <mergeCell ref="A1:G1"/>
    <mergeCell ref="A2:G2"/>
    <mergeCell ref="A3:G3"/>
    <mergeCell ref="A5:A6"/>
    <mergeCell ref="G5:G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4"/>
  <dimension ref="A1:Q186"/>
  <sheetViews>
    <sheetView view="pageBreakPreview" zoomScaleNormal="100" zoomScaleSheetLayoutView="100" workbookViewId="0">
      <selection activeCell="G26" sqref="G26"/>
    </sheetView>
  </sheetViews>
  <sheetFormatPr defaultRowHeight="14" x14ac:dyDescent="0.3"/>
  <cols>
    <col min="1" max="1" width="25.7265625" style="51" customWidth="1"/>
    <col min="2" max="2" width="10.7265625" style="53" customWidth="1"/>
    <col min="3" max="11" width="8.7265625" style="51" customWidth="1"/>
    <col min="12" max="12" width="11" style="51" customWidth="1"/>
    <col min="13" max="13" width="10.7265625" style="53" customWidth="1"/>
    <col min="14" max="14" width="25.7265625" style="51" customWidth="1"/>
    <col min="15" max="257" width="9.1796875" style="33"/>
    <col min="258" max="258" width="25.7265625" style="33" customWidth="1"/>
    <col min="259" max="259" width="10.7265625" style="33" customWidth="1"/>
    <col min="260" max="268" width="8.7265625" style="33" customWidth="1"/>
    <col min="269" max="269" width="10.7265625" style="33" customWidth="1"/>
    <col min="270" max="270" width="25.7265625" style="33" customWidth="1"/>
    <col min="271" max="513" width="9.1796875" style="33"/>
    <col min="514" max="514" width="25.7265625" style="33" customWidth="1"/>
    <col min="515" max="515" width="10.7265625" style="33" customWidth="1"/>
    <col min="516" max="524" width="8.7265625" style="33" customWidth="1"/>
    <col min="525" max="525" width="10.7265625" style="33" customWidth="1"/>
    <col min="526" max="526" width="25.7265625" style="33" customWidth="1"/>
    <col min="527" max="769" width="9.1796875" style="33"/>
    <col min="770" max="770" width="25.7265625" style="33" customWidth="1"/>
    <col min="771" max="771" width="10.7265625" style="33" customWidth="1"/>
    <col min="772" max="780" width="8.7265625" style="33" customWidth="1"/>
    <col min="781" max="781" width="10.7265625" style="33" customWidth="1"/>
    <col min="782" max="782" width="25.7265625" style="33" customWidth="1"/>
    <col min="783" max="1025" width="9.1796875" style="33"/>
    <col min="1026" max="1026" width="25.7265625" style="33" customWidth="1"/>
    <col min="1027" max="1027" width="10.7265625" style="33" customWidth="1"/>
    <col min="1028" max="1036" width="8.7265625" style="33" customWidth="1"/>
    <col min="1037" max="1037" width="10.7265625" style="33" customWidth="1"/>
    <col min="1038" max="1038" width="25.7265625" style="33" customWidth="1"/>
    <col min="1039" max="1281" width="9.1796875" style="33"/>
    <col min="1282" max="1282" width="25.7265625" style="33" customWidth="1"/>
    <col min="1283" max="1283" width="10.7265625" style="33" customWidth="1"/>
    <col min="1284" max="1292" width="8.7265625" style="33" customWidth="1"/>
    <col min="1293" max="1293" width="10.7265625" style="33" customWidth="1"/>
    <col min="1294" max="1294" width="25.7265625" style="33" customWidth="1"/>
    <col min="1295" max="1537" width="9.1796875" style="33"/>
    <col min="1538" max="1538" width="25.7265625" style="33" customWidth="1"/>
    <col min="1539" max="1539" width="10.7265625" style="33" customWidth="1"/>
    <col min="1540" max="1548" width="8.7265625" style="33" customWidth="1"/>
    <col min="1549" max="1549" width="10.7265625" style="33" customWidth="1"/>
    <col min="1550" max="1550" width="25.7265625" style="33" customWidth="1"/>
    <col min="1551" max="1793" width="9.1796875" style="33"/>
    <col min="1794" max="1794" width="25.7265625" style="33" customWidth="1"/>
    <col min="1795" max="1795" width="10.7265625" style="33" customWidth="1"/>
    <col min="1796" max="1804" width="8.7265625" style="33" customWidth="1"/>
    <col min="1805" max="1805" width="10.7265625" style="33" customWidth="1"/>
    <col min="1806" max="1806" width="25.7265625" style="33" customWidth="1"/>
    <col min="1807" max="2049" width="9.1796875" style="33"/>
    <col min="2050" max="2050" width="25.7265625" style="33" customWidth="1"/>
    <col min="2051" max="2051" width="10.7265625" style="33" customWidth="1"/>
    <col min="2052" max="2060" width="8.7265625" style="33" customWidth="1"/>
    <col min="2061" max="2061" width="10.7265625" style="33" customWidth="1"/>
    <col min="2062" max="2062" width="25.7265625" style="33" customWidth="1"/>
    <col min="2063" max="2305" width="9.1796875" style="33"/>
    <col min="2306" max="2306" width="25.7265625" style="33" customWidth="1"/>
    <col min="2307" max="2307" width="10.7265625" style="33" customWidth="1"/>
    <col min="2308" max="2316" width="8.7265625" style="33" customWidth="1"/>
    <col min="2317" max="2317" width="10.7265625" style="33" customWidth="1"/>
    <col min="2318" max="2318" width="25.7265625" style="33" customWidth="1"/>
    <col min="2319" max="2561" width="9.1796875" style="33"/>
    <col min="2562" max="2562" width="25.7265625" style="33" customWidth="1"/>
    <col min="2563" max="2563" width="10.7265625" style="33" customWidth="1"/>
    <col min="2564" max="2572" width="8.7265625" style="33" customWidth="1"/>
    <col min="2573" max="2573" width="10.7265625" style="33" customWidth="1"/>
    <col min="2574" max="2574" width="25.7265625" style="33" customWidth="1"/>
    <col min="2575" max="2817" width="9.1796875" style="33"/>
    <col min="2818" max="2818" width="25.7265625" style="33" customWidth="1"/>
    <col min="2819" max="2819" width="10.7265625" style="33" customWidth="1"/>
    <col min="2820" max="2828" width="8.7265625" style="33" customWidth="1"/>
    <col min="2829" max="2829" width="10.7265625" style="33" customWidth="1"/>
    <col min="2830" max="2830" width="25.7265625" style="33" customWidth="1"/>
    <col min="2831" max="3073" width="9.1796875" style="33"/>
    <col min="3074" max="3074" width="25.7265625" style="33" customWidth="1"/>
    <col min="3075" max="3075" width="10.7265625" style="33" customWidth="1"/>
    <col min="3076" max="3084" width="8.7265625" style="33" customWidth="1"/>
    <col min="3085" max="3085" width="10.7265625" style="33" customWidth="1"/>
    <col min="3086" max="3086" width="25.7265625" style="33" customWidth="1"/>
    <col min="3087" max="3329" width="9.1796875" style="33"/>
    <col min="3330" max="3330" width="25.7265625" style="33" customWidth="1"/>
    <col min="3331" max="3331" width="10.7265625" style="33" customWidth="1"/>
    <col min="3332" max="3340" width="8.7265625" style="33" customWidth="1"/>
    <col min="3341" max="3341" width="10.7265625" style="33" customWidth="1"/>
    <col min="3342" max="3342" width="25.7265625" style="33" customWidth="1"/>
    <col min="3343" max="3585" width="9.1796875" style="33"/>
    <col min="3586" max="3586" width="25.7265625" style="33" customWidth="1"/>
    <col min="3587" max="3587" width="10.7265625" style="33" customWidth="1"/>
    <col min="3588" max="3596" width="8.7265625" style="33" customWidth="1"/>
    <col min="3597" max="3597" width="10.7265625" style="33" customWidth="1"/>
    <col min="3598" max="3598" width="25.7265625" style="33" customWidth="1"/>
    <col min="3599" max="3841" width="9.1796875" style="33"/>
    <col min="3842" max="3842" width="25.7265625" style="33" customWidth="1"/>
    <col min="3843" max="3843" width="10.7265625" style="33" customWidth="1"/>
    <col min="3844" max="3852" width="8.7265625" style="33" customWidth="1"/>
    <col min="3853" max="3853" width="10.7265625" style="33" customWidth="1"/>
    <col min="3854" max="3854" width="25.7265625" style="33" customWidth="1"/>
    <col min="3855" max="4097" width="9.1796875" style="33"/>
    <col min="4098" max="4098" width="25.7265625" style="33" customWidth="1"/>
    <col min="4099" max="4099" width="10.7265625" style="33" customWidth="1"/>
    <col min="4100" max="4108" width="8.7265625" style="33" customWidth="1"/>
    <col min="4109" max="4109" width="10.7265625" style="33" customWidth="1"/>
    <col min="4110" max="4110" width="25.7265625" style="33" customWidth="1"/>
    <col min="4111" max="4353" width="9.1796875" style="33"/>
    <col min="4354" max="4354" width="25.7265625" style="33" customWidth="1"/>
    <col min="4355" max="4355" width="10.7265625" style="33" customWidth="1"/>
    <col min="4356" max="4364" width="8.7265625" style="33" customWidth="1"/>
    <col min="4365" max="4365" width="10.7265625" style="33" customWidth="1"/>
    <col min="4366" max="4366" width="25.7265625" style="33" customWidth="1"/>
    <col min="4367" max="4609" width="9.1796875" style="33"/>
    <col min="4610" max="4610" width="25.7265625" style="33" customWidth="1"/>
    <col min="4611" max="4611" width="10.7265625" style="33" customWidth="1"/>
    <col min="4612" max="4620" width="8.7265625" style="33" customWidth="1"/>
    <col min="4621" max="4621" width="10.7265625" style="33" customWidth="1"/>
    <col min="4622" max="4622" width="25.7265625" style="33" customWidth="1"/>
    <col min="4623" max="4865" width="9.1796875" style="33"/>
    <col min="4866" max="4866" width="25.7265625" style="33" customWidth="1"/>
    <col min="4867" max="4867" width="10.7265625" style="33" customWidth="1"/>
    <col min="4868" max="4876" width="8.7265625" style="33" customWidth="1"/>
    <col min="4877" max="4877" width="10.7265625" style="33" customWidth="1"/>
    <col min="4878" max="4878" width="25.7265625" style="33" customWidth="1"/>
    <col min="4879" max="5121" width="9.1796875" style="33"/>
    <col min="5122" max="5122" width="25.7265625" style="33" customWidth="1"/>
    <col min="5123" max="5123" width="10.7265625" style="33" customWidth="1"/>
    <col min="5124" max="5132" width="8.7265625" style="33" customWidth="1"/>
    <col min="5133" max="5133" width="10.7265625" style="33" customWidth="1"/>
    <col min="5134" max="5134" width="25.7265625" style="33" customWidth="1"/>
    <col min="5135" max="5377" width="9.1796875" style="33"/>
    <col min="5378" max="5378" width="25.7265625" style="33" customWidth="1"/>
    <col min="5379" max="5379" width="10.7265625" style="33" customWidth="1"/>
    <col min="5380" max="5388" width="8.7265625" style="33" customWidth="1"/>
    <col min="5389" max="5389" width="10.7265625" style="33" customWidth="1"/>
    <col min="5390" max="5390" width="25.7265625" style="33" customWidth="1"/>
    <col min="5391" max="5633" width="9.1796875" style="33"/>
    <col min="5634" max="5634" width="25.7265625" style="33" customWidth="1"/>
    <col min="5635" max="5635" width="10.7265625" style="33" customWidth="1"/>
    <col min="5636" max="5644" width="8.7265625" style="33" customWidth="1"/>
    <col min="5645" max="5645" width="10.7265625" style="33" customWidth="1"/>
    <col min="5646" max="5646" width="25.7265625" style="33" customWidth="1"/>
    <col min="5647" max="5889" width="9.1796875" style="33"/>
    <col min="5890" max="5890" width="25.7265625" style="33" customWidth="1"/>
    <col min="5891" max="5891" width="10.7265625" style="33" customWidth="1"/>
    <col min="5892" max="5900" width="8.7265625" style="33" customWidth="1"/>
    <col min="5901" max="5901" width="10.7265625" style="33" customWidth="1"/>
    <col min="5902" max="5902" width="25.7265625" style="33" customWidth="1"/>
    <col min="5903" max="6145" width="9.1796875" style="33"/>
    <col min="6146" max="6146" width="25.7265625" style="33" customWidth="1"/>
    <col min="6147" max="6147" width="10.7265625" style="33" customWidth="1"/>
    <col min="6148" max="6156" width="8.7265625" style="33" customWidth="1"/>
    <col min="6157" max="6157" width="10.7265625" style="33" customWidth="1"/>
    <col min="6158" max="6158" width="25.7265625" style="33" customWidth="1"/>
    <col min="6159" max="6401" width="9.1796875" style="33"/>
    <col min="6402" max="6402" width="25.7265625" style="33" customWidth="1"/>
    <col min="6403" max="6403" width="10.7265625" style="33" customWidth="1"/>
    <col min="6404" max="6412" width="8.7265625" style="33" customWidth="1"/>
    <col min="6413" max="6413" width="10.7265625" style="33" customWidth="1"/>
    <col min="6414" max="6414" width="25.7265625" style="33" customWidth="1"/>
    <col min="6415" max="6657" width="9.1796875" style="33"/>
    <col min="6658" max="6658" width="25.7265625" style="33" customWidth="1"/>
    <col min="6659" max="6659" width="10.7265625" style="33" customWidth="1"/>
    <col min="6660" max="6668" width="8.7265625" style="33" customWidth="1"/>
    <col min="6669" max="6669" width="10.7265625" style="33" customWidth="1"/>
    <col min="6670" max="6670" width="25.7265625" style="33" customWidth="1"/>
    <col min="6671" max="6913" width="9.1796875" style="33"/>
    <col min="6914" max="6914" width="25.7265625" style="33" customWidth="1"/>
    <col min="6915" max="6915" width="10.7265625" style="33" customWidth="1"/>
    <col min="6916" max="6924" width="8.7265625" style="33" customWidth="1"/>
    <col min="6925" max="6925" width="10.7265625" style="33" customWidth="1"/>
    <col min="6926" max="6926" width="25.7265625" style="33" customWidth="1"/>
    <col min="6927" max="7169" width="9.1796875" style="33"/>
    <col min="7170" max="7170" width="25.7265625" style="33" customWidth="1"/>
    <col min="7171" max="7171" width="10.7265625" style="33" customWidth="1"/>
    <col min="7172" max="7180" width="8.7265625" style="33" customWidth="1"/>
    <col min="7181" max="7181" width="10.7265625" style="33" customWidth="1"/>
    <col min="7182" max="7182" width="25.7265625" style="33" customWidth="1"/>
    <col min="7183" max="7425" width="9.1796875" style="33"/>
    <col min="7426" max="7426" width="25.7265625" style="33" customWidth="1"/>
    <col min="7427" max="7427" width="10.7265625" style="33" customWidth="1"/>
    <col min="7428" max="7436" width="8.7265625" style="33" customWidth="1"/>
    <col min="7437" max="7437" width="10.7265625" style="33" customWidth="1"/>
    <col min="7438" max="7438" width="25.7265625" style="33" customWidth="1"/>
    <col min="7439" max="7681" width="9.1796875" style="33"/>
    <col min="7682" max="7682" width="25.7265625" style="33" customWidth="1"/>
    <col min="7683" max="7683" width="10.7265625" style="33" customWidth="1"/>
    <col min="7684" max="7692" width="8.7265625" style="33" customWidth="1"/>
    <col min="7693" max="7693" width="10.7265625" style="33" customWidth="1"/>
    <col min="7694" max="7694" width="25.7265625" style="33" customWidth="1"/>
    <col min="7695" max="7937" width="9.1796875" style="33"/>
    <col min="7938" max="7938" width="25.7265625" style="33" customWidth="1"/>
    <col min="7939" max="7939" width="10.7265625" style="33" customWidth="1"/>
    <col min="7940" max="7948" width="8.7265625" style="33" customWidth="1"/>
    <col min="7949" max="7949" width="10.7265625" style="33" customWidth="1"/>
    <col min="7950" max="7950" width="25.7265625" style="33" customWidth="1"/>
    <col min="7951" max="8193" width="9.1796875" style="33"/>
    <col min="8194" max="8194" width="25.7265625" style="33" customWidth="1"/>
    <col min="8195" max="8195" width="10.7265625" style="33" customWidth="1"/>
    <col min="8196" max="8204" width="8.7265625" style="33" customWidth="1"/>
    <col min="8205" max="8205" width="10.7265625" style="33" customWidth="1"/>
    <col min="8206" max="8206" width="25.7265625" style="33" customWidth="1"/>
    <col min="8207" max="8449" width="9.1796875" style="33"/>
    <col min="8450" max="8450" width="25.7265625" style="33" customWidth="1"/>
    <col min="8451" max="8451" width="10.7265625" style="33" customWidth="1"/>
    <col min="8452" max="8460" width="8.7265625" style="33" customWidth="1"/>
    <col min="8461" max="8461" width="10.7265625" style="33" customWidth="1"/>
    <col min="8462" max="8462" width="25.7265625" style="33" customWidth="1"/>
    <col min="8463" max="8705" width="9.1796875" style="33"/>
    <col min="8706" max="8706" width="25.7265625" style="33" customWidth="1"/>
    <col min="8707" max="8707" width="10.7265625" style="33" customWidth="1"/>
    <col min="8708" max="8716" width="8.7265625" style="33" customWidth="1"/>
    <col min="8717" max="8717" width="10.7265625" style="33" customWidth="1"/>
    <col min="8718" max="8718" width="25.7265625" style="33" customWidth="1"/>
    <col min="8719" max="8961" width="9.1796875" style="33"/>
    <col min="8962" max="8962" width="25.7265625" style="33" customWidth="1"/>
    <col min="8963" max="8963" width="10.7265625" style="33" customWidth="1"/>
    <col min="8964" max="8972" width="8.7265625" style="33" customWidth="1"/>
    <col min="8973" max="8973" width="10.7265625" style="33" customWidth="1"/>
    <col min="8974" max="8974" width="25.7265625" style="33" customWidth="1"/>
    <col min="8975" max="9217" width="9.1796875" style="33"/>
    <col min="9218" max="9218" width="25.7265625" style="33" customWidth="1"/>
    <col min="9219" max="9219" width="10.7265625" style="33" customWidth="1"/>
    <col min="9220" max="9228" width="8.7265625" style="33" customWidth="1"/>
    <col min="9229" max="9229" width="10.7265625" style="33" customWidth="1"/>
    <col min="9230" max="9230" width="25.7265625" style="33" customWidth="1"/>
    <col min="9231" max="9473" width="9.1796875" style="33"/>
    <col min="9474" max="9474" width="25.7265625" style="33" customWidth="1"/>
    <col min="9475" max="9475" width="10.7265625" style="33" customWidth="1"/>
    <col min="9476" max="9484" width="8.7265625" style="33" customWidth="1"/>
    <col min="9485" max="9485" width="10.7265625" style="33" customWidth="1"/>
    <col min="9486" max="9486" width="25.7265625" style="33" customWidth="1"/>
    <col min="9487" max="9729" width="9.1796875" style="33"/>
    <col min="9730" max="9730" width="25.7265625" style="33" customWidth="1"/>
    <col min="9731" max="9731" width="10.7265625" style="33" customWidth="1"/>
    <col min="9732" max="9740" width="8.7265625" style="33" customWidth="1"/>
    <col min="9741" max="9741" width="10.7265625" style="33" customWidth="1"/>
    <col min="9742" max="9742" width="25.7265625" style="33" customWidth="1"/>
    <col min="9743" max="9985" width="9.1796875" style="33"/>
    <col min="9986" max="9986" width="25.7265625" style="33" customWidth="1"/>
    <col min="9987" max="9987" width="10.7265625" style="33" customWidth="1"/>
    <col min="9988" max="9996" width="8.7265625" style="33" customWidth="1"/>
    <col min="9997" max="9997" width="10.7265625" style="33" customWidth="1"/>
    <col min="9998" max="9998" width="25.7265625" style="33" customWidth="1"/>
    <col min="9999" max="10241" width="9.1796875" style="33"/>
    <col min="10242" max="10242" width="25.7265625" style="33" customWidth="1"/>
    <col min="10243" max="10243" width="10.7265625" style="33" customWidth="1"/>
    <col min="10244" max="10252" width="8.7265625" style="33" customWidth="1"/>
    <col min="10253" max="10253" width="10.7265625" style="33" customWidth="1"/>
    <col min="10254" max="10254" width="25.7265625" style="33" customWidth="1"/>
    <col min="10255" max="10497" width="9.1796875" style="33"/>
    <col min="10498" max="10498" width="25.7265625" style="33" customWidth="1"/>
    <col min="10499" max="10499" width="10.7265625" style="33" customWidth="1"/>
    <col min="10500" max="10508" width="8.7265625" style="33" customWidth="1"/>
    <col min="10509" max="10509" width="10.7265625" style="33" customWidth="1"/>
    <col min="10510" max="10510" width="25.7265625" style="33" customWidth="1"/>
    <col min="10511" max="10753" width="9.1796875" style="33"/>
    <col min="10754" max="10754" width="25.7265625" style="33" customWidth="1"/>
    <col min="10755" max="10755" width="10.7265625" style="33" customWidth="1"/>
    <col min="10756" max="10764" width="8.7265625" style="33" customWidth="1"/>
    <col min="10765" max="10765" width="10.7265625" style="33" customWidth="1"/>
    <col min="10766" max="10766" width="25.7265625" style="33" customWidth="1"/>
    <col min="10767" max="11009" width="9.1796875" style="33"/>
    <col min="11010" max="11010" width="25.7265625" style="33" customWidth="1"/>
    <col min="11011" max="11011" width="10.7265625" style="33" customWidth="1"/>
    <col min="11012" max="11020" width="8.7265625" style="33" customWidth="1"/>
    <col min="11021" max="11021" width="10.7265625" style="33" customWidth="1"/>
    <col min="11022" max="11022" width="25.7265625" style="33" customWidth="1"/>
    <col min="11023" max="11265" width="9.1796875" style="33"/>
    <col min="11266" max="11266" width="25.7265625" style="33" customWidth="1"/>
    <col min="11267" max="11267" width="10.7265625" style="33" customWidth="1"/>
    <col min="11268" max="11276" width="8.7265625" style="33" customWidth="1"/>
    <col min="11277" max="11277" width="10.7265625" style="33" customWidth="1"/>
    <col min="11278" max="11278" width="25.7265625" style="33" customWidth="1"/>
    <col min="11279" max="11521" width="9.1796875" style="33"/>
    <col min="11522" max="11522" width="25.7265625" style="33" customWidth="1"/>
    <col min="11523" max="11523" width="10.7265625" style="33" customWidth="1"/>
    <col min="11524" max="11532" width="8.7265625" style="33" customWidth="1"/>
    <col min="11533" max="11533" width="10.7265625" style="33" customWidth="1"/>
    <col min="11534" max="11534" width="25.7265625" style="33" customWidth="1"/>
    <col min="11535" max="11777" width="9.1796875" style="33"/>
    <col min="11778" max="11778" width="25.7265625" style="33" customWidth="1"/>
    <col min="11779" max="11779" width="10.7265625" style="33" customWidth="1"/>
    <col min="11780" max="11788" width="8.7265625" style="33" customWidth="1"/>
    <col min="11789" max="11789" width="10.7265625" style="33" customWidth="1"/>
    <col min="11790" max="11790" width="25.7265625" style="33" customWidth="1"/>
    <col min="11791" max="12033" width="9.1796875" style="33"/>
    <col min="12034" max="12034" width="25.7265625" style="33" customWidth="1"/>
    <col min="12035" max="12035" width="10.7265625" style="33" customWidth="1"/>
    <col min="12036" max="12044" width="8.7265625" style="33" customWidth="1"/>
    <col min="12045" max="12045" width="10.7265625" style="33" customWidth="1"/>
    <col min="12046" max="12046" width="25.7265625" style="33" customWidth="1"/>
    <col min="12047" max="12289" width="9.1796875" style="33"/>
    <col min="12290" max="12290" width="25.7265625" style="33" customWidth="1"/>
    <col min="12291" max="12291" width="10.7265625" style="33" customWidth="1"/>
    <col min="12292" max="12300" width="8.7265625" style="33" customWidth="1"/>
    <col min="12301" max="12301" width="10.7265625" style="33" customWidth="1"/>
    <col min="12302" max="12302" width="25.7265625" style="33" customWidth="1"/>
    <col min="12303" max="12545" width="9.1796875" style="33"/>
    <col min="12546" max="12546" width="25.7265625" style="33" customWidth="1"/>
    <col min="12547" max="12547" width="10.7265625" style="33" customWidth="1"/>
    <col min="12548" max="12556" width="8.7265625" style="33" customWidth="1"/>
    <col min="12557" max="12557" width="10.7265625" style="33" customWidth="1"/>
    <col min="12558" max="12558" width="25.7265625" style="33" customWidth="1"/>
    <col min="12559" max="12801" width="9.1796875" style="33"/>
    <col min="12802" max="12802" width="25.7265625" style="33" customWidth="1"/>
    <col min="12803" max="12803" width="10.7265625" style="33" customWidth="1"/>
    <col min="12804" max="12812" width="8.7265625" style="33" customWidth="1"/>
    <col min="12813" max="12813" width="10.7265625" style="33" customWidth="1"/>
    <col min="12814" max="12814" width="25.7265625" style="33" customWidth="1"/>
    <col min="12815" max="13057" width="9.1796875" style="33"/>
    <col min="13058" max="13058" width="25.7265625" style="33" customWidth="1"/>
    <col min="13059" max="13059" width="10.7265625" style="33" customWidth="1"/>
    <col min="13060" max="13068" width="8.7265625" style="33" customWidth="1"/>
    <col min="13069" max="13069" width="10.7265625" style="33" customWidth="1"/>
    <col min="13070" max="13070" width="25.7265625" style="33" customWidth="1"/>
    <col min="13071" max="13313" width="9.1796875" style="33"/>
    <col min="13314" max="13314" width="25.7265625" style="33" customWidth="1"/>
    <col min="13315" max="13315" width="10.7265625" style="33" customWidth="1"/>
    <col min="13316" max="13324" width="8.7265625" style="33" customWidth="1"/>
    <col min="13325" max="13325" width="10.7265625" style="33" customWidth="1"/>
    <col min="13326" max="13326" width="25.7265625" style="33" customWidth="1"/>
    <col min="13327" max="13569" width="9.1796875" style="33"/>
    <col min="13570" max="13570" width="25.7265625" style="33" customWidth="1"/>
    <col min="13571" max="13571" width="10.7265625" style="33" customWidth="1"/>
    <col min="13572" max="13580" width="8.7265625" style="33" customWidth="1"/>
    <col min="13581" max="13581" width="10.7265625" style="33" customWidth="1"/>
    <col min="13582" max="13582" width="25.7265625" style="33" customWidth="1"/>
    <col min="13583" max="13825" width="9.1796875" style="33"/>
    <col min="13826" max="13826" width="25.7265625" style="33" customWidth="1"/>
    <col min="13827" max="13827" width="10.7265625" style="33" customWidth="1"/>
    <col min="13828" max="13836" width="8.7265625" style="33" customWidth="1"/>
    <col min="13837" max="13837" width="10.7265625" style="33" customWidth="1"/>
    <col min="13838" max="13838" width="25.7265625" style="33" customWidth="1"/>
    <col min="13839" max="14081" width="9.1796875" style="33"/>
    <col min="14082" max="14082" width="25.7265625" style="33" customWidth="1"/>
    <col min="14083" max="14083" width="10.7265625" style="33" customWidth="1"/>
    <col min="14084" max="14092" width="8.7265625" style="33" customWidth="1"/>
    <col min="14093" max="14093" width="10.7265625" style="33" customWidth="1"/>
    <col min="14094" max="14094" width="25.7265625" style="33" customWidth="1"/>
    <col min="14095" max="14337" width="9.1796875" style="33"/>
    <col min="14338" max="14338" width="25.7265625" style="33" customWidth="1"/>
    <col min="14339" max="14339" width="10.7265625" style="33" customWidth="1"/>
    <col min="14340" max="14348" width="8.7265625" style="33" customWidth="1"/>
    <col min="14349" max="14349" width="10.7265625" style="33" customWidth="1"/>
    <col min="14350" max="14350" width="25.7265625" style="33" customWidth="1"/>
    <col min="14351" max="14593" width="9.1796875" style="33"/>
    <col min="14594" max="14594" width="25.7265625" style="33" customWidth="1"/>
    <col min="14595" max="14595" width="10.7265625" style="33" customWidth="1"/>
    <col min="14596" max="14604" width="8.7265625" style="33" customWidth="1"/>
    <col min="14605" max="14605" width="10.7265625" style="33" customWidth="1"/>
    <col min="14606" max="14606" width="25.7265625" style="33" customWidth="1"/>
    <col min="14607" max="14849" width="9.1796875" style="33"/>
    <col min="14850" max="14850" width="25.7265625" style="33" customWidth="1"/>
    <col min="14851" max="14851" width="10.7265625" style="33" customWidth="1"/>
    <col min="14852" max="14860" width="8.7265625" style="33" customWidth="1"/>
    <col min="14861" max="14861" width="10.7265625" style="33" customWidth="1"/>
    <col min="14862" max="14862" width="25.7265625" style="33" customWidth="1"/>
    <col min="14863" max="15105" width="9.1796875" style="33"/>
    <col min="15106" max="15106" width="25.7265625" style="33" customWidth="1"/>
    <col min="15107" max="15107" width="10.7265625" style="33" customWidth="1"/>
    <col min="15108" max="15116" width="8.7265625" style="33" customWidth="1"/>
    <col min="15117" max="15117" width="10.7265625" style="33" customWidth="1"/>
    <col min="15118" max="15118" width="25.7265625" style="33" customWidth="1"/>
    <col min="15119" max="15361" width="9.1796875" style="33"/>
    <col min="15362" max="15362" width="25.7265625" style="33" customWidth="1"/>
    <col min="15363" max="15363" width="10.7265625" style="33" customWidth="1"/>
    <col min="15364" max="15372" width="8.7265625" style="33" customWidth="1"/>
    <col min="15373" max="15373" width="10.7265625" style="33" customWidth="1"/>
    <col min="15374" max="15374" width="25.7265625" style="33" customWidth="1"/>
    <col min="15375" max="15617" width="9.1796875" style="33"/>
    <col min="15618" max="15618" width="25.7265625" style="33" customWidth="1"/>
    <col min="15619" max="15619" width="10.7265625" style="33" customWidth="1"/>
    <col min="15620" max="15628" width="8.7265625" style="33" customWidth="1"/>
    <col min="15629" max="15629" width="10.7265625" style="33" customWidth="1"/>
    <col min="15630" max="15630" width="25.7265625" style="33" customWidth="1"/>
    <col min="15631" max="15873" width="9.1796875" style="33"/>
    <col min="15874" max="15874" width="25.7265625" style="33" customWidth="1"/>
    <col min="15875" max="15875" width="10.7265625" style="33" customWidth="1"/>
    <col min="15876" max="15884" width="8.7265625" style="33" customWidth="1"/>
    <col min="15885" max="15885" width="10.7265625" style="33" customWidth="1"/>
    <col min="15886" max="15886" width="25.7265625" style="33" customWidth="1"/>
    <col min="15887" max="16129" width="9.1796875" style="33"/>
    <col min="16130" max="16130" width="25.7265625" style="33" customWidth="1"/>
    <col min="16131" max="16131" width="10.7265625" style="33" customWidth="1"/>
    <col min="16132" max="16140" width="8.7265625" style="33" customWidth="1"/>
    <col min="16141" max="16141" width="10.7265625" style="33" customWidth="1"/>
    <col min="16142" max="16142" width="25.7265625" style="33" customWidth="1"/>
    <col min="16143" max="16384" width="9.1796875" style="33"/>
  </cols>
  <sheetData>
    <row r="1" spans="1:14" s="27" customFormat="1" ht="24.5" x14ac:dyDescent="0.25">
      <c r="A1" s="1174" t="s">
        <v>1407</v>
      </c>
      <c r="B1" s="1174"/>
      <c r="C1" s="1174"/>
      <c r="D1" s="1174"/>
      <c r="E1" s="1174"/>
      <c r="F1" s="1174"/>
      <c r="G1" s="1174"/>
      <c r="H1" s="1174"/>
      <c r="I1" s="1174"/>
      <c r="J1" s="1174"/>
      <c r="K1" s="1174"/>
      <c r="L1" s="1174"/>
      <c r="M1" s="1174"/>
      <c r="N1" s="1174"/>
    </row>
    <row r="2" spans="1:14" s="29" customFormat="1" ht="15.5" x14ac:dyDescent="0.25">
      <c r="A2" s="1175" t="s">
        <v>1182</v>
      </c>
      <c r="B2" s="1175"/>
      <c r="C2" s="1175"/>
      <c r="D2" s="1175"/>
      <c r="E2" s="1175"/>
      <c r="F2" s="1175"/>
      <c r="G2" s="1175"/>
      <c r="H2" s="1175"/>
      <c r="I2" s="1175"/>
      <c r="J2" s="1175"/>
      <c r="K2" s="1175"/>
      <c r="L2" s="1175"/>
      <c r="M2" s="1175"/>
      <c r="N2" s="1175"/>
    </row>
    <row r="3" spans="1:14" s="102" customFormat="1" ht="15.5" x14ac:dyDescent="0.35">
      <c r="A3" s="1175">
        <v>2017</v>
      </c>
      <c r="B3" s="1175"/>
      <c r="C3" s="1175"/>
      <c r="D3" s="1175"/>
      <c r="E3" s="1175"/>
      <c r="F3" s="1175"/>
      <c r="G3" s="1175"/>
      <c r="H3" s="1175"/>
      <c r="I3" s="1175"/>
      <c r="J3" s="1175"/>
      <c r="K3" s="1175"/>
      <c r="L3" s="1175"/>
      <c r="M3" s="1175"/>
      <c r="N3" s="1175"/>
    </row>
    <row r="4" spans="1:14" s="102" customFormat="1" ht="15.5" x14ac:dyDescent="0.35">
      <c r="A4" s="1175" t="s">
        <v>355</v>
      </c>
      <c r="B4" s="1175"/>
      <c r="C4" s="1175"/>
      <c r="D4" s="1175"/>
      <c r="E4" s="1175"/>
      <c r="F4" s="1175"/>
      <c r="G4" s="1175"/>
      <c r="H4" s="1175"/>
      <c r="I4" s="1175"/>
      <c r="J4" s="1175"/>
      <c r="K4" s="1175"/>
      <c r="L4" s="1175"/>
      <c r="M4" s="1175"/>
      <c r="N4" s="1175"/>
    </row>
    <row r="5" spans="1:14" ht="15" x14ac:dyDescent="0.4">
      <c r="A5" s="318" t="s">
        <v>1300</v>
      </c>
      <c r="B5" s="328"/>
      <c r="C5" s="320"/>
      <c r="D5" s="320"/>
      <c r="E5" s="320"/>
      <c r="F5" s="320"/>
      <c r="G5" s="320"/>
      <c r="H5" s="320"/>
      <c r="I5" s="320"/>
      <c r="J5" s="170"/>
      <c r="K5" s="320"/>
      <c r="L5" s="320"/>
      <c r="M5" s="328"/>
      <c r="N5" s="329" t="s">
        <v>1301</v>
      </c>
    </row>
    <row r="6" spans="1:14" ht="16" thickBot="1" x14ac:dyDescent="0.3">
      <c r="A6" s="1373" t="s">
        <v>451</v>
      </c>
      <c r="B6" s="1373" t="s">
        <v>425</v>
      </c>
      <c r="C6" s="1301" t="s">
        <v>942</v>
      </c>
      <c r="D6" s="1371"/>
      <c r="E6" s="1371"/>
      <c r="F6" s="1371"/>
      <c r="G6" s="1371"/>
      <c r="H6" s="1371"/>
      <c r="I6" s="1371"/>
      <c r="J6" s="1371"/>
      <c r="K6" s="1371"/>
      <c r="L6" s="1372"/>
      <c r="M6" s="1298" t="s">
        <v>424</v>
      </c>
      <c r="N6" s="1298" t="s">
        <v>452</v>
      </c>
    </row>
    <row r="7" spans="1:14" ht="29.25" customHeight="1" thickTop="1" x14ac:dyDescent="0.25">
      <c r="A7" s="1374"/>
      <c r="B7" s="1375"/>
      <c r="C7" s="596" t="s">
        <v>404</v>
      </c>
      <c r="D7" s="67" t="s">
        <v>353</v>
      </c>
      <c r="E7" s="72" t="s">
        <v>201</v>
      </c>
      <c r="F7" s="93" t="s">
        <v>165</v>
      </c>
      <c r="G7" s="93" t="s">
        <v>72</v>
      </c>
      <c r="H7" s="93" t="s">
        <v>70</v>
      </c>
      <c r="I7" s="93" t="s">
        <v>68</v>
      </c>
      <c r="J7" s="93" t="s">
        <v>66</v>
      </c>
      <c r="K7" s="93" t="s">
        <v>64</v>
      </c>
      <c r="L7" s="81" t="s">
        <v>62</v>
      </c>
      <c r="M7" s="1299"/>
      <c r="N7" s="1299"/>
    </row>
    <row r="8" spans="1:14" ht="13.5" customHeight="1" thickBot="1" x14ac:dyDescent="0.3">
      <c r="A8" s="1376" t="s">
        <v>369</v>
      </c>
      <c r="B8" s="166" t="s">
        <v>820</v>
      </c>
      <c r="C8" s="916">
        <f>SUM(D8:L8)</f>
        <v>43</v>
      </c>
      <c r="D8" s="220">
        <v>0</v>
      </c>
      <c r="E8" s="220">
        <v>34</v>
      </c>
      <c r="F8" s="220">
        <v>6</v>
      </c>
      <c r="G8" s="220">
        <v>2</v>
      </c>
      <c r="H8" s="220">
        <v>1</v>
      </c>
      <c r="I8" s="220">
        <v>0</v>
      </c>
      <c r="J8" s="220">
        <v>0</v>
      </c>
      <c r="K8" s="220">
        <v>0</v>
      </c>
      <c r="L8" s="220">
        <v>0</v>
      </c>
      <c r="M8" s="71" t="s">
        <v>184</v>
      </c>
      <c r="N8" s="1189" t="s">
        <v>580</v>
      </c>
    </row>
    <row r="9" spans="1:14" ht="13.5" customHeight="1" thickTop="1" thickBot="1" x14ac:dyDescent="0.3">
      <c r="A9" s="1377"/>
      <c r="B9" s="167" t="s">
        <v>821</v>
      </c>
      <c r="C9" s="960">
        <f t="shared" ref="C9:C43" si="0">SUM(D9:L9)</f>
        <v>1</v>
      </c>
      <c r="D9" s="198">
        <v>0</v>
      </c>
      <c r="E9" s="198">
        <v>1</v>
      </c>
      <c r="F9" s="198">
        <v>0</v>
      </c>
      <c r="G9" s="198">
        <v>0</v>
      </c>
      <c r="H9" s="198">
        <v>0</v>
      </c>
      <c r="I9" s="198">
        <v>0</v>
      </c>
      <c r="J9" s="198">
        <v>0</v>
      </c>
      <c r="K9" s="198">
        <v>0</v>
      </c>
      <c r="L9" s="198">
        <v>0</v>
      </c>
      <c r="M9" s="69" t="s">
        <v>446</v>
      </c>
      <c r="N9" s="1190"/>
    </row>
    <row r="10" spans="1:14" s="30" customFormat="1" ht="13.5" customHeight="1" thickTop="1" thickBot="1" x14ac:dyDescent="0.35">
      <c r="A10" s="1378"/>
      <c r="B10" s="167" t="s">
        <v>47</v>
      </c>
      <c r="C10" s="191">
        <f t="shared" si="0"/>
        <v>44</v>
      </c>
      <c r="D10" s="191">
        <f t="shared" ref="D10:K10" si="1">D8+D9</f>
        <v>0</v>
      </c>
      <c r="E10" s="191">
        <f t="shared" si="1"/>
        <v>35</v>
      </c>
      <c r="F10" s="191">
        <f t="shared" si="1"/>
        <v>6</v>
      </c>
      <c r="G10" s="191">
        <f t="shared" si="1"/>
        <v>2</v>
      </c>
      <c r="H10" s="191">
        <f t="shared" si="1"/>
        <v>1</v>
      </c>
      <c r="I10" s="191">
        <f t="shared" si="1"/>
        <v>0</v>
      </c>
      <c r="J10" s="191">
        <f t="shared" si="1"/>
        <v>0</v>
      </c>
      <c r="K10" s="191">
        <f t="shared" si="1"/>
        <v>0</v>
      </c>
      <c r="L10" s="191">
        <f>L8+L9</f>
        <v>0</v>
      </c>
      <c r="M10" s="69" t="s">
        <v>48</v>
      </c>
      <c r="N10" s="1190"/>
    </row>
    <row r="11" spans="1:14" ht="13.5" customHeight="1" thickTop="1" thickBot="1" x14ac:dyDescent="0.3">
      <c r="A11" s="1379" t="s">
        <v>249</v>
      </c>
      <c r="B11" s="168" t="s">
        <v>820</v>
      </c>
      <c r="C11" s="254">
        <f t="shared" si="0"/>
        <v>61</v>
      </c>
      <c r="D11" s="222">
        <v>0</v>
      </c>
      <c r="E11" s="222">
        <v>39</v>
      </c>
      <c r="F11" s="222">
        <v>7</v>
      </c>
      <c r="G11" s="222">
        <v>8</v>
      </c>
      <c r="H11" s="222">
        <v>5</v>
      </c>
      <c r="I11" s="222">
        <v>2</v>
      </c>
      <c r="J11" s="222">
        <v>0</v>
      </c>
      <c r="K11" s="222">
        <v>0</v>
      </c>
      <c r="L11" s="222">
        <v>0</v>
      </c>
      <c r="M11" s="162" t="s">
        <v>184</v>
      </c>
      <c r="N11" s="1192" t="s">
        <v>250</v>
      </c>
    </row>
    <row r="12" spans="1:14" ht="13.5" customHeight="1" thickTop="1" thickBot="1" x14ac:dyDescent="0.3">
      <c r="A12" s="1380"/>
      <c r="B12" s="169" t="s">
        <v>821</v>
      </c>
      <c r="C12" s="254">
        <f t="shared" si="0"/>
        <v>2</v>
      </c>
      <c r="D12" s="222">
        <v>0</v>
      </c>
      <c r="E12" s="222">
        <v>2</v>
      </c>
      <c r="F12" s="222">
        <v>0</v>
      </c>
      <c r="G12" s="222">
        <v>0</v>
      </c>
      <c r="H12" s="222">
        <v>0</v>
      </c>
      <c r="I12" s="222">
        <v>0</v>
      </c>
      <c r="J12" s="222">
        <v>0</v>
      </c>
      <c r="K12" s="222">
        <v>0</v>
      </c>
      <c r="L12" s="222">
        <v>0</v>
      </c>
      <c r="M12" s="70" t="s">
        <v>446</v>
      </c>
      <c r="N12" s="1192"/>
    </row>
    <row r="13" spans="1:14" s="30" customFormat="1" ht="13.5" customHeight="1" thickTop="1" thickBot="1" x14ac:dyDescent="0.35">
      <c r="A13" s="1381"/>
      <c r="B13" s="169" t="s">
        <v>47</v>
      </c>
      <c r="C13" s="193">
        <f t="shared" si="0"/>
        <v>63</v>
      </c>
      <c r="D13" s="193">
        <f t="shared" ref="D13:K13" si="2">D11+D12</f>
        <v>0</v>
      </c>
      <c r="E13" s="193">
        <f t="shared" si="2"/>
        <v>41</v>
      </c>
      <c r="F13" s="193">
        <f t="shared" si="2"/>
        <v>7</v>
      </c>
      <c r="G13" s="193">
        <f t="shared" si="2"/>
        <v>8</v>
      </c>
      <c r="H13" s="193">
        <f t="shared" si="2"/>
        <v>5</v>
      </c>
      <c r="I13" s="193">
        <f t="shared" si="2"/>
        <v>2</v>
      </c>
      <c r="J13" s="193">
        <f t="shared" si="2"/>
        <v>0</v>
      </c>
      <c r="K13" s="193">
        <f t="shared" si="2"/>
        <v>0</v>
      </c>
      <c r="L13" s="193">
        <f>L11+L12</f>
        <v>0</v>
      </c>
      <c r="M13" s="70" t="s">
        <v>48</v>
      </c>
      <c r="N13" s="1192"/>
    </row>
    <row r="14" spans="1:14" ht="13.5" customHeight="1" thickTop="1" thickBot="1" x14ac:dyDescent="0.3">
      <c r="A14" s="1382" t="s">
        <v>370</v>
      </c>
      <c r="B14" s="166" t="s">
        <v>820</v>
      </c>
      <c r="C14" s="960">
        <f t="shared" si="0"/>
        <v>84</v>
      </c>
      <c r="D14" s="198">
        <v>0</v>
      </c>
      <c r="E14" s="198">
        <v>44</v>
      </c>
      <c r="F14" s="198">
        <v>11</v>
      </c>
      <c r="G14" s="198">
        <v>13</v>
      </c>
      <c r="H14" s="198">
        <v>9</v>
      </c>
      <c r="I14" s="198">
        <v>4</v>
      </c>
      <c r="J14" s="198">
        <v>2</v>
      </c>
      <c r="K14" s="198">
        <v>1</v>
      </c>
      <c r="L14" s="198">
        <v>0</v>
      </c>
      <c r="M14" s="71" t="s">
        <v>184</v>
      </c>
      <c r="N14" s="1190" t="s">
        <v>364</v>
      </c>
    </row>
    <row r="15" spans="1:14" ht="13.5" customHeight="1" thickTop="1" thickBot="1" x14ac:dyDescent="0.3">
      <c r="A15" s="1377"/>
      <c r="B15" s="167" t="s">
        <v>821</v>
      </c>
      <c r="C15" s="960">
        <f t="shared" si="0"/>
        <v>4</v>
      </c>
      <c r="D15" s="198">
        <v>0</v>
      </c>
      <c r="E15" s="198">
        <v>1</v>
      </c>
      <c r="F15" s="198">
        <v>0</v>
      </c>
      <c r="G15" s="198">
        <v>2</v>
      </c>
      <c r="H15" s="198">
        <v>1</v>
      </c>
      <c r="I15" s="198">
        <v>0</v>
      </c>
      <c r="J15" s="198">
        <v>0</v>
      </c>
      <c r="K15" s="198">
        <v>0</v>
      </c>
      <c r="L15" s="198">
        <v>0</v>
      </c>
      <c r="M15" s="69" t="s">
        <v>446</v>
      </c>
      <c r="N15" s="1190"/>
    </row>
    <row r="16" spans="1:14" s="30" customFormat="1" ht="13.5" customHeight="1" thickTop="1" thickBot="1" x14ac:dyDescent="0.35">
      <c r="A16" s="1378"/>
      <c r="B16" s="167" t="s">
        <v>47</v>
      </c>
      <c r="C16" s="191">
        <f t="shared" si="0"/>
        <v>88</v>
      </c>
      <c r="D16" s="191">
        <f t="shared" ref="D16:K16" si="3">D14+D15</f>
        <v>0</v>
      </c>
      <c r="E16" s="191">
        <f t="shared" si="3"/>
        <v>45</v>
      </c>
      <c r="F16" s="191">
        <f t="shared" si="3"/>
        <v>11</v>
      </c>
      <c r="G16" s="191">
        <f t="shared" si="3"/>
        <v>15</v>
      </c>
      <c r="H16" s="191">
        <f t="shared" si="3"/>
        <v>10</v>
      </c>
      <c r="I16" s="191">
        <f t="shared" si="3"/>
        <v>4</v>
      </c>
      <c r="J16" s="191">
        <f t="shared" si="3"/>
        <v>2</v>
      </c>
      <c r="K16" s="191">
        <f t="shared" si="3"/>
        <v>1</v>
      </c>
      <c r="L16" s="191">
        <f>L14+L15</f>
        <v>0</v>
      </c>
      <c r="M16" s="69" t="s">
        <v>48</v>
      </c>
      <c r="N16" s="1190"/>
    </row>
    <row r="17" spans="1:14" ht="13.5" customHeight="1" thickTop="1" thickBot="1" x14ac:dyDescent="0.3">
      <c r="A17" s="1379" t="s">
        <v>251</v>
      </c>
      <c r="B17" s="168" t="s">
        <v>820</v>
      </c>
      <c r="C17" s="254">
        <f t="shared" si="0"/>
        <v>96</v>
      </c>
      <c r="D17" s="222">
        <v>0</v>
      </c>
      <c r="E17" s="222">
        <v>75</v>
      </c>
      <c r="F17" s="222">
        <v>4</v>
      </c>
      <c r="G17" s="222">
        <v>5</v>
      </c>
      <c r="H17" s="222">
        <v>1</v>
      </c>
      <c r="I17" s="222">
        <v>0</v>
      </c>
      <c r="J17" s="222">
        <v>8</v>
      </c>
      <c r="K17" s="222">
        <v>3</v>
      </c>
      <c r="L17" s="222">
        <v>0</v>
      </c>
      <c r="M17" s="162" t="s">
        <v>184</v>
      </c>
      <c r="N17" s="1192" t="s">
        <v>252</v>
      </c>
    </row>
    <row r="18" spans="1:14" ht="13.5" customHeight="1" thickTop="1" thickBot="1" x14ac:dyDescent="0.3">
      <c r="A18" s="1380"/>
      <c r="B18" s="169" t="s">
        <v>821</v>
      </c>
      <c r="C18" s="254">
        <f t="shared" si="0"/>
        <v>2</v>
      </c>
      <c r="D18" s="222">
        <v>0</v>
      </c>
      <c r="E18" s="222">
        <v>0</v>
      </c>
      <c r="F18" s="222">
        <v>0</v>
      </c>
      <c r="G18" s="222">
        <v>0</v>
      </c>
      <c r="H18" s="222">
        <v>1</v>
      </c>
      <c r="I18" s="222">
        <v>1</v>
      </c>
      <c r="J18" s="222">
        <v>0</v>
      </c>
      <c r="K18" s="222">
        <v>0</v>
      </c>
      <c r="L18" s="222">
        <v>0</v>
      </c>
      <c r="M18" s="70" t="s">
        <v>446</v>
      </c>
      <c r="N18" s="1192"/>
    </row>
    <row r="19" spans="1:14" s="30" customFormat="1" ht="13.5" customHeight="1" thickTop="1" thickBot="1" x14ac:dyDescent="0.35">
      <c r="A19" s="1381"/>
      <c r="B19" s="169" t="s">
        <v>47</v>
      </c>
      <c r="C19" s="193">
        <f t="shared" si="0"/>
        <v>98</v>
      </c>
      <c r="D19" s="193">
        <f t="shared" ref="D19:K19" si="4">D17+D18</f>
        <v>0</v>
      </c>
      <c r="E19" s="193">
        <f t="shared" si="4"/>
        <v>75</v>
      </c>
      <c r="F19" s="193">
        <f t="shared" si="4"/>
        <v>4</v>
      </c>
      <c r="G19" s="193">
        <f t="shared" si="4"/>
        <v>5</v>
      </c>
      <c r="H19" s="193">
        <f t="shared" si="4"/>
        <v>2</v>
      </c>
      <c r="I19" s="193">
        <f t="shared" si="4"/>
        <v>1</v>
      </c>
      <c r="J19" s="193">
        <f t="shared" si="4"/>
        <v>8</v>
      </c>
      <c r="K19" s="193">
        <f t="shared" si="4"/>
        <v>3</v>
      </c>
      <c r="L19" s="193">
        <f>L17+L18</f>
        <v>0</v>
      </c>
      <c r="M19" s="70" t="s">
        <v>48</v>
      </c>
      <c r="N19" s="1192"/>
    </row>
    <row r="20" spans="1:14" ht="13.5" customHeight="1" thickTop="1" thickBot="1" x14ac:dyDescent="0.3">
      <c r="A20" s="1382" t="s">
        <v>371</v>
      </c>
      <c r="B20" s="166" t="s">
        <v>820</v>
      </c>
      <c r="C20" s="960">
        <f t="shared" si="0"/>
        <v>36</v>
      </c>
      <c r="D20" s="198">
        <v>0</v>
      </c>
      <c r="E20" s="198">
        <v>16</v>
      </c>
      <c r="F20" s="198">
        <v>3</v>
      </c>
      <c r="G20" s="198">
        <v>3</v>
      </c>
      <c r="H20" s="198">
        <v>5</v>
      </c>
      <c r="I20" s="198">
        <v>3</v>
      </c>
      <c r="J20" s="198">
        <v>4</v>
      </c>
      <c r="K20" s="198">
        <v>2</v>
      </c>
      <c r="L20" s="198">
        <v>0</v>
      </c>
      <c r="M20" s="71" t="s">
        <v>184</v>
      </c>
      <c r="N20" s="1190" t="s">
        <v>365</v>
      </c>
    </row>
    <row r="21" spans="1:14" ht="13.5" customHeight="1" thickTop="1" thickBot="1" x14ac:dyDescent="0.3">
      <c r="A21" s="1377"/>
      <c r="B21" s="167" t="s">
        <v>821</v>
      </c>
      <c r="C21" s="960">
        <f t="shared" si="0"/>
        <v>9</v>
      </c>
      <c r="D21" s="198">
        <v>0</v>
      </c>
      <c r="E21" s="198">
        <v>4</v>
      </c>
      <c r="F21" s="198">
        <v>2</v>
      </c>
      <c r="G21" s="198">
        <v>2</v>
      </c>
      <c r="H21" s="198">
        <v>1</v>
      </c>
      <c r="I21" s="198">
        <v>0</v>
      </c>
      <c r="J21" s="198">
        <v>0</v>
      </c>
      <c r="K21" s="198">
        <v>0</v>
      </c>
      <c r="L21" s="198">
        <v>0</v>
      </c>
      <c r="M21" s="69" t="s">
        <v>446</v>
      </c>
      <c r="N21" s="1190"/>
    </row>
    <row r="22" spans="1:14" s="30" customFormat="1" ht="13.5" customHeight="1" thickTop="1" thickBot="1" x14ac:dyDescent="0.35">
      <c r="A22" s="1378"/>
      <c r="B22" s="167" t="s">
        <v>47</v>
      </c>
      <c r="C22" s="191">
        <f t="shared" si="0"/>
        <v>45</v>
      </c>
      <c r="D22" s="191">
        <f t="shared" ref="D22:K22" si="5">D20+D21</f>
        <v>0</v>
      </c>
      <c r="E22" s="191">
        <f t="shared" si="5"/>
        <v>20</v>
      </c>
      <c r="F22" s="191">
        <f t="shared" si="5"/>
        <v>5</v>
      </c>
      <c r="G22" s="191">
        <f t="shared" si="5"/>
        <v>5</v>
      </c>
      <c r="H22" s="191">
        <f t="shared" si="5"/>
        <v>6</v>
      </c>
      <c r="I22" s="191">
        <f t="shared" si="5"/>
        <v>3</v>
      </c>
      <c r="J22" s="191">
        <f t="shared" si="5"/>
        <v>4</v>
      </c>
      <c r="K22" s="191">
        <f t="shared" si="5"/>
        <v>2</v>
      </c>
      <c r="L22" s="191">
        <f>L20+L21</f>
        <v>0</v>
      </c>
      <c r="M22" s="69" t="s">
        <v>48</v>
      </c>
      <c r="N22" s="1190"/>
    </row>
    <row r="23" spans="1:14" s="30" customFormat="1" ht="13.5" customHeight="1" thickTop="1" thickBot="1" x14ac:dyDescent="0.35">
      <c r="A23" s="1402" t="s">
        <v>450</v>
      </c>
      <c r="B23" s="168" t="s">
        <v>820</v>
      </c>
      <c r="C23" s="265">
        <f t="shared" si="0"/>
        <v>12</v>
      </c>
      <c r="D23" s="268">
        <v>0</v>
      </c>
      <c r="E23" s="268">
        <v>6</v>
      </c>
      <c r="F23" s="268">
        <v>1</v>
      </c>
      <c r="G23" s="268">
        <v>1</v>
      </c>
      <c r="H23" s="268">
        <v>3</v>
      </c>
      <c r="I23" s="268">
        <v>1</v>
      </c>
      <c r="J23" s="268">
        <v>0</v>
      </c>
      <c r="K23" s="268">
        <v>0</v>
      </c>
      <c r="L23" s="268">
        <v>0</v>
      </c>
      <c r="M23" s="162" t="s">
        <v>184</v>
      </c>
      <c r="N23" s="1392" t="s">
        <v>449</v>
      </c>
    </row>
    <row r="24" spans="1:14" s="30" customFormat="1" ht="13.5" customHeight="1" thickTop="1" thickBot="1" x14ac:dyDescent="0.35">
      <c r="A24" s="1403"/>
      <c r="B24" s="169" t="s">
        <v>821</v>
      </c>
      <c r="C24" s="265">
        <f t="shared" si="0"/>
        <v>0</v>
      </c>
      <c r="D24" s="268">
        <v>0</v>
      </c>
      <c r="E24" s="268">
        <v>0</v>
      </c>
      <c r="F24" s="268">
        <v>0</v>
      </c>
      <c r="G24" s="268">
        <v>0</v>
      </c>
      <c r="H24" s="268">
        <v>0</v>
      </c>
      <c r="I24" s="268">
        <v>0</v>
      </c>
      <c r="J24" s="268">
        <v>0</v>
      </c>
      <c r="K24" s="268">
        <v>0</v>
      </c>
      <c r="L24" s="268">
        <v>0</v>
      </c>
      <c r="M24" s="162" t="s">
        <v>446</v>
      </c>
      <c r="N24" s="1401"/>
    </row>
    <row r="25" spans="1:14" s="30" customFormat="1" ht="13.5" customHeight="1" thickTop="1" thickBot="1" x14ac:dyDescent="0.35">
      <c r="A25" s="1404"/>
      <c r="B25" s="169" t="s">
        <v>47</v>
      </c>
      <c r="C25" s="265">
        <f t="shared" si="0"/>
        <v>12</v>
      </c>
      <c r="D25" s="265">
        <f t="shared" ref="D25:K25" si="6">D23+D24</f>
        <v>0</v>
      </c>
      <c r="E25" s="265">
        <f t="shared" si="6"/>
        <v>6</v>
      </c>
      <c r="F25" s="265">
        <f t="shared" si="6"/>
        <v>1</v>
      </c>
      <c r="G25" s="265">
        <f t="shared" si="6"/>
        <v>1</v>
      </c>
      <c r="H25" s="265">
        <f t="shared" si="6"/>
        <v>3</v>
      </c>
      <c r="I25" s="265">
        <f t="shared" si="6"/>
        <v>1</v>
      </c>
      <c r="J25" s="265">
        <f t="shared" si="6"/>
        <v>0</v>
      </c>
      <c r="K25" s="265">
        <f t="shared" si="6"/>
        <v>0</v>
      </c>
      <c r="L25" s="265">
        <f>L23+L24</f>
        <v>0</v>
      </c>
      <c r="M25" s="162" t="s">
        <v>48</v>
      </c>
      <c r="N25" s="1391"/>
    </row>
    <row r="26" spans="1:14" ht="13.5" customHeight="1" thickTop="1" thickBot="1" x14ac:dyDescent="0.3">
      <c r="A26" s="1405" t="s">
        <v>372</v>
      </c>
      <c r="B26" s="166" t="s">
        <v>820</v>
      </c>
      <c r="C26" s="189">
        <f t="shared" si="0"/>
        <v>158</v>
      </c>
      <c r="D26" s="219">
        <v>0</v>
      </c>
      <c r="E26" s="219">
        <v>53</v>
      </c>
      <c r="F26" s="219">
        <v>17</v>
      </c>
      <c r="G26" s="219">
        <v>17</v>
      </c>
      <c r="H26" s="219">
        <v>28</v>
      </c>
      <c r="I26" s="219">
        <v>20</v>
      </c>
      <c r="J26" s="219">
        <v>19</v>
      </c>
      <c r="K26" s="219">
        <v>4</v>
      </c>
      <c r="L26" s="219">
        <v>0</v>
      </c>
      <c r="M26" s="71" t="s">
        <v>184</v>
      </c>
      <c r="N26" s="1190" t="s">
        <v>366</v>
      </c>
    </row>
    <row r="27" spans="1:14" ht="13.5" customHeight="1" thickTop="1" thickBot="1" x14ac:dyDescent="0.3">
      <c r="A27" s="1406"/>
      <c r="B27" s="167" t="s">
        <v>821</v>
      </c>
      <c r="C27" s="189">
        <f t="shared" si="0"/>
        <v>0</v>
      </c>
      <c r="D27" s="219">
        <v>0</v>
      </c>
      <c r="E27" s="219">
        <v>0</v>
      </c>
      <c r="F27" s="219">
        <v>0</v>
      </c>
      <c r="G27" s="219">
        <v>0</v>
      </c>
      <c r="H27" s="219">
        <v>0</v>
      </c>
      <c r="I27" s="219">
        <v>0</v>
      </c>
      <c r="J27" s="219">
        <v>0</v>
      </c>
      <c r="K27" s="219">
        <v>0</v>
      </c>
      <c r="L27" s="219">
        <v>0</v>
      </c>
      <c r="M27" s="69" t="s">
        <v>446</v>
      </c>
      <c r="N27" s="1190"/>
    </row>
    <row r="28" spans="1:14" s="30" customFormat="1" ht="13.5" customHeight="1" thickTop="1" thickBot="1" x14ac:dyDescent="0.35">
      <c r="A28" s="1407"/>
      <c r="B28" s="167" t="s">
        <v>47</v>
      </c>
      <c r="C28" s="189">
        <f t="shared" si="0"/>
        <v>158</v>
      </c>
      <c r="D28" s="189">
        <f t="shared" ref="D28:K28" si="7">D26+D27</f>
        <v>0</v>
      </c>
      <c r="E28" s="189">
        <f t="shared" si="7"/>
        <v>53</v>
      </c>
      <c r="F28" s="189">
        <f t="shared" si="7"/>
        <v>17</v>
      </c>
      <c r="G28" s="189">
        <f t="shared" si="7"/>
        <v>17</v>
      </c>
      <c r="H28" s="189">
        <f t="shared" si="7"/>
        <v>28</v>
      </c>
      <c r="I28" s="189">
        <f t="shared" si="7"/>
        <v>20</v>
      </c>
      <c r="J28" s="189">
        <f t="shared" si="7"/>
        <v>19</v>
      </c>
      <c r="K28" s="189">
        <f t="shared" si="7"/>
        <v>4</v>
      </c>
      <c r="L28" s="189">
        <f>L26+L27</f>
        <v>0</v>
      </c>
      <c r="M28" s="69" t="s">
        <v>48</v>
      </c>
      <c r="N28" s="1190"/>
    </row>
    <row r="29" spans="1:14" ht="13.5" customHeight="1" thickTop="1" thickBot="1" x14ac:dyDescent="0.3">
      <c r="A29" s="1399" t="s">
        <v>377</v>
      </c>
      <c r="B29" s="168" t="s">
        <v>820</v>
      </c>
      <c r="C29" s="193">
        <f t="shared" si="0"/>
        <v>62</v>
      </c>
      <c r="D29" s="221">
        <v>0</v>
      </c>
      <c r="E29" s="221">
        <v>35</v>
      </c>
      <c r="F29" s="221">
        <v>5</v>
      </c>
      <c r="G29" s="221">
        <v>5</v>
      </c>
      <c r="H29" s="221">
        <v>6</v>
      </c>
      <c r="I29" s="221">
        <v>5</v>
      </c>
      <c r="J29" s="221">
        <v>4</v>
      </c>
      <c r="K29" s="221">
        <v>2</v>
      </c>
      <c r="L29" s="221">
        <v>0</v>
      </c>
      <c r="M29" s="383" t="s">
        <v>184</v>
      </c>
      <c r="N29" s="1296" t="s">
        <v>374</v>
      </c>
    </row>
    <row r="30" spans="1:14" ht="13.5" customHeight="1" thickTop="1" thickBot="1" x14ac:dyDescent="0.3">
      <c r="A30" s="1400"/>
      <c r="B30" s="169" t="s">
        <v>821</v>
      </c>
      <c r="C30" s="193">
        <f t="shared" si="0"/>
        <v>0</v>
      </c>
      <c r="D30" s="221">
        <v>0</v>
      </c>
      <c r="E30" s="221">
        <v>0</v>
      </c>
      <c r="F30" s="221">
        <v>0</v>
      </c>
      <c r="G30" s="221">
        <v>0</v>
      </c>
      <c r="H30" s="221">
        <v>0</v>
      </c>
      <c r="I30" s="221">
        <v>0</v>
      </c>
      <c r="J30" s="221">
        <v>0</v>
      </c>
      <c r="K30" s="221">
        <v>0</v>
      </c>
      <c r="L30" s="221">
        <v>0</v>
      </c>
      <c r="M30" s="382" t="s">
        <v>446</v>
      </c>
      <c r="N30" s="1296"/>
    </row>
    <row r="31" spans="1:14" s="30" customFormat="1" ht="13.5" customHeight="1" thickTop="1" thickBot="1" x14ac:dyDescent="0.35">
      <c r="A31" s="1400"/>
      <c r="B31" s="169" t="s">
        <v>47</v>
      </c>
      <c r="C31" s="193">
        <f t="shared" si="0"/>
        <v>62</v>
      </c>
      <c r="D31" s="193">
        <f t="shared" ref="D31:K31" si="8">D29+D30</f>
        <v>0</v>
      </c>
      <c r="E31" s="193">
        <f t="shared" si="8"/>
        <v>35</v>
      </c>
      <c r="F31" s="193">
        <f t="shared" si="8"/>
        <v>5</v>
      </c>
      <c r="G31" s="193">
        <f t="shared" si="8"/>
        <v>5</v>
      </c>
      <c r="H31" s="193">
        <f t="shared" si="8"/>
        <v>6</v>
      </c>
      <c r="I31" s="193">
        <f t="shared" si="8"/>
        <v>5</v>
      </c>
      <c r="J31" s="193">
        <f t="shared" si="8"/>
        <v>4</v>
      </c>
      <c r="K31" s="193">
        <f t="shared" si="8"/>
        <v>2</v>
      </c>
      <c r="L31" s="193">
        <f>L29+L30</f>
        <v>0</v>
      </c>
      <c r="M31" s="382" t="s">
        <v>48</v>
      </c>
      <c r="N31" s="1311"/>
    </row>
    <row r="32" spans="1:14" ht="13.5" customHeight="1" thickTop="1" thickBot="1" x14ac:dyDescent="0.3">
      <c r="A32" s="1408" t="s">
        <v>375</v>
      </c>
      <c r="B32" s="166" t="s">
        <v>820</v>
      </c>
      <c r="C32" s="191">
        <f t="shared" si="0"/>
        <v>207</v>
      </c>
      <c r="D32" s="223">
        <v>0</v>
      </c>
      <c r="E32" s="223">
        <v>99</v>
      </c>
      <c r="F32" s="223">
        <v>22</v>
      </c>
      <c r="G32" s="223">
        <v>19</v>
      </c>
      <c r="H32" s="223">
        <v>20</v>
      </c>
      <c r="I32" s="223">
        <v>22</v>
      </c>
      <c r="J32" s="223">
        <v>14</v>
      </c>
      <c r="K32" s="223">
        <v>11</v>
      </c>
      <c r="L32" s="223">
        <v>0</v>
      </c>
      <c r="M32" s="381" t="s">
        <v>184</v>
      </c>
      <c r="N32" s="1190" t="s">
        <v>367</v>
      </c>
    </row>
    <row r="33" spans="1:17" ht="13.5" customHeight="1" thickTop="1" thickBot="1" x14ac:dyDescent="0.3">
      <c r="A33" s="1409"/>
      <c r="B33" s="167" t="s">
        <v>821</v>
      </c>
      <c r="C33" s="917">
        <f t="shared" si="0"/>
        <v>22</v>
      </c>
      <c r="D33" s="380">
        <v>0</v>
      </c>
      <c r="E33" s="380">
        <v>9</v>
      </c>
      <c r="F33" s="380">
        <v>4</v>
      </c>
      <c r="G33" s="380">
        <v>7</v>
      </c>
      <c r="H33" s="380">
        <v>1</v>
      </c>
      <c r="I33" s="380">
        <v>0</v>
      </c>
      <c r="J33" s="380">
        <v>1</v>
      </c>
      <c r="K33" s="380">
        <v>0</v>
      </c>
      <c r="L33" s="380">
        <v>0</v>
      </c>
      <c r="M33" s="69" t="s">
        <v>446</v>
      </c>
      <c r="N33" s="1190"/>
    </row>
    <row r="34" spans="1:17" s="30" customFormat="1" ht="13.5" customHeight="1" thickTop="1" thickBot="1" x14ac:dyDescent="0.35">
      <c r="A34" s="1409"/>
      <c r="B34" s="167" t="s">
        <v>47</v>
      </c>
      <c r="C34" s="917">
        <f t="shared" si="0"/>
        <v>229</v>
      </c>
      <c r="D34" s="917">
        <f t="shared" ref="D34:K34" si="9">D32+D33</f>
        <v>0</v>
      </c>
      <c r="E34" s="917">
        <f t="shared" si="9"/>
        <v>108</v>
      </c>
      <c r="F34" s="917">
        <f t="shared" si="9"/>
        <v>26</v>
      </c>
      <c r="G34" s="917">
        <f t="shared" si="9"/>
        <v>26</v>
      </c>
      <c r="H34" s="917">
        <f t="shared" si="9"/>
        <v>21</v>
      </c>
      <c r="I34" s="917">
        <f t="shared" si="9"/>
        <v>22</v>
      </c>
      <c r="J34" s="917">
        <f t="shared" si="9"/>
        <v>15</v>
      </c>
      <c r="K34" s="917">
        <f t="shared" si="9"/>
        <v>11</v>
      </c>
      <c r="L34" s="917">
        <f>L32+L33</f>
        <v>0</v>
      </c>
      <c r="M34" s="69" t="s">
        <v>48</v>
      </c>
      <c r="N34" s="1190"/>
    </row>
    <row r="35" spans="1:17" ht="13.5" customHeight="1" thickTop="1" thickBot="1" x14ac:dyDescent="0.3">
      <c r="A35" s="1290" t="s">
        <v>1245</v>
      </c>
      <c r="B35" s="168" t="s">
        <v>447</v>
      </c>
      <c r="C35" s="265">
        <f t="shared" si="0"/>
        <v>366</v>
      </c>
      <c r="D35" s="268">
        <v>0</v>
      </c>
      <c r="E35" s="268">
        <v>83</v>
      </c>
      <c r="F35" s="268">
        <v>25</v>
      </c>
      <c r="G35" s="268">
        <v>36</v>
      </c>
      <c r="H35" s="268">
        <v>50</v>
      </c>
      <c r="I35" s="268">
        <v>61</v>
      </c>
      <c r="J35" s="268">
        <v>63</v>
      </c>
      <c r="K35" s="268">
        <v>37</v>
      </c>
      <c r="L35" s="268">
        <v>11</v>
      </c>
      <c r="M35" s="162" t="s">
        <v>184</v>
      </c>
      <c r="N35" s="1192" t="s">
        <v>368</v>
      </c>
    </row>
    <row r="36" spans="1:17" ht="13.5" customHeight="1" thickTop="1" thickBot="1" x14ac:dyDescent="0.3">
      <c r="A36" s="1291"/>
      <c r="B36" s="169" t="s">
        <v>448</v>
      </c>
      <c r="C36" s="265">
        <f t="shared" si="0"/>
        <v>81</v>
      </c>
      <c r="D36" s="268">
        <v>1</v>
      </c>
      <c r="E36" s="268">
        <v>52</v>
      </c>
      <c r="F36" s="268">
        <v>2</v>
      </c>
      <c r="G36" s="268">
        <v>7</v>
      </c>
      <c r="H36" s="268">
        <v>5</v>
      </c>
      <c r="I36" s="268">
        <v>5</v>
      </c>
      <c r="J36" s="268">
        <v>5</v>
      </c>
      <c r="K36" s="268">
        <v>2</v>
      </c>
      <c r="L36" s="268">
        <v>2</v>
      </c>
      <c r="M36" s="70" t="s">
        <v>446</v>
      </c>
      <c r="N36" s="1192"/>
    </row>
    <row r="37" spans="1:17" s="30" customFormat="1" ht="13.5" customHeight="1" thickTop="1" x14ac:dyDescent="0.3">
      <c r="A37" s="1292"/>
      <c r="B37" s="595" t="s">
        <v>47</v>
      </c>
      <c r="C37" s="457">
        <f t="shared" si="0"/>
        <v>447</v>
      </c>
      <c r="D37" s="457">
        <f t="shared" ref="D37:K37" si="10">D35+D36</f>
        <v>1</v>
      </c>
      <c r="E37" s="457">
        <f t="shared" si="10"/>
        <v>135</v>
      </c>
      <c r="F37" s="457">
        <f t="shared" si="10"/>
        <v>27</v>
      </c>
      <c r="G37" s="457">
        <f t="shared" si="10"/>
        <v>43</v>
      </c>
      <c r="H37" s="457">
        <f t="shared" si="10"/>
        <v>55</v>
      </c>
      <c r="I37" s="457">
        <f t="shared" si="10"/>
        <v>66</v>
      </c>
      <c r="J37" s="457">
        <f t="shared" si="10"/>
        <v>68</v>
      </c>
      <c r="K37" s="457">
        <f t="shared" si="10"/>
        <v>39</v>
      </c>
      <c r="L37" s="457">
        <f>L35+L36</f>
        <v>13</v>
      </c>
      <c r="M37" s="374" t="s">
        <v>48</v>
      </c>
      <c r="N37" s="1392"/>
    </row>
    <row r="38" spans="1:17" ht="13.5" customHeight="1" thickBot="1" x14ac:dyDescent="0.3">
      <c r="A38" s="1383" t="s">
        <v>583</v>
      </c>
      <c r="B38" s="594" t="s">
        <v>820</v>
      </c>
      <c r="C38" s="197">
        <f t="shared" si="0"/>
        <v>1125</v>
      </c>
      <c r="D38" s="197">
        <f t="shared" ref="D38:K38" si="11">D35+D32+D29+D26+D23+D20+D17+D14+D11+D8</f>
        <v>0</v>
      </c>
      <c r="E38" s="197">
        <f t="shared" si="11"/>
        <v>484</v>
      </c>
      <c r="F38" s="197">
        <f t="shared" si="11"/>
        <v>101</v>
      </c>
      <c r="G38" s="197">
        <f>G35+G32+G29+G26+G23+G20+G17+G14+G11+G8</f>
        <v>109</v>
      </c>
      <c r="H38" s="197">
        <f t="shared" si="11"/>
        <v>128</v>
      </c>
      <c r="I38" s="197">
        <v>118</v>
      </c>
      <c r="J38" s="197">
        <f t="shared" si="11"/>
        <v>114</v>
      </c>
      <c r="K38" s="197">
        <f t="shared" si="11"/>
        <v>60</v>
      </c>
      <c r="L38" s="197">
        <f>L35+L32+L29+L26+L23+L20+L17+L14+L11+L8</f>
        <v>11</v>
      </c>
      <c r="M38" s="163" t="s">
        <v>184</v>
      </c>
      <c r="N38" s="1386" t="s">
        <v>454</v>
      </c>
    </row>
    <row r="39" spans="1:17" ht="13.5" customHeight="1" thickTop="1" thickBot="1" x14ac:dyDescent="0.3">
      <c r="A39" s="1384"/>
      <c r="B39" s="167" t="s">
        <v>821</v>
      </c>
      <c r="C39" s="197">
        <f t="shared" si="0"/>
        <v>121</v>
      </c>
      <c r="D39" s="197">
        <f t="shared" ref="D39:K40" si="12">D36+D33+D30+D27+D24+D21+D18+D15+D12+D9</f>
        <v>1</v>
      </c>
      <c r="E39" s="197">
        <f t="shared" si="12"/>
        <v>69</v>
      </c>
      <c r="F39" s="197">
        <f t="shared" si="12"/>
        <v>8</v>
      </c>
      <c r="G39" s="197">
        <f t="shared" si="12"/>
        <v>18</v>
      </c>
      <c r="H39" s="197">
        <f t="shared" si="12"/>
        <v>9</v>
      </c>
      <c r="I39" s="197">
        <f>I36+I33+I30+I27+I24+I21+I18+I15+I12+I9</f>
        <v>6</v>
      </c>
      <c r="J39" s="197">
        <f t="shared" si="12"/>
        <v>6</v>
      </c>
      <c r="K39" s="197">
        <f t="shared" si="12"/>
        <v>2</v>
      </c>
      <c r="L39" s="197">
        <f>L36+L33+L30+L27+L24+L21+L18+L15+L12+L9</f>
        <v>2</v>
      </c>
      <c r="M39" s="69" t="s">
        <v>446</v>
      </c>
      <c r="N39" s="1387"/>
    </row>
    <row r="40" spans="1:17" s="30" customFormat="1" ht="13.5" customHeight="1" thickTop="1" x14ac:dyDescent="0.3">
      <c r="A40" s="1385"/>
      <c r="B40" s="377" t="s">
        <v>47</v>
      </c>
      <c r="C40" s="199">
        <f t="shared" si="0"/>
        <v>1246</v>
      </c>
      <c r="D40" s="199">
        <f t="shared" si="12"/>
        <v>1</v>
      </c>
      <c r="E40" s="199">
        <f t="shared" ref="E40:K40" si="13">E38+E39</f>
        <v>553</v>
      </c>
      <c r="F40" s="199">
        <f t="shared" si="13"/>
        <v>109</v>
      </c>
      <c r="G40" s="199">
        <f t="shared" si="13"/>
        <v>127</v>
      </c>
      <c r="H40" s="199">
        <f t="shared" si="13"/>
        <v>137</v>
      </c>
      <c r="I40" s="199">
        <f>I38+I39</f>
        <v>124</v>
      </c>
      <c r="J40" s="199">
        <f t="shared" si="13"/>
        <v>120</v>
      </c>
      <c r="K40" s="199">
        <f t="shared" si="13"/>
        <v>62</v>
      </c>
      <c r="L40" s="199">
        <f>L38+L39</f>
        <v>13</v>
      </c>
      <c r="M40" s="164" t="s">
        <v>48</v>
      </c>
      <c r="N40" s="1388"/>
    </row>
    <row r="41" spans="1:17" ht="13.5" customHeight="1" thickBot="1" x14ac:dyDescent="0.3">
      <c r="A41" s="1389" t="s">
        <v>1280</v>
      </c>
      <c r="B41" s="379" t="s">
        <v>820</v>
      </c>
      <c r="C41" s="735">
        <f t="shared" si="0"/>
        <v>38</v>
      </c>
      <c r="D41" s="267">
        <v>0</v>
      </c>
      <c r="E41" s="267">
        <v>26</v>
      </c>
      <c r="F41" s="267">
        <v>0</v>
      </c>
      <c r="G41" s="267">
        <v>2</v>
      </c>
      <c r="H41" s="267">
        <v>0</v>
      </c>
      <c r="I41" s="267">
        <v>1</v>
      </c>
      <c r="J41" s="267">
        <v>4</v>
      </c>
      <c r="K41" s="267">
        <v>1</v>
      </c>
      <c r="L41" s="267">
        <v>4</v>
      </c>
      <c r="M41" s="162" t="s">
        <v>184</v>
      </c>
      <c r="N41" s="1391" t="s">
        <v>1279</v>
      </c>
    </row>
    <row r="42" spans="1:17" ht="13.5" customHeight="1" thickTop="1" thickBot="1" x14ac:dyDescent="0.3">
      <c r="A42" s="1390"/>
      <c r="B42" s="169" t="s">
        <v>821</v>
      </c>
      <c r="C42" s="254">
        <f t="shared" si="0"/>
        <v>155</v>
      </c>
      <c r="D42" s="222">
        <v>0</v>
      </c>
      <c r="E42" s="222">
        <v>134</v>
      </c>
      <c r="F42" s="222">
        <v>9</v>
      </c>
      <c r="G42" s="222">
        <v>4</v>
      </c>
      <c r="H42" s="222">
        <v>4</v>
      </c>
      <c r="I42" s="222">
        <v>2</v>
      </c>
      <c r="J42" s="222">
        <v>2</v>
      </c>
      <c r="K42" s="222">
        <v>0</v>
      </c>
      <c r="L42" s="222">
        <v>0</v>
      </c>
      <c r="M42" s="70" t="s">
        <v>446</v>
      </c>
      <c r="N42" s="1192"/>
    </row>
    <row r="43" spans="1:17" s="30" customFormat="1" ht="13.5" customHeight="1" thickTop="1" x14ac:dyDescent="0.3">
      <c r="A43" s="1290"/>
      <c r="B43" s="378" t="s">
        <v>47</v>
      </c>
      <c r="C43" s="266">
        <f t="shared" si="0"/>
        <v>193</v>
      </c>
      <c r="D43" s="266">
        <f t="shared" ref="D43:K43" si="14">D41+D42</f>
        <v>0</v>
      </c>
      <c r="E43" s="266">
        <f t="shared" si="14"/>
        <v>160</v>
      </c>
      <c r="F43" s="266">
        <f t="shared" si="14"/>
        <v>9</v>
      </c>
      <c r="G43" s="266">
        <f t="shared" si="14"/>
        <v>6</v>
      </c>
      <c r="H43" s="266">
        <f t="shared" si="14"/>
        <v>4</v>
      </c>
      <c r="I43" s="266">
        <f t="shared" si="14"/>
        <v>3</v>
      </c>
      <c r="J43" s="266">
        <f t="shared" si="14"/>
        <v>6</v>
      </c>
      <c r="K43" s="266">
        <f t="shared" si="14"/>
        <v>1</v>
      </c>
      <c r="L43" s="266">
        <f>L41+L42</f>
        <v>4</v>
      </c>
      <c r="M43" s="374" t="s">
        <v>48</v>
      </c>
      <c r="N43" s="1392"/>
    </row>
    <row r="44" spans="1:17" ht="13.5" customHeight="1" thickBot="1" x14ac:dyDescent="0.3">
      <c r="A44" s="1393" t="s">
        <v>453</v>
      </c>
      <c r="B44" s="166" t="s">
        <v>820</v>
      </c>
      <c r="C44" s="197">
        <f t="shared" ref="C44:K44" si="15">C38+C41</f>
        <v>1163</v>
      </c>
      <c r="D44" s="197">
        <f t="shared" si="15"/>
        <v>0</v>
      </c>
      <c r="E44" s="197">
        <f t="shared" si="15"/>
        <v>510</v>
      </c>
      <c r="F44" s="197">
        <f t="shared" si="15"/>
        <v>101</v>
      </c>
      <c r="G44" s="197">
        <f t="shared" si="15"/>
        <v>111</v>
      </c>
      <c r="H44" s="197">
        <f t="shared" si="15"/>
        <v>128</v>
      </c>
      <c r="I44" s="197">
        <f t="shared" si="15"/>
        <v>119</v>
      </c>
      <c r="J44" s="197">
        <f>J38+J41</f>
        <v>118</v>
      </c>
      <c r="K44" s="197">
        <f t="shared" si="15"/>
        <v>61</v>
      </c>
      <c r="L44" s="197">
        <f>L38+L41</f>
        <v>15</v>
      </c>
      <c r="M44" s="163" t="s">
        <v>184</v>
      </c>
      <c r="N44" s="1396" t="s">
        <v>48</v>
      </c>
    </row>
    <row r="45" spans="1:17" ht="13.5" customHeight="1" thickTop="1" thickBot="1" x14ac:dyDescent="0.3">
      <c r="A45" s="1394"/>
      <c r="B45" s="167" t="s">
        <v>821</v>
      </c>
      <c r="C45" s="197">
        <f t="shared" ref="C45:K45" si="16">C39+C42</f>
        <v>276</v>
      </c>
      <c r="D45" s="197">
        <f t="shared" si="16"/>
        <v>1</v>
      </c>
      <c r="E45" s="197">
        <f t="shared" si="16"/>
        <v>203</v>
      </c>
      <c r="F45" s="197">
        <f t="shared" si="16"/>
        <v>17</v>
      </c>
      <c r="G45" s="197">
        <f t="shared" si="16"/>
        <v>22</v>
      </c>
      <c r="H45" s="197">
        <f t="shared" si="16"/>
        <v>13</v>
      </c>
      <c r="I45" s="197">
        <f t="shared" si="16"/>
        <v>8</v>
      </c>
      <c r="J45" s="197">
        <f t="shared" si="16"/>
        <v>8</v>
      </c>
      <c r="K45" s="197">
        <f t="shared" si="16"/>
        <v>2</v>
      </c>
      <c r="L45" s="197">
        <f>L39+L42</f>
        <v>2</v>
      </c>
      <c r="M45" s="69" t="s">
        <v>446</v>
      </c>
      <c r="N45" s="1397"/>
    </row>
    <row r="46" spans="1:17" ht="13.5" customHeight="1" thickTop="1" x14ac:dyDescent="0.25">
      <c r="A46" s="1395"/>
      <c r="B46" s="377" t="s">
        <v>47</v>
      </c>
      <c r="C46" s="355">
        <f t="shared" ref="C46:K46" si="17">C44+C45</f>
        <v>1439</v>
      </c>
      <c r="D46" s="355">
        <f t="shared" si="17"/>
        <v>1</v>
      </c>
      <c r="E46" s="355">
        <f t="shared" si="17"/>
        <v>713</v>
      </c>
      <c r="F46" s="355">
        <f t="shared" si="17"/>
        <v>118</v>
      </c>
      <c r="G46" s="355">
        <f t="shared" si="17"/>
        <v>133</v>
      </c>
      <c r="H46" s="355">
        <f t="shared" si="17"/>
        <v>141</v>
      </c>
      <c r="I46" s="355">
        <f t="shared" si="17"/>
        <v>127</v>
      </c>
      <c r="J46" s="355">
        <f t="shared" si="17"/>
        <v>126</v>
      </c>
      <c r="K46" s="355">
        <f t="shared" si="17"/>
        <v>63</v>
      </c>
      <c r="L46" s="355">
        <f>L44+L45</f>
        <v>17</v>
      </c>
      <c r="M46" s="164" t="s">
        <v>48</v>
      </c>
      <c r="N46" s="1398"/>
    </row>
    <row r="47" spans="1:17" ht="13.5" customHeight="1" x14ac:dyDescent="0.3">
      <c r="A47" s="1314" t="s">
        <v>859</v>
      </c>
      <c r="B47" s="1314"/>
      <c r="C47" s="1314"/>
      <c r="D47" s="1314"/>
      <c r="E47" s="1314"/>
      <c r="F47" s="1314"/>
      <c r="G47" s="1314"/>
      <c r="H47" s="1314"/>
      <c r="I47" s="1314"/>
      <c r="J47" s="1314"/>
      <c r="K47" s="170"/>
      <c r="L47" s="1300" t="s">
        <v>1408</v>
      </c>
      <c r="M47" s="1300"/>
      <c r="N47" s="1300"/>
      <c r="O47" s="108"/>
      <c r="P47" s="108"/>
      <c r="Q47" s="108"/>
    </row>
    <row r="48" spans="1:17" x14ac:dyDescent="0.3">
      <c r="B48" s="51"/>
      <c r="M48" s="51"/>
    </row>
    <row r="49" spans="1:17" x14ac:dyDescent="0.3">
      <c r="B49" s="51"/>
      <c r="M49" s="51"/>
    </row>
    <row r="50" spans="1:17" x14ac:dyDescent="0.3">
      <c r="B50" s="51"/>
      <c r="M50" s="51"/>
    </row>
    <row r="51" spans="1:17" x14ac:dyDescent="0.3">
      <c r="A51" s="109"/>
      <c r="B51" s="51"/>
      <c r="M51" s="51"/>
    </row>
    <row r="52" spans="1:17" x14ac:dyDescent="0.3">
      <c r="A52" s="109"/>
      <c r="B52" s="51"/>
      <c r="M52" s="51"/>
    </row>
    <row r="53" spans="1:17" s="51" customFormat="1" x14ac:dyDescent="0.3">
      <c r="A53" s="109"/>
      <c r="O53" s="33"/>
      <c r="P53" s="33"/>
      <c r="Q53" s="33"/>
    </row>
    <row r="54" spans="1:17" s="51" customFormat="1" x14ac:dyDescent="0.3">
      <c r="A54" s="26"/>
      <c r="O54" s="33"/>
      <c r="P54" s="33"/>
      <c r="Q54" s="33"/>
    </row>
    <row r="55" spans="1:17" s="51" customFormat="1" x14ac:dyDescent="0.3">
      <c r="A55" s="109"/>
      <c r="O55" s="33"/>
      <c r="P55" s="33"/>
      <c r="Q55" s="33"/>
    </row>
    <row r="56" spans="1:17" s="51" customFormat="1" x14ac:dyDescent="0.3">
      <c r="A56" s="26"/>
      <c r="O56" s="33"/>
      <c r="P56" s="33"/>
      <c r="Q56" s="33"/>
    </row>
    <row r="57" spans="1:17" s="51" customFormat="1" x14ac:dyDescent="0.3">
      <c r="A57" s="26"/>
      <c r="O57" s="33"/>
      <c r="P57" s="33"/>
      <c r="Q57" s="33"/>
    </row>
    <row r="58" spans="1:17" s="51" customFormat="1" ht="15.75" customHeight="1" x14ac:dyDescent="0.3">
      <c r="O58" s="33"/>
      <c r="P58" s="33"/>
      <c r="Q58" s="33"/>
    </row>
    <row r="59" spans="1:17" s="51" customFormat="1" x14ac:dyDescent="0.3">
      <c r="O59" s="33"/>
      <c r="P59" s="33"/>
      <c r="Q59" s="33"/>
    </row>
    <row r="60" spans="1:17" s="51" customFormat="1" x14ac:dyDescent="0.3">
      <c r="O60" s="33"/>
      <c r="P60" s="33"/>
      <c r="Q60" s="33"/>
    </row>
    <row r="61" spans="1:17" s="51" customFormat="1" x14ac:dyDescent="0.3">
      <c r="O61" s="33"/>
      <c r="P61" s="33"/>
      <c r="Q61" s="33"/>
    </row>
    <row r="62" spans="1:17" s="51" customFormat="1" x14ac:dyDescent="0.3">
      <c r="A62" s="33"/>
      <c r="O62" s="33"/>
      <c r="P62" s="33"/>
      <c r="Q62" s="33"/>
    </row>
    <row r="63" spans="1:17" s="51" customFormat="1" x14ac:dyDescent="0.3">
      <c r="O63" s="33"/>
      <c r="P63" s="33"/>
      <c r="Q63" s="33"/>
    </row>
    <row r="64" spans="1:17" s="51" customFormat="1" ht="16.5" customHeight="1" x14ac:dyDescent="0.3">
      <c r="O64" s="33"/>
      <c r="P64" s="33"/>
      <c r="Q64" s="33"/>
    </row>
    <row r="65" spans="15:17" s="51" customFormat="1" x14ac:dyDescent="0.3">
      <c r="O65" s="33"/>
      <c r="P65" s="33"/>
      <c r="Q65" s="33"/>
    </row>
    <row r="66" spans="15:17" s="51" customFormat="1" x14ac:dyDescent="0.3">
      <c r="O66" s="33"/>
      <c r="P66" s="33"/>
      <c r="Q66" s="33"/>
    </row>
    <row r="67" spans="15:17" s="51" customFormat="1" x14ac:dyDescent="0.3">
      <c r="O67" s="33"/>
      <c r="P67" s="33"/>
      <c r="Q67" s="33"/>
    </row>
    <row r="68" spans="15:17" s="51" customFormat="1" x14ac:dyDescent="0.3">
      <c r="O68" s="33"/>
      <c r="P68" s="33"/>
      <c r="Q68" s="33"/>
    </row>
    <row r="69" spans="15:17" s="51" customFormat="1" x14ac:dyDescent="0.3">
      <c r="O69" s="33"/>
      <c r="P69" s="33"/>
      <c r="Q69" s="33"/>
    </row>
    <row r="70" spans="15:17" s="51" customFormat="1" ht="16.5" customHeight="1" x14ac:dyDescent="0.3">
      <c r="O70" s="33"/>
      <c r="P70" s="33"/>
      <c r="Q70" s="33"/>
    </row>
    <row r="71" spans="15:17" s="51" customFormat="1" x14ac:dyDescent="0.3">
      <c r="O71" s="33"/>
      <c r="P71" s="33"/>
      <c r="Q71" s="33"/>
    </row>
    <row r="72" spans="15:17" s="51" customFormat="1" x14ac:dyDescent="0.3">
      <c r="O72" s="33"/>
      <c r="P72" s="33"/>
      <c r="Q72" s="33"/>
    </row>
    <row r="73" spans="15:17" s="51" customFormat="1" ht="16.5" customHeight="1" x14ac:dyDescent="0.3">
      <c r="O73" s="33"/>
      <c r="P73" s="33"/>
      <c r="Q73" s="33"/>
    </row>
    <row r="74" spans="15:17" s="51" customFormat="1" x14ac:dyDescent="0.3">
      <c r="O74" s="33"/>
      <c r="P74" s="33"/>
      <c r="Q74" s="33"/>
    </row>
    <row r="75" spans="15:17" s="51" customFormat="1" x14ac:dyDescent="0.3">
      <c r="O75" s="33"/>
      <c r="P75" s="33"/>
      <c r="Q75" s="33"/>
    </row>
    <row r="76" spans="15:17" s="51" customFormat="1" x14ac:dyDescent="0.3">
      <c r="O76" s="33"/>
      <c r="P76" s="33"/>
      <c r="Q76" s="33"/>
    </row>
    <row r="77" spans="15:17" s="51" customFormat="1" x14ac:dyDescent="0.3">
      <c r="O77" s="33"/>
      <c r="P77" s="33"/>
      <c r="Q77" s="33"/>
    </row>
    <row r="78" spans="15:17" s="51" customFormat="1" x14ac:dyDescent="0.3">
      <c r="O78" s="33"/>
      <c r="P78" s="33"/>
      <c r="Q78" s="33"/>
    </row>
    <row r="79" spans="15:17" s="51" customFormat="1" x14ac:dyDescent="0.3">
      <c r="O79" s="33"/>
      <c r="P79" s="33"/>
      <c r="Q79" s="33"/>
    </row>
    <row r="80" spans="15:17" s="51" customFormat="1" x14ac:dyDescent="0.3">
      <c r="O80" s="33"/>
      <c r="P80" s="33"/>
      <c r="Q80" s="33"/>
    </row>
    <row r="81" spans="15:17" s="51" customFormat="1" x14ac:dyDescent="0.3">
      <c r="O81" s="33"/>
      <c r="P81" s="33"/>
      <c r="Q81" s="33"/>
    </row>
    <row r="82" spans="15:17" s="51" customFormat="1" x14ac:dyDescent="0.3">
      <c r="O82" s="33"/>
      <c r="P82" s="33"/>
      <c r="Q82" s="33"/>
    </row>
    <row r="83" spans="15:17" s="51" customFormat="1" x14ac:dyDescent="0.3">
      <c r="O83" s="33"/>
      <c r="P83" s="33"/>
      <c r="Q83" s="33"/>
    </row>
    <row r="84" spans="15:17" s="51" customFormat="1" x14ac:dyDescent="0.3">
      <c r="O84" s="33"/>
      <c r="P84" s="33"/>
      <c r="Q84" s="33"/>
    </row>
    <row r="85" spans="15:17" s="51" customFormat="1" x14ac:dyDescent="0.3">
      <c r="O85" s="33"/>
      <c r="P85" s="33"/>
      <c r="Q85" s="33"/>
    </row>
    <row r="86" spans="15:17" s="51" customFormat="1" x14ac:dyDescent="0.3">
      <c r="O86" s="33"/>
      <c r="P86" s="33"/>
      <c r="Q86" s="33"/>
    </row>
    <row r="87" spans="15:17" s="51" customFormat="1" x14ac:dyDescent="0.3">
      <c r="O87" s="33"/>
      <c r="P87" s="33"/>
      <c r="Q87" s="33"/>
    </row>
    <row r="88" spans="15:17" s="51" customFormat="1" x14ac:dyDescent="0.3">
      <c r="O88" s="33"/>
      <c r="P88" s="33"/>
      <c r="Q88" s="33"/>
    </row>
    <row r="89" spans="15:17" s="51" customFormat="1" x14ac:dyDescent="0.3">
      <c r="O89" s="33"/>
      <c r="P89" s="33"/>
      <c r="Q89" s="33"/>
    </row>
    <row r="90" spans="15:17" s="51" customFormat="1" x14ac:dyDescent="0.3">
      <c r="O90" s="33"/>
      <c r="P90" s="33"/>
      <c r="Q90" s="33"/>
    </row>
    <row r="91" spans="15:17" s="51" customFormat="1" x14ac:dyDescent="0.3">
      <c r="O91" s="33"/>
      <c r="P91" s="33"/>
      <c r="Q91" s="33"/>
    </row>
    <row r="92" spans="15:17" s="51" customFormat="1" x14ac:dyDescent="0.3">
      <c r="O92" s="33"/>
      <c r="P92" s="33"/>
      <c r="Q92" s="33"/>
    </row>
    <row r="93" spans="15:17" s="51" customFormat="1" x14ac:dyDescent="0.3">
      <c r="O93" s="33"/>
      <c r="P93" s="33"/>
      <c r="Q93" s="33"/>
    </row>
    <row r="94" spans="15:17" s="51" customFormat="1" x14ac:dyDescent="0.3">
      <c r="O94" s="33"/>
      <c r="P94" s="33"/>
      <c r="Q94" s="33"/>
    </row>
    <row r="95" spans="15:17" s="51" customFormat="1" x14ac:dyDescent="0.3">
      <c r="O95" s="33"/>
      <c r="P95" s="33"/>
      <c r="Q95" s="33"/>
    </row>
    <row r="96" spans="15:17" s="51" customFormat="1" x14ac:dyDescent="0.3">
      <c r="O96" s="33"/>
      <c r="P96" s="33"/>
      <c r="Q96" s="33"/>
    </row>
    <row r="97" spans="15:17" s="51" customFormat="1" x14ac:dyDescent="0.3">
      <c r="O97" s="33"/>
      <c r="P97" s="33"/>
      <c r="Q97" s="33"/>
    </row>
    <row r="98" spans="15:17" s="51" customFormat="1" x14ac:dyDescent="0.3">
      <c r="O98" s="33"/>
      <c r="P98" s="33"/>
      <c r="Q98" s="33"/>
    </row>
    <row r="99" spans="15:17" s="51" customFormat="1" x14ac:dyDescent="0.3">
      <c r="O99" s="33"/>
      <c r="P99" s="33"/>
      <c r="Q99" s="33"/>
    </row>
    <row r="100" spans="15:17" s="51" customFormat="1" x14ac:dyDescent="0.3">
      <c r="O100" s="33"/>
      <c r="P100" s="33"/>
      <c r="Q100" s="33"/>
    </row>
    <row r="101" spans="15:17" s="51" customFormat="1" x14ac:dyDescent="0.3">
      <c r="O101" s="33"/>
      <c r="P101" s="33"/>
      <c r="Q101" s="33"/>
    </row>
    <row r="102" spans="15:17" s="51" customFormat="1" x14ac:dyDescent="0.3">
      <c r="O102" s="33"/>
      <c r="P102" s="33"/>
      <c r="Q102" s="33"/>
    </row>
    <row r="103" spans="15:17" s="51" customFormat="1" x14ac:dyDescent="0.3">
      <c r="O103" s="33"/>
      <c r="P103" s="33"/>
      <c r="Q103" s="33"/>
    </row>
    <row r="104" spans="15:17" s="51" customFormat="1" x14ac:dyDescent="0.3">
      <c r="O104" s="33"/>
      <c r="P104" s="33"/>
      <c r="Q104" s="33"/>
    </row>
    <row r="105" spans="15:17" s="51" customFormat="1" x14ac:dyDescent="0.3">
      <c r="O105" s="33"/>
      <c r="P105" s="33"/>
      <c r="Q105" s="33"/>
    </row>
    <row r="106" spans="15:17" s="51" customFormat="1" x14ac:dyDescent="0.3">
      <c r="O106" s="33"/>
      <c r="P106" s="33"/>
      <c r="Q106" s="33"/>
    </row>
    <row r="107" spans="15:17" s="51" customFormat="1" x14ac:dyDescent="0.3">
      <c r="O107" s="33"/>
      <c r="P107" s="33"/>
      <c r="Q107" s="33"/>
    </row>
    <row r="108" spans="15:17" s="51" customFormat="1" x14ac:dyDescent="0.3">
      <c r="O108" s="33"/>
      <c r="P108" s="33"/>
      <c r="Q108" s="33"/>
    </row>
    <row r="109" spans="15:17" s="51" customFormat="1" x14ac:dyDescent="0.3">
      <c r="O109" s="33"/>
      <c r="P109" s="33"/>
      <c r="Q109" s="33"/>
    </row>
    <row r="110" spans="15:17" s="51" customFormat="1" x14ac:dyDescent="0.3">
      <c r="O110" s="33"/>
      <c r="P110" s="33"/>
      <c r="Q110" s="33"/>
    </row>
    <row r="111" spans="15:17" s="51" customFormat="1" x14ac:dyDescent="0.3">
      <c r="O111" s="33"/>
      <c r="P111" s="33"/>
      <c r="Q111" s="33"/>
    </row>
    <row r="112" spans="15:17" s="51" customFormat="1" x14ac:dyDescent="0.3">
      <c r="O112" s="33"/>
      <c r="P112" s="33"/>
      <c r="Q112" s="33"/>
    </row>
    <row r="113" spans="15:17" s="51" customFormat="1" x14ac:dyDescent="0.3">
      <c r="O113" s="33"/>
      <c r="P113" s="33"/>
      <c r="Q113" s="33"/>
    </row>
    <row r="114" spans="15:17" s="51" customFormat="1" x14ac:dyDescent="0.3">
      <c r="O114" s="33"/>
      <c r="P114" s="33"/>
      <c r="Q114" s="33"/>
    </row>
    <row r="115" spans="15:17" s="51" customFormat="1" x14ac:dyDescent="0.3">
      <c r="O115" s="33"/>
      <c r="P115" s="33"/>
      <c r="Q115" s="33"/>
    </row>
    <row r="116" spans="15:17" s="51" customFormat="1" x14ac:dyDescent="0.3">
      <c r="O116" s="33"/>
      <c r="P116" s="33"/>
      <c r="Q116" s="33"/>
    </row>
    <row r="117" spans="15:17" s="51" customFormat="1" x14ac:dyDescent="0.3">
      <c r="O117" s="33"/>
      <c r="P117" s="33"/>
      <c r="Q117" s="33"/>
    </row>
    <row r="118" spans="15:17" s="51" customFormat="1" x14ac:dyDescent="0.3">
      <c r="O118" s="33"/>
      <c r="P118" s="33"/>
      <c r="Q118" s="33"/>
    </row>
    <row r="119" spans="15:17" s="51" customFormat="1" x14ac:dyDescent="0.3">
      <c r="O119" s="33"/>
      <c r="P119" s="33"/>
      <c r="Q119" s="33"/>
    </row>
    <row r="120" spans="15:17" s="51" customFormat="1" x14ac:dyDescent="0.3">
      <c r="O120" s="33"/>
      <c r="P120" s="33"/>
      <c r="Q120" s="33"/>
    </row>
    <row r="121" spans="15:17" s="51" customFormat="1" x14ac:dyDescent="0.3">
      <c r="O121" s="33"/>
      <c r="P121" s="33"/>
      <c r="Q121" s="33"/>
    </row>
    <row r="122" spans="15:17" s="51" customFormat="1" x14ac:dyDescent="0.3">
      <c r="O122" s="33"/>
      <c r="P122" s="33"/>
      <c r="Q122" s="33"/>
    </row>
    <row r="123" spans="15:17" s="51" customFormat="1" x14ac:dyDescent="0.3">
      <c r="O123" s="33"/>
      <c r="P123" s="33"/>
      <c r="Q123" s="33"/>
    </row>
    <row r="124" spans="15:17" s="51" customFormat="1" x14ac:dyDescent="0.3">
      <c r="O124" s="33"/>
      <c r="P124" s="33"/>
      <c r="Q124" s="33"/>
    </row>
    <row r="125" spans="15:17" s="51" customFormat="1" x14ac:dyDescent="0.3">
      <c r="O125" s="33"/>
      <c r="P125" s="33"/>
      <c r="Q125" s="33"/>
    </row>
    <row r="126" spans="15:17" s="51" customFormat="1" x14ac:dyDescent="0.3">
      <c r="O126" s="33"/>
      <c r="P126" s="33"/>
      <c r="Q126" s="33"/>
    </row>
    <row r="127" spans="15:17" s="51" customFormat="1" x14ac:dyDescent="0.3">
      <c r="O127" s="33"/>
      <c r="P127" s="33"/>
      <c r="Q127" s="33"/>
    </row>
    <row r="128" spans="15:17" s="51" customFormat="1" x14ac:dyDescent="0.3">
      <c r="O128" s="33"/>
      <c r="P128" s="33"/>
      <c r="Q128" s="33"/>
    </row>
    <row r="129" spans="15:17" s="51" customFormat="1" x14ac:dyDescent="0.3">
      <c r="O129" s="33"/>
      <c r="P129" s="33"/>
      <c r="Q129" s="33"/>
    </row>
    <row r="130" spans="15:17" s="51" customFormat="1" x14ac:dyDescent="0.3">
      <c r="O130" s="33"/>
      <c r="P130" s="33"/>
      <c r="Q130" s="33"/>
    </row>
    <row r="131" spans="15:17" s="51" customFormat="1" x14ac:dyDescent="0.3">
      <c r="O131" s="33"/>
      <c r="P131" s="33"/>
      <c r="Q131" s="33"/>
    </row>
    <row r="132" spans="15:17" s="51" customFormat="1" x14ac:dyDescent="0.3">
      <c r="O132" s="33"/>
      <c r="P132" s="33"/>
      <c r="Q132" s="33"/>
    </row>
    <row r="133" spans="15:17" s="51" customFormat="1" x14ac:dyDescent="0.3">
      <c r="O133" s="33"/>
      <c r="P133" s="33"/>
      <c r="Q133" s="33"/>
    </row>
    <row r="134" spans="15:17" s="51" customFormat="1" x14ac:dyDescent="0.3">
      <c r="O134" s="33"/>
      <c r="P134" s="33"/>
      <c r="Q134" s="33"/>
    </row>
    <row r="135" spans="15:17" s="51" customFormat="1" x14ac:dyDescent="0.3">
      <c r="O135" s="33"/>
      <c r="P135" s="33"/>
      <c r="Q135" s="33"/>
    </row>
    <row r="136" spans="15:17" s="51" customFormat="1" x14ac:dyDescent="0.3">
      <c r="O136" s="33"/>
      <c r="P136" s="33"/>
      <c r="Q136" s="33"/>
    </row>
    <row r="137" spans="15:17" s="51" customFormat="1" x14ac:dyDescent="0.3">
      <c r="O137" s="33"/>
      <c r="P137" s="33"/>
      <c r="Q137" s="33"/>
    </row>
    <row r="138" spans="15:17" s="51" customFormat="1" x14ac:dyDescent="0.3">
      <c r="O138" s="33"/>
      <c r="P138" s="33"/>
      <c r="Q138" s="33"/>
    </row>
    <row r="139" spans="15:17" s="51" customFormat="1" x14ac:dyDescent="0.3">
      <c r="O139" s="33"/>
      <c r="P139" s="33"/>
      <c r="Q139" s="33"/>
    </row>
    <row r="140" spans="15:17" s="51" customFormat="1" x14ac:dyDescent="0.3">
      <c r="O140" s="33"/>
      <c r="P140" s="33"/>
      <c r="Q140" s="33"/>
    </row>
    <row r="141" spans="15:17" s="51" customFormat="1" x14ac:dyDescent="0.3">
      <c r="O141" s="33"/>
      <c r="P141" s="33"/>
      <c r="Q141" s="33"/>
    </row>
    <row r="142" spans="15:17" s="51" customFormat="1" x14ac:dyDescent="0.3">
      <c r="O142" s="33"/>
      <c r="P142" s="33"/>
      <c r="Q142" s="33"/>
    </row>
    <row r="143" spans="15:17" s="51" customFormat="1" x14ac:dyDescent="0.3">
      <c r="O143" s="33"/>
      <c r="P143" s="33"/>
      <c r="Q143" s="33"/>
    </row>
    <row r="144" spans="15:17" s="51" customFormat="1" x14ac:dyDescent="0.3">
      <c r="O144" s="33"/>
      <c r="P144" s="33"/>
      <c r="Q144" s="33"/>
    </row>
    <row r="145" spans="15:17" s="51" customFormat="1" x14ac:dyDescent="0.3">
      <c r="O145" s="33"/>
      <c r="P145" s="33"/>
      <c r="Q145" s="33"/>
    </row>
    <row r="146" spans="15:17" s="51" customFormat="1" x14ac:dyDescent="0.3">
      <c r="O146" s="33"/>
      <c r="P146" s="33"/>
      <c r="Q146" s="33"/>
    </row>
    <row r="147" spans="15:17" s="51" customFormat="1" x14ac:dyDescent="0.3">
      <c r="O147" s="33"/>
      <c r="P147" s="33"/>
      <c r="Q147" s="33"/>
    </row>
    <row r="148" spans="15:17" s="51" customFormat="1" x14ac:dyDescent="0.3">
      <c r="O148" s="33"/>
      <c r="P148" s="33"/>
      <c r="Q148" s="33"/>
    </row>
    <row r="149" spans="15:17" s="51" customFormat="1" x14ac:dyDescent="0.3">
      <c r="O149" s="33"/>
      <c r="P149" s="33"/>
      <c r="Q149" s="33"/>
    </row>
    <row r="150" spans="15:17" s="51" customFormat="1" x14ac:dyDescent="0.3">
      <c r="O150" s="33"/>
      <c r="P150" s="33"/>
      <c r="Q150" s="33"/>
    </row>
    <row r="151" spans="15:17" s="51" customFormat="1" x14ac:dyDescent="0.3">
      <c r="O151" s="33"/>
      <c r="P151" s="33"/>
      <c r="Q151" s="33"/>
    </row>
    <row r="152" spans="15:17" s="51" customFormat="1" x14ac:dyDescent="0.3">
      <c r="O152" s="33"/>
      <c r="P152" s="33"/>
      <c r="Q152" s="33"/>
    </row>
    <row r="153" spans="15:17" s="51" customFormat="1" x14ac:dyDescent="0.3">
      <c r="O153" s="33"/>
      <c r="P153" s="33"/>
      <c r="Q153" s="33"/>
    </row>
    <row r="154" spans="15:17" s="51" customFormat="1" x14ac:dyDescent="0.3">
      <c r="O154" s="33"/>
      <c r="P154" s="33"/>
      <c r="Q154" s="33"/>
    </row>
    <row r="155" spans="15:17" s="51" customFormat="1" x14ac:dyDescent="0.3">
      <c r="O155" s="33"/>
      <c r="P155" s="33"/>
      <c r="Q155" s="33"/>
    </row>
    <row r="156" spans="15:17" s="51" customFormat="1" x14ac:dyDescent="0.3">
      <c r="O156" s="33"/>
      <c r="P156" s="33"/>
      <c r="Q156" s="33"/>
    </row>
    <row r="157" spans="15:17" s="51" customFormat="1" x14ac:dyDescent="0.3">
      <c r="O157" s="33"/>
      <c r="P157" s="33"/>
      <c r="Q157" s="33"/>
    </row>
    <row r="158" spans="15:17" s="51" customFormat="1" x14ac:dyDescent="0.3">
      <c r="O158" s="33"/>
      <c r="P158" s="33"/>
      <c r="Q158" s="33"/>
    </row>
    <row r="159" spans="15:17" s="51" customFormat="1" x14ac:dyDescent="0.3">
      <c r="O159" s="33"/>
      <c r="P159" s="33"/>
      <c r="Q159" s="33"/>
    </row>
    <row r="160" spans="15:17" s="51" customFormat="1" x14ac:dyDescent="0.3">
      <c r="O160" s="33"/>
      <c r="P160" s="33"/>
      <c r="Q160" s="33"/>
    </row>
    <row r="161" spans="15:17" s="51" customFormat="1" x14ac:dyDescent="0.3">
      <c r="O161" s="33"/>
      <c r="P161" s="33"/>
      <c r="Q161" s="33"/>
    </row>
    <row r="162" spans="15:17" s="51" customFormat="1" x14ac:dyDescent="0.3">
      <c r="O162" s="33"/>
      <c r="P162" s="33"/>
      <c r="Q162" s="33"/>
    </row>
    <row r="163" spans="15:17" s="51" customFormat="1" x14ac:dyDescent="0.3">
      <c r="O163" s="33"/>
      <c r="P163" s="33"/>
      <c r="Q163" s="33"/>
    </row>
    <row r="164" spans="15:17" s="51" customFormat="1" x14ac:dyDescent="0.3">
      <c r="O164" s="33"/>
      <c r="P164" s="33"/>
      <c r="Q164" s="33"/>
    </row>
    <row r="165" spans="15:17" s="51" customFormat="1" x14ac:dyDescent="0.3">
      <c r="O165" s="33"/>
      <c r="P165" s="33"/>
      <c r="Q165" s="33"/>
    </row>
    <row r="166" spans="15:17" s="51" customFormat="1" x14ac:dyDescent="0.3">
      <c r="O166" s="33"/>
      <c r="P166" s="33"/>
      <c r="Q166" s="33"/>
    </row>
    <row r="167" spans="15:17" s="51" customFormat="1" x14ac:dyDescent="0.3">
      <c r="O167" s="33"/>
      <c r="P167" s="33"/>
      <c r="Q167" s="33"/>
    </row>
    <row r="168" spans="15:17" s="51" customFormat="1" x14ac:dyDescent="0.3">
      <c r="O168" s="33"/>
      <c r="P168" s="33"/>
      <c r="Q168" s="33"/>
    </row>
    <row r="169" spans="15:17" s="51" customFormat="1" x14ac:dyDescent="0.3">
      <c r="O169" s="33"/>
      <c r="P169" s="33"/>
      <c r="Q169" s="33"/>
    </row>
    <row r="170" spans="15:17" s="51" customFormat="1" x14ac:dyDescent="0.3">
      <c r="O170" s="33"/>
      <c r="P170" s="33"/>
      <c r="Q170" s="33"/>
    </row>
    <row r="171" spans="15:17" s="51" customFormat="1" x14ac:dyDescent="0.3">
      <c r="O171" s="33"/>
      <c r="P171" s="33"/>
      <c r="Q171" s="33"/>
    </row>
    <row r="172" spans="15:17" s="51" customFormat="1" x14ac:dyDescent="0.3">
      <c r="O172" s="33"/>
      <c r="P172" s="33"/>
      <c r="Q172" s="33"/>
    </row>
    <row r="173" spans="15:17" s="51" customFormat="1" x14ac:dyDescent="0.3">
      <c r="O173" s="33"/>
      <c r="P173" s="33"/>
      <c r="Q173" s="33"/>
    </row>
    <row r="174" spans="15:17" s="51" customFormat="1" x14ac:dyDescent="0.3">
      <c r="O174" s="33"/>
      <c r="P174" s="33"/>
      <c r="Q174" s="33"/>
    </row>
    <row r="175" spans="15:17" s="51" customFormat="1" x14ac:dyDescent="0.3">
      <c r="O175" s="33"/>
      <c r="P175" s="33"/>
      <c r="Q175" s="33"/>
    </row>
    <row r="176" spans="15:17" s="51" customFormat="1" x14ac:dyDescent="0.3">
      <c r="O176" s="33"/>
      <c r="P176" s="33"/>
      <c r="Q176" s="33"/>
    </row>
    <row r="177" spans="15:17" s="51" customFormat="1" x14ac:dyDescent="0.3">
      <c r="O177" s="33"/>
      <c r="P177" s="33"/>
      <c r="Q177" s="33"/>
    </row>
    <row r="178" spans="15:17" s="51" customFormat="1" x14ac:dyDescent="0.3">
      <c r="O178" s="33"/>
      <c r="P178" s="33"/>
      <c r="Q178" s="33"/>
    </row>
    <row r="179" spans="15:17" s="51" customFormat="1" x14ac:dyDescent="0.3">
      <c r="O179" s="33"/>
      <c r="P179" s="33"/>
      <c r="Q179" s="33"/>
    </row>
    <row r="180" spans="15:17" s="51" customFormat="1" x14ac:dyDescent="0.3">
      <c r="O180" s="33"/>
      <c r="P180" s="33"/>
      <c r="Q180" s="33"/>
    </row>
    <row r="181" spans="15:17" s="51" customFormat="1" x14ac:dyDescent="0.3">
      <c r="O181" s="33"/>
      <c r="P181" s="33"/>
      <c r="Q181" s="33"/>
    </row>
    <row r="182" spans="15:17" s="51" customFormat="1" x14ac:dyDescent="0.3">
      <c r="O182" s="33"/>
      <c r="P182" s="33"/>
      <c r="Q182" s="33"/>
    </row>
    <row r="183" spans="15:17" s="51" customFormat="1" x14ac:dyDescent="0.3">
      <c r="O183" s="33"/>
      <c r="P183" s="33"/>
      <c r="Q183" s="33"/>
    </row>
    <row r="184" spans="15:17" s="51" customFormat="1" x14ac:dyDescent="0.3">
      <c r="O184" s="33"/>
      <c r="P184" s="33"/>
      <c r="Q184" s="33"/>
    </row>
    <row r="185" spans="15:17" s="51" customFormat="1" x14ac:dyDescent="0.3">
      <c r="O185" s="33"/>
      <c r="P185" s="33"/>
      <c r="Q185" s="33"/>
    </row>
    <row r="186" spans="15:17" s="51" customFormat="1" x14ac:dyDescent="0.3">
      <c r="O186" s="33"/>
      <c r="P186" s="33"/>
      <c r="Q186" s="33"/>
    </row>
  </sheetData>
  <mergeCells count="37">
    <mergeCell ref="A47:J47"/>
    <mergeCell ref="A23:A25"/>
    <mergeCell ref="N23:N25"/>
    <mergeCell ref="A38:A40"/>
    <mergeCell ref="N38:N40"/>
    <mergeCell ref="A41:A43"/>
    <mergeCell ref="N41:N43"/>
    <mergeCell ref="A44:A46"/>
    <mergeCell ref="N44:N46"/>
    <mergeCell ref="A29:A31"/>
    <mergeCell ref="N29:N31"/>
    <mergeCell ref="A32:A34"/>
    <mergeCell ref="N32:N34"/>
    <mergeCell ref="A35:A37"/>
    <mergeCell ref="N35:N37"/>
    <mergeCell ref="L47:N47"/>
    <mergeCell ref="A17:A19"/>
    <mergeCell ref="N17:N19"/>
    <mergeCell ref="A20:A22"/>
    <mergeCell ref="N20:N22"/>
    <mergeCell ref="A26:A28"/>
    <mergeCell ref="N26:N28"/>
    <mergeCell ref="A8:A10"/>
    <mergeCell ref="N8:N10"/>
    <mergeCell ref="A11:A13"/>
    <mergeCell ref="N11:N13"/>
    <mergeCell ref="A14:A16"/>
    <mergeCell ref="N14:N16"/>
    <mergeCell ref="A1:N1"/>
    <mergeCell ref="A2:N2"/>
    <mergeCell ref="A3:N3"/>
    <mergeCell ref="A4:N4"/>
    <mergeCell ref="A6:A7"/>
    <mergeCell ref="B6:B7"/>
    <mergeCell ref="M6:M7"/>
    <mergeCell ref="N6:N7"/>
    <mergeCell ref="C6:L6"/>
  </mergeCells>
  <printOptions horizontalCentered="1" verticalCentered="1"/>
  <pageMargins left="0" right="0" top="0" bottom="0" header="0.51181102362204722" footer="0.51181102362204722"/>
  <pageSetup paperSize="9" scale="85" orientation="landscape" r:id="rId1"/>
  <headerFooter alignWithMargins="0"/>
  <rowBreaks count="1" manualBreakCount="1">
    <brk id="47" max="12" man="1"/>
  </rowBreaks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5"/>
  <dimension ref="A1:Q186"/>
  <sheetViews>
    <sheetView view="pageBreakPreview" zoomScaleNormal="100" zoomScaleSheetLayoutView="100" workbookViewId="0">
      <selection activeCell="G26" sqref="G26"/>
    </sheetView>
  </sheetViews>
  <sheetFormatPr defaultRowHeight="14" x14ac:dyDescent="0.3"/>
  <cols>
    <col min="1" max="1" width="25.7265625" style="51" customWidth="1"/>
    <col min="2" max="2" width="10.7265625" style="53" customWidth="1"/>
    <col min="3" max="5" width="8.7265625" style="51" customWidth="1"/>
    <col min="6" max="11" width="8.1796875" style="51" customWidth="1"/>
    <col min="12" max="12" width="10.7265625" style="51" customWidth="1"/>
    <col min="13" max="13" width="10.7265625" style="53" customWidth="1"/>
    <col min="14" max="14" width="25.7265625" style="51" customWidth="1"/>
    <col min="15" max="257" width="9.1796875" style="33"/>
    <col min="258" max="258" width="25.7265625" style="33" customWidth="1"/>
    <col min="259" max="259" width="10.7265625" style="33" customWidth="1"/>
    <col min="260" max="268" width="8.7265625" style="33" customWidth="1"/>
    <col min="269" max="269" width="10.7265625" style="33" customWidth="1"/>
    <col min="270" max="270" width="25.7265625" style="33" customWidth="1"/>
    <col min="271" max="513" width="9.1796875" style="33"/>
    <col min="514" max="514" width="25.7265625" style="33" customWidth="1"/>
    <col min="515" max="515" width="10.7265625" style="33" customWidth="1"/>
    <col min="516" max="524" width="8.7265625" style="33" customWidth="1"/>
    <col min="525" max="525" width="10.7265625" style="33" customWidth="1"/>
    <col min="526" max="526" width="25.7265625" style="33" customWidth="1"/>
    <col min="527" max="769" width="9.1796875" style="33"/>
    <col min="770" max="770" width="25.7265625" style="33" customWidth="1"/>
    <col min="771" max="771" width="10.7265625" style="33" customWidth="1"/>
    <col min="772" max="780" width="8.7265625" style="33" customWidth="1"/>
    <col min="781" max="781" width="10.7265625" style="33" customWidth="1"/>
    <col min="782" max="782" width="25.7265625" style="33" customWidth="1"/>
    <col min="783" max="1025" width="9.1796875" style="33"/>
    <col min="1026" max="1026" width="25.7265625" style="33" customWidth="1"/>
    <col min="1027" max="1027" width="10.7265625" style="33" customWidth="1"/>
    <col min="1028" max="1036" width="8.7265625" style="33" customWidth="1"/>
    <col min="1037" max="1037" width="10.7265625" style="33" customWidth="1"/>
    <col min="1038" max="1038" width="25.7265625" style="33" customWidth="1"/>
    <col min="1039" max="1281" width="9.1796875" style="33"/>
    <col min="1282" max="1282" width="25.7265625" style="33" customWidth="1"/>
    <col min="1283" max="1283" width="10.7265625" style="33" customWidth="1"/>
    <col min="1284" max="1292" width="8.7265625" style="33" customWidth="1"/>
    <col min="1293" max="1293" width="10.7265625" style="33" customWidth="1"/>
    <col min="1294" max="1294" width="25.7265625" style="33" customWidth="1"/>
    <col min="1295" max="1537" width="9.1796875" style="33"/>
    <col min="1538" max="1538" width="25.7265625" style="33" customWidth="1"/>
    <col min="1539" max="1539" width="10.7265625" style="33" customWidth="1"/>
    <col min="1540" max="1548" width="8.7265625" style="33" customWidth="1"/>
    <col min="1549" max="1549" width="10.7265625" style="33" customWidth="1"/>
    <col min="1550" max="1550" width="25.7265625" style="33" customWidth="1"/>
    <col min="1551" max="1793" width="9.1796875" style="33"/>
    <col min="1794" max="1794" width="25.7265625" style="33" customWidth="1"/>
    <col min="1795" max="1795" width="10.7265625" style="33" customWidth="1"/>
    <col min="1796" max="1804" width="8.7265625" style="33" customWidth="1"/>
    <col min="1805" max="1805" width="10.7265625" style="33" customWidth="1"/>
    <col min="1806" max="1806" width="25.7265625" style="33" customWidth="1"/>
    <col min="1807" max="2049" width="9.1796875" style="33"/>
    <col min="2050" max="2050" width="25.7265625" style="33" customWidth="1"/>
    <col min="2051" max="2051" width="10.7265625" style="33" customWidth="1"/>
    <col min="2052" max="2060" width="8.7265625" style="33" customWidth="1"/>
    <col min="2061" max="2061" width="10.7265625" style="33" customWidth="1"/>
    <col min="2062" max="2062" width="25.7265625" style="33" customWidth="1"/>
    <col min="2063" max="2305" width="9.1796875" style="33"/>
    <col min="2306" max="2306" width="25.7265625" style="33" customWidth="1"/>
    <col min="2307" max="2307" width="10.7265625" style="33" customWidth="1"/>
    <col min="2308" max="2316" width="8.7265625" style="33" customWidth="1"/>
    <col min="2317" max="2317" width="10.7265625" style="33" customWidth="1"/>
    <col min="2318" max="2318" width="25.7265625" style="33" customWidth="1"/>
    <col min="2319" max="2561" width="9.1796875" style="33"/>
    <col min="2562" max="2562" width="25.7265625" style="33" customWidth="1"/>
    <col min="2563" max="2563" width="10.7265625" style="33" customWidth="1"/>
    <col min="2564" max="2572" width="8.7265625" style="33" customWidth="1"/>
    <col min="2573" max="2573" width="10.7265625" style="33" customWidth="1"/>
    <col min="2574" max="2574" width="25.7265625" style="33" customWidth="1"/>
    <col min="2575" max="2817" width="9.1796875" style="33"/>
    <col min="2818" max="2818" width="25.7265625" style="33" customWidth="1"/>
    <col min="2819" max="2819" width="10.7265625" style="33" customWidth="1"/>
    <col min="2820" max="2828" width="8.7265625" style="33" customWidth="1"/>
    <col min="2829" max="2829" width="10.7265625" style="33" customWidth="1"/>
    <col min="2830" max="2830" width="25.7265625" style="33" customWidth="1"/>
    <col min="2831" max="3073" width="9.1796875" style="33"/>
    <col min="3074" max="3074" width="25.7265625" style="33" customWidth="1"/>
    <col min="3075" max="3075" width="10.7265625" style="33" customWidth="1"/>
    <col min="3076" max="3084" width="8.7265625" style="33" customWidth="1"/>
    <col min="3085" max="3085" width="10.7265625" style="33" customWidth="1"/>
    <col min="3086" max="3086" width="25.7265625" style="33" customWidth="1"/>
    <col min="3087" max="3329" width="9.1796875" style="33"/>
    <col min="3330" max="3330" width="25.7265625" style="33" customWidth="1"/>
    <col min="3331" max="3331" width="10.7265625" style="33" customWidth="1"/>
    <col min="3332" max="3340" width="8.7265625" style="33" customWidth="1"/>
    <col min="3341" max="3341" width="10.7265625" style="33" customWidth="1"/>
    <col min="3342" max="3342" width="25.7265625" style="33" customWidth="1"/>
    <col min="3343" max="3585" width="9.1796875" style="33"/>
    <col min="3586" max="3586" width="25.7265625" style="33" customWidth="1"/>
    <col min="3587" max="3587" width="10.7265625" style="33" customWidth="1"/>
    <col min="3588" max="3596" width="8.7265625" style="33" customWidth="1"/>
    <col min="3597" max="3597" width="10.7265625" style="33" customWidth="1"/>
    <col min="3598" max="3598" width="25.7265625" style="33" customWidth="1"/>
    <col min="3599" max="3841" width="9.1796875" style="33"/>
    <col min="3842" max="3842" width="25.7265625" style="33" customWidth="1"/>
    <col min="3843" max="3843" width="10.7265625" style="33" customWidth="1"/>
    <col min="3844" max="3852" width="8.7265625" style="33" customWidth="1"/>
    <col min="3853" max="3853" width="10.7265625" style="33" customWidth="1"/>
    <col min="3854" max="3854" width="25.7265625" style="33" customWidth="1"/>
    <col min="3855" max="4097" width="9.1796875" style="33"/>
    <col min="4098" max="4098" width="25.7265625" style="33" customWidth="1"/>
    <col min="4099" max="4099" width="10.7265625" style="33" customWidth="1"/>
    <col min="4100" max="4108" width="8.7265625" style="33" customWidth="1"/>
    <col min="4109" max="4109" width="10.7265625" style="33" customWidth="1"/>
    <col min="4110" max="4110" width="25.7265625" style="33" customWidth="1"/>
    <col min="4111" max="4353" width="9.1796875" style="33"/>
    <col min="4354" max="4354" width="25.7265625" style="33" customWidth="1"/>
    <col min="4355" max="4355" width="10.7265625" style="33" customWidth="1"/>
    <col min="4356" max="4364" width="8.7265625" style="33" customWidth="1"/>
    <col min="4365" max="4365" width="10.7265625" style="33" customWidth="1"/>
    <col min="4366" max="4366" width="25.7265625" style="33" customWidth="1"/>
    <col min="4367" max="4609" width="9.1796875" style="33"/>
    <col min="4610" max="4610" width="25.7265625" style="33" customWidth="1"/>
    <col min="4611" max="4611" width="10.7265625" style="33" customWidth="1"/>
    <col min="4612" max="4620" width="8.7265625" style="33" customWidth="1"/>
    <col min="4621" max="4621" width="10.7265625" style="33" customWidth="1"/>
    <col min="4622" max="4622" width="25.7265625" style="33" customWidth="1"/>
    <col min="4623" max="4865" width="9.1796875" style="33"/>
    <col min="4866" max="4866" width="25.7265625" style="33" customWidth="1"/>
    <col min="4867" max="4867" width="10.7265625" style="33" customWidth="1"/>
    <col min="4868" max="4876" width="8.7265625" style="33" customWidth="1"/>
    <col min="4877" max="4877" width="10.7265625" style="33" customWidth="1"/>
    <col min="4878" max="4878" width="25.7265625" style="33" customWidth="1"/>
    <col min="4879" max="5121" width="9.1796875" style="33"/>
    <col min="5122" max="5122" width="25.7265625" style="33" customWidth="1"/>
    <col min="5123" max="5123" width="10.7265625" style="33" customWidth="1"/>
    <col min="5124" max="5132" width="8.7265625" style="33" customWidth="1"/>
    <col min="5133" max="5133" width="10.7265625" style="33" customWidth="1"/>
    <col min="5134" max="5134" width="25.7265625" style="33" customWidth="1"/>
    <col min="5135" max="5377" width="9.1796875" style="33"/>
    <col min="5378" max="5378" width="25.7265625" style="33" customWidth="1"/>
    <col min="5379" max="5379" width="10.7265625" style="33" customWidth="1"/>
    <col min="5380" max="5388" width="8.7265625" style="33" customWidth="1"/>
    <col min="5389" max="5389" width="10.7265625" style="33" customWidth="1"/>
    <col min="5390" max="5390" width="25.7265625" style="33" customWidth="1"/>
    <col min="5391" max="5633" width="9.1796875" style="33"/>
    <col min="5634" max="5634" width="25.7265625" style="33" customWidth="1"/>
    <col min="5635" max="5635" width="10.7265625" style="33" customWidth="1"/>
    <col min="5636" max="5644" width="8.7265625" style="33" customWidth="1"/>
    <col min="5645" max="5645" width="10.7265625" style="33" customWidth="1"/>
    <col min="5646" max="5646" width="25.7265625" style="33" customWidth="1"/>
    <col min="5647" max="5889" width="9.1796875" style="33"/>
    <col min="5890" max="5890" width="25.7265625" style="33" customWidth="1"/>
    <col min="5891" max="5891" width="10.7265625" style="33" customWidth="1"/>
    <col min="5892" max="5900" width="8.7265625" style="33" customWidth="1"/>
    <col min="5901" max="5901" width="10.7265625" style="33" customWidth="1"/>
    <col min="5902" max="5902" width="25.7265625" style="33" customWidth="1"/>
    <col min="5903" max="6145" width="9.1796875" style="33"/>
    <col min="6146" max="6146" width="25.7265625" style="33" customWidth="1"/>
    <col min="6147" max="6147" width="10.7265625" style="33" customWidth="1"/>
    <col min="6148" max="6156" width="8.7265625" style="33" customWidth="1"/>
    <col min="6157" max="6157" width="10.7265625" style="33" customWidth="1"/>
    <col min="6158" max="6158" width="25.7265625" style="33" customWidth="1"/>
    <col min="6159" max="6401" width="9.1796875" style="33"/>
    <col min="6402" max="6402" width="25.7265625" style="33" customWidth="1"/>
    <col min="6403" max="6403" width="10.7265625" style="33" customWidth="1"/>
    <col min="6404" max="6412" width="8.7265625" style="33" customWidth="1"/>
    <col min="6413" max="6413" width="10.7265625" style="33" customWidth="1"/>
    <col min="6414" max="6414" width="25.7265625" style="33" customWidth="1"/>
    <col min="6415" max="6657" width="9.1796875" style="33"/>
    <col min="6658" max="6658" width="25.7265625" style="33" customWidth="1"/>
    <col min="6659" max="6659" width="10.7265625" style="33" customWidth="1"/>
    <col min="6660" max="6668" width="8.7265625" style="33" customWidth="1"/>
    <col min="6669" max="6669" width="10.7265625" style="33" customWidth="1"/>
    <col min="6670" max="6670" width="25.7265625" style="33" customWidth="1"/>
    <col min="6671" max="6913" width="9.1796875" style="33"/>
    <col min="6914" max="6914" width="25.7265625" style="33" customWidth="1"/>
    <col min="6915" max="6915" width="10.7265625" style="33" customWidth="1"/>
    <col min="6916" max="6924" width="8.7265625" style="33" customWidth="1"/>
    <col min="6925" max="6925" width="10.7265625" style="33" customWidth="1"/>
    <col min="6926" max="6926" width="25.7265625" style="33" customWidth="1"/>
    <col min="6927" max="7169" width="9.1796875" style="33"/>
    <col min="7170" max="7170" width="25.7265625" style="33" customWidth="1"/>
    <col min="7171" max="7171" width="10.7265625" style="33" customWidth="1"/>
    <col min="7172" max="7180" width="8.7265625" style="33" customWidth="1"/>
    <col min="7181" max="7181" width="10.7265625" style="33" customWidth="1"/>
    <col min="7182" max="7182" width="25.7265625" style="33" customWidth="1"/>
    <col min="7183" max="7425" width="9.1796875" style="33"/>
    <col min="7426" max="7426" width="25.7265625" style="33" customWidth="1"/>
    <col min="7427" max="7427" width="10.7265625" style="33" customWidth="1"/>
    <col min="7428" max="7436" width="8.7265625" style="33" customWidth="1"/>
    <col min="7437" max="7437" width="10.7265625" style="33" customWidth="1"/>
    <col min="7438" max="7438" width="25.7265625" style="33" customWidth="1"/>
    <col min="7439" max="7681" width="9.1796875" style="33"/>
    <col min="7682" max="7682" width="25.7265625" style="33" customWidth="1"/>
    <col min="7683" max="7683" width="10.7265625" style="33" customWidth="1"/>
    <col min="7684" max="7692" width="8.7265625" style="33" customWidth="1"/>
    <col min="7693" max="7693" width="10.7265625" style="33" customWidth="1"/>
    <col min="7694" max="7694" width="25.7265625" style="33" customWidth="1"/>
    <col min="7695" max="7937" width="9.1796875" style="33"/>
    <col min="7938" max="7938" width="25.7265625" style="33" customWidth="1"/>
    <col min="7939" max="7939" width="10.7265625" style="33" customWidth="1"/>
    <col min="7940" max="7948" width="8.7265625" style="33" customWidth="1"/>
    <col min="7949" max="7949" width="10.7265625" style="33" customWidth="1"/>
    <col min="7950" max="7950" width="25.7265625" style="33" customWidth="1"/>
    <col min="7951" max="8193" width="9.1796875" style="33"/>
    <col min="8194" max="8194" width="25.7265625" style="33" customWidth="1"/>
    <col min="8195" max="8195" width="10.7265625" style="33" customWidth="1"/>
    <col min="8196" max="8204" width="8.7265625" style="33" customWidth="1"/>
    <col min="8205" max="8205" width="10.7265625" style="33" customWidth="1"/>
    <col min="8206" max="8206" width="25.7265625" style="33" customWidth="1"/>
    <col min="8207" max="8449" width="9.1796875" style="33"/>
    <col min="8450" max="8450" width="25.7265625" style="33" customWidth="1"/>
    <col min="8451" max="8451" width="10.7265625" style="33" customWidth="1"/>
    <col min="8452" max="8460" width="8.7265625" style="33" customWidth="1"/>
    <col min="8461" max="8461" width="10.7265625" style="33" customWidth="1"/>
    <col min="8462" max="8462" width="25.7265625" style="33" customWidth="1"/>
    <col min="8463" max="8705" width="9.1796875" style="33"/>
    <col min="8706" max="8706" width="25.7265625" style="33" customWidth="1"/>
    <col min="8707" max="8707" width="10.7265625" style="33" customWidth="1"/>
    <col min="8708" max="8716" width="8.7265625" style="33" customWidth="1"/>
    <col min="8717" max="8717" width="10.7265625" style="33" customWidth="1"/>
    <col min="8718" max="8718" width="25.7265625" style="33" customWidth="1"/>
    <col min="8719" max="8961" width="9.1796875" style="33"/>
    <col min="8962" max="8962" width="25.7265625" style="33" customWidth="1"/>
    <col min="8963" max="8963" width="10.7265625" style="33" customWidth="1"/>
    <col min="8964" max="8972" width="8.7265625" style="33" customWidth="1"/>
    <col min="8973" max="8973" width="10.7265625" style="33" customWidth="1"/>
    <col min="8974" max="8974" width="25.7265625" style="33" customWidth="1"/>
    <col min="8975" max="9217" width="9.1796875" style="33"/>
    <col min="9218" max="9218" width="25.7265625" style="33" customWidth="1"/>
    <col min="9219" max="9219" width="10.7265625" style="33" customWidth="1"/>
    <col min="9220" max="9228" width="8.7265625" style="33" customWidth="1"/>
    <col min="9229" max="9229" width="10.7265625" style="33" customWidth="1"/>
    <col min="9230" max="9230" width="25.7265625" style="33" customWidth="1"/>
    <col min="9231" max="9473" width="9.1796875" style="33"/>
    <col min="9474" max="9474" width="25.7265625" style="33" customWidth="1"/>
    <col min="9475" max="9475" width="10.7265625" style="33" customWidth="1"/>
    <col min="9476" max="9484" width="8.7265625" style="33" customWidth="1"/>
    <col min="9485" max="9485" width="10.7265625" style="33" customWidth="1"/>
    <col min="9486" max="9486" width="25.7265625" style="33" customWidth="1"/>
    <col min="9487" max="9729" width="9.1796875" style="33"/>
    <col min="9730" max="9730" width="25.7265625" style="33" customWidth="1"/>
    <col min="9731" max="9731" width="10.7265625" style="33" customWidth="1"/>
    <col min="9732" max="9740" width="8.7265625" style="33" customWidth="1"/>
    <col min="9741" max="9741" width="10.7265625" style="33" customWidth="1"/>
    <col min="9742" max="9742" width="25.7265625" style="33" customWidth="1"/>
    <col min="9743" max="9985" width="9.1796875" style="33"/>
    <col min="9986" max="9986" width="25.7265625" style="33" customWidth="1"/>
    <col min="9987" max="9987" width="10.7265625" style="33" customWidth="1"/>
    <col min="9988" max="9996" width="8.7265625" style="33" customWidth="1"/>
    <col min="9997" max="9997" width="10.7265625" style="33" customWidth="1"/>
    <col min="9998" max="9998" width="25.7265625" style="33" customWidth="1"/>
    <col min="9999" max="10241" width="9.1796875" style="33"/>
    <col min="10242" max="10242" width="25.7265625" style="33" customWidth="1"/>
    <col min="10243" max="10243" width="10.7265625" style="33" customWidth="1"/>
    <col min="10244" max="10252" width="8.7265625" style="33" customWidth="1"/>
    <col min="10253" max="10253" width="10.7265625" style="33" customWidth="1"/>
    <col min="10254" max="10254" width="25.7265625" style="33" customWidth="1"/>
    <col min="10255" max="10497" width="9.1796875" style="33"/>
    <col min="10498" max="10498" width="25.7265625" style="33" customWidth="1"/>
    <col min="10499" max="10499" width="10.7265625" style="33" customWidth="1"/>
    <col min="10500" max="10508" width="8.7265625" style="33" customWidth="1"/>
    <col min="10509" max="10509" width="10.7265625" style="33" customWidth="1"/>
    <col min="10510" max="10510" width="25.7265625" style="33" customWidth="1"/>
    <col min="10511" max="10753" width="9.1796875" style="33"/>
    <col min="10754" max="10754" width="25.7265625" style="33" customWidth="1"/>
    <col min="10755" max="10755" width="10.7265625" style="33" customWidth="1"/>
    <col min="10756" max="10764" width="8.7265625" style="33" customWidth="1"/>
    <col min="10765" max="10765" width="10.7265625" style="33" customWidth="1"/>
    <col min="10766" max="10766" width="25.7265625" style="33" customWidth="1"/>
    <col min="10767" max="11009" width="9.1796875" style="33"/>
    <col min="11010" max="11010" width="25.7265625" style="33" customWidth="1"/>
    <col min="11011" max="11011" width="10.7265625" style="33" customWidth="1"/>
    <col min="11012" max="11020" width="8.7265625" style="33" customWidth="1"/>
    <col min="11021" max="11021" width="10.7265625" style="33" customWidth="1"/>
    <col min="11022" max="11022" width="25.7265625" style="33" customWidth="1"/>
    <col min="11023" max="11265" width="9.1796875" style="33"/>
    <col min="11266" max="11266" width="25.7265625" style="33" customWidth="1"/>
    <col min="11267" max="11267" width="10.7265625" style="33" customWidth="1"/>
    <col min="11268" max="11276" width="8.7265625" style="33" customWidth="1"/>
    <col min="11277" max="11277" width="10.7265625" style="33" customWidth="1"/>
    <col min="11278" max="11278" width="25.7265625" style="33" customWidth="1"/>
    <col min="11279" max="11521" width="9.1796875" style="33"/>
    <col min="11522" max="11522" width="25.7265625" style="33" customWidth="1"/>
    <col min="11523" max="11523" width="10.7265625" style="33" customWidth="1"/>
    <col min="11524" max="11532" width="8.7265625" style="33" customWidth="1"/>
    <col min="11533" max="11533" width="10.7265625" style="33" customWidth="1"/>
    <col min="11534" max="11534" width="25.7265625" style="33" customWidth="1"/>
    <col min="11535" max="11777" width="9.1796875" style="33"/>
    <col min="11778" max="11778" width="25.7265625" style="33" customWidth="1"/>
    <col min="11779" max="11779" width="10.7265625" style="33" customWidth="1"/>
    <col min="11780" max="11788" width="8.7265625" style="33" customWidth="1"/>
    <col min="11789" max="11789" width="10.7265625" style="33" customWidth="1"/>
    <col min="11790" max="11790" width="25.7265625" style="33" customWidth="1"/>
    <col min="11791" max="12033" width="9.1796875" style="33"/>
    <col min="12034" max="12034" width="25.7265625" style="33" customWidth="1"/>
    <col min="12035" max="12035" width="10.7265625" style="33" customWidth="1"/>
    <col min="12036" max="12044" width="8.7265625" style="33" customWidth="1"/>
    <col min="12045" max="12045" width="10.7265625" style="33" customWidth="1"/>
    <col min="12046" max="12046" width="25.7265625" style="33" customWidth="1"/>
    <col min="12047" max="12289" width="9.1796875" style="33"/>
    <col min="12290" max="12290" width="25.7265625" style="33" customWidth="1"/>
    <col min="12291" max="12291" width="10.7265625" style="33" customWidth="1"/>
    <col min="12292" max="12300" width="8.7265625" style="33" customWidth="1"/>
    <col min="12301" max="12301" width="10.7265625" style="33" customWidth="1"/>
    <col min="12302" max="12302" width="25.7265625" style="33" customWidth="1"/>
    <col min="12303" max="12545" width="9.1796875" style="33"/>
    <col min="12546" max="12546" width="25.7265625" style="33" customWidth="1"/>
    <col min="12547" max="12547" width="10.7265625" style="33" customWidth="1"/>
    <col min="12548" max="12556" width="8.7265625" style="33" customWidth="1"/>
    <col min="12557" max="12557" width="10.7265625" style="33" customWidth="1"/>
    <col min="12558" max="12558" width="25.7265625" style="33" customWidth="1"/>
    <col min="12559" max="12801" width="9.1796875" style="33"/>
    <col min="12802" max="12802" width="25.7265625" style="33" customWidth="1"/>
    <col min="12803" max="12803" width="10.7265625" style="33" customWidth="1"/>
    <col min="12804" max="12812" width="8.7265625" style="33" customWidth="1"/>
    <col min="12813" max="12813" width="10.7265625" style="33" customWidth="1"/>
    <col min="12814" max="12814" width="25.7265625" style="33" customWidth="1"/>
    <col min="12815" max="13057" width="9.1796875" style="33"/>
    <col min="13058" max="13058" width="25.7265625" style="33" customWidth="1"/>
    <col min="13059" max="13059" width="10.7265625" style="33" customWidth="1"/>
    <col min="13060" max="13068" width="8.7265625" style="33" customWidth="1"/>
    <col min="13069" max="13069" width="10.7265625" style="33" customWidth="1"/>
    <col min="13070" max="13070" width="25.7265625" style="33" customWidth="1"/>
    <col min="13071" max="13313" width="9.1796875" style="33"/>
    <col min="13314" max="13314" width="25.7265625" style="33" customWidth="1"/>
    <col min="13315" max="13315" width="10.7265625" style="33" customWidth="1"/>
    <col min="13316" max="13324" width="8.7265625" style="33" customWidth="1"/>
    <col min="13325" max="13325" width="10.7265625" style="33" customWidth="1"/>
    <col min="13326" max="13326" width="25.7265625" style="33" customWidth="1"/>
    <col min="13327" max="13569" width="9.1796875" style="33"/>
    <col min="13570" max="13570" width="25.7265625" style="33" customWidth="1"/>
    <col min="13571" max="13571" width="10.7265625" style="33" customWidth="1"/>
    <col min="13572" max="13580" width="8.7265625" style="33" customWidth="1"/>
    <col min="13581" max="13581" width="10.7265625" style="33" customWidth="1"/>
    <col min="13582" max="13582" width="25.7265625" style="33" customWidth="1"/>
    <col min="13583" max="13825" width="9.1796875" style="33"/>
    <col min="13826" max="13826" width="25.7265625" style="33" customWidth="1"/>
    <col min="13827" max="13827" width="10.7265625" style="33" customWidth="1"/>
    <col min="13828" max="13836" width="8.7265625" style="33" customWidth="1"/>
    <col min="13837" max="13837" width="10.7265625" style="33" customWidth="1"/>
    <col min="13838" max="13838" width="25.7265625" style="33" customWidth="1"/>
    <col min="13839" max="14081" width="9.1796875" style="33"/>
    <col min="14082" max="14082" width="25.7265625" style="33" customWidth="1"/>
    <col min="14083" max="14083" width="10.7265625" style="33" customWidth="1"/>
    <col min="14084" max="14092" width="8.7265625" style="33" customWidth="1"/>
    <col min="14093" max="14093" width="10.7265625" style="33" customWidth="1"/>
    <col min="14094" max="14094" width="25.7265625" style="33" customWidth="1"/>
    <col min="14095" max="14337" width="9.1796875" style="33"/>
    <col min="14338" max="14338" width="25.7265625" style="33" customWidth="1"/>
    <col min="14339" max="14339" width="10.7265625" style="33" customWidth="1"/>
    <col min="14340" max="14348" width="8.7265625" style="33" customWidth="1"/>
    <col min="14349" max="14349" width="10.7265625" style="33" customWidth="1"/>
    <col min="14350" max="14350" width="25.7265625" style="33" customWidth="1"/>
    <col min="14351" max="14593" width="9.1796875" style="33"/>
    <col min="14594" max="14594" width="25.7265625" style="33" customWidth="1"/>
    <col min="14595" max="14595" width="10.7265625" style="33" customWidth="1"/>
    <col min="14596" max="14604" width="8.7265625" style="33" customWidth="1"/>
    <col min="14605" max="14605" width="10.7265625" style="33" customWidth="1"/>
    <col min="14606" max="14606" width="25.7265625" style="33" customWidth="1"/>
    <col min="14607" max="14849" width="9.1796875" style="33"/>
    <col min="14850" max="14850" width="25.7265625" style="33" customWidth="1"/>
    <col min="14851" max="14851" width="10.7265625" style="33" customWidth="1"/>
    <col min="14852" max="14860" width="8.7265625" style="33" customWidth="1"/>
    <col min="14861" max="14861" width="10.7265625" style="33" customWidth="1"/>
    <col min="14862" max="14862" width="25.7265625" style="33" customWidth="1"/>
    <col min="14863" max="15105" width="9.1796875" style="33"/>
    <col min="15106" max="15106" width="25.7265625" style="33" customWidth="1"/>
    <col min="15107" max="15107" width="10.7265625" style="33" customWidth="1"/>
    <col min="15108" max="15116" width="8.7265625" style="33" customWidth="1"/>
    <col min="15117" max="15117" width="10.7265625" style="33" customWidth="1"/>
    <col min="15118" max="15118" width="25.7265625" style="33" customWidth="1"/>
    <col min="15119" max="15361" width="9.1796875" style="33"/>
    <col min="15362" max="15362" width="25.7265625" style="33" customWidth="1"/>
    <col min="15363" max="15363" width="10.7265625" style="33" customWidth="1"/>
    <col min="15364" max="15372" width="8.7265625" style="33" customWidth="1"/>
    <col min="15373" max="15373" width="10.7265625" style="33" customWidth="1"/>
    <col min="15374" max="15374" width="25.7265625" style="33" customWidth="1"/>
    <col min="15375" max="15617" width="9.1796875" style="33"/>
    <col min="15618" max="15618" width="25.7265625" style="33" customWidth="1"/>
    <col min="15619" max="15619" width="10.7265625" style="33" customWidth="1"/>
    <col min="15620" max="15628" width="8.7265625" style="33" customWidth="1"/>
    <col min="15629" max="15629" width="10.7265625" style="33" customWidth="1"/>
    <col min="15630" max="15630" width="25.7265625" style="33" customWidth="1"/>
    <col min="15631" max="15873" width="9.1796875" style="33"/>
    <col min="15874" max="15874" width="25.7265625" style="33" customWidth="1"/>
    <col min="15875" max="15875" width="10.7265625" style="33" customWidth="1"/>
    <col min="15876" max="15884" width="8.7265625" style="33" customWidth="1"/>
    <col min="15885" max="15885" width="10.7265625" style="33" customWidth="1"/>
    <col min="15886" max="15886" width="25.7265625" style="33" customWidth="1"/>
    <col min="15887" max="16129" width="9.1796875" style="33"/>
    <col min="16130" max="16130" width="25.7265625" style="33" customWidth="1"/>
    <col min="16131" max="16131" width="10.7265625" style="33" customWidth="1"/>
    <col min="16132" max="16140" width="8.7265625" style="33" customWidth="1"/>
    <col min="16141" max="16141" width="10.7265625" style="33" customWidth="1"/>
    <col min="16142" max="16142" width="25.7265625" style="33" customWidth="1"/>
    <col min="16143" max="16384" width="9.1796875" style="33"/>
  </cols>
  <sheetData>
    <row r="1" spans="1:14" s="27" customFormat="1" ht="24.5" x14ac:dyDescent="0.25">
      <c r="A1" s="1174" t="s">
        <v>1407</v>
      </c>
      <c r="B1" s="1174"/>
      <c r="C1" s="1174"/>
      <c r="D1" s="1174"/>
      <c r="E1" s="1174"/>
      <c r="F1" s="1174"/>
      <c r="G1" s="1174"/>
      <c r="H1" s="1174"/>
      <c r="I1" s="1174"/>
      <c r="J1" s="1174"/>
      <c r="K1" s="1174"/>
      <c r="L1" s="1174"/>
      <c r="M1" s="1174"/>
      <c r="N1" s="1174"/>
    </row>
    <row r="2" spans="1:14" s="29" customFormat="1" ht="15.5" x14ac:dyDescent="0.25">
      <c r="A2" s="1175" t="s">
        <v>1182</v>
      </c>
      <c r="B2" s="1175"/>
      <c r="C2" s="1175"/>
      <c r="D2" s="1175"/>
      <c r="E2" s="1175"/>
      <c r="F2" s="1175"/>
      <c r="G2" s="1175"/>
      <c r="H2" s="1175"/>
      <c r="I2" s="1175"/>
      <c r="J2" s="1175"/>
      <c r="K2" s="1175"/>
      <c r="L2" s="1175"/>
      <c r="M2" s="1175"/>
      <c r="N2" s="1175"/>
    </row>
    <row r="3" spans="1:14" s="102" customFormat="1" ht="15.5" x14ac:dyDescent="0.35">
      <c r="A3" s="1175">
        <v>2017</v>
      </c>
      <c r="B3" s="1175"/>
      <c r="C3" s="1175"/>
      <c r="D3" s="1175"/>
      <c r="E3" s="1175"/>
      <c r="F3" s="1175"/>
      <c r="G3" s="1175"/>
      <c r="H3" s="1175"/>
      <c r="I3" s="1175"/>
      <c r="J3" s="1175"/>
      <c r="K3" s="1175"/>
      <c r="L3" s="1175"/>
      <c r="M3" s="1175"/>
      <c r="N3" s="1175"/>
    </row>
    <row r="4" spans="1:14" s="102" customFormat="1" ht="15.5" x14ac:dyDescent="0.35">
      <c r="A4" s="1175" t="s">
        <v>906</v>
      </c>
      <c r="B4" s="1175"/>
      <c r="C4" s="1175"/>
      <c r="D4" s="1175"/>
      <c r="E4" s="1175"/>
      <c r="F4" s="1175"/>
      <c r="G4" s="1175"/>
      <c r="H4" s="1175"/>
      <c r="I4" s="1175"/>
      <c r="J4" s="1175"/>
      <c r="K4" s="1175"/>
      <c r="L4" s="1175"/>
      <c r="M4" s="1175"/>
      <c r="N4" s="1175"/>
    </row>
    <row r="5" spans="1:14" ht="15" x14ac:dyDescent="0.4">
      <c r="A5" s="318" t="s">
        <v>1298</v>
      </c>
      <c r="B5" s="328"/>
      <c r="C5" s="320"/>
      <c r="D5" s="320"/>
      <c r="E5" s="320"/>
      <c r="F5" s="320"/>
      <c r="G5" s="320"/>
      <c r="H5" s="320"/>
      <c r="I5" s="320"/>
      <c r="J5" s="170"/>
      <c r="K5" s="320"/>
      <c r="L5" s="320"/>
      <c r="M5" s="328"/>
      <c r="N5" s="329" t="s">
        <v>1299</v>
      </c>
    </row>
    <row r="6" spans="1:14" ht="16" thickBot="1" x14ac:dyDescent="0.3">
      <c r="A6" s="1373" t="s">
        <v>451</v>
      </c>
      <c r="B6" s="1373" t="s">
        <v>425</v>
      </c>
      <c r="C6" s="1301" t="s">
        <v>1183</v>
      </c>
      <c r="D6" s="1371"/>
      <c r="E6" s="1371"/>
      <c r="F6" s="1371"/>
      <c r="G6" s="1371"/>
      <c r="H6" s="1371"/>
      <c r="I6" s="1371"/>
      <c r="J6" s="1371"/>
      <c r="K6" s="1371"/>
      <c r="L6" s="1372"/>
      <c r="M6" s="1298" t="s">
        <v>424</v>
      </c>
      <c r="N6" s="1298" t="s">
        <v>452</v>
      </c>
    </row>
    <row r="7" spans="1:14" ht="29.25" customHeight="1" thickTop="1" x14ac:dyDescent="0.25">
      <c r="A7" s="1374"/>
      <c r="B7" s="1375"/>
      <c r="C7" s="596" t="s">
        <v>404</v>
      </c>
      <c r="D7" s="67" t="s">
        <v>353</v>
      </c>
      <c r="E7" s="72" t="s">
        <v>201</v>
      </c>
      <c r="F7" s="93" t="s">
        <v>165</v>
      </c>
      <c r="G7" s="93" t="s">
        <v>72</v>
      </c>
      <c r="H7" s="93" t="s">
        <v>70</v>
      </c>
      <c r="I7" s="93" t="s">
        <v>68</v>
      </c>
      <c r="J7" s="93" t="s">
        <v>66</v>
      </c>
      <c r="K7" s="93" t="s">
        <v>64</v>
      </c>
      <c r="L7" s="81" t="s">
        <v>62</v>
      </c>
      <c r="M7" s="1299"/>
      <c r="N7" s="1299"/>
    </row>
    <row r="8" spans="1:14" ht="12.75" customHeight="1" thickBot="1" x14ac:dyDescent="0.3">
      <c r="A8" s="1283" t="s">
        <v>369</v>
      </c>
      <c r="B8" s="166" t="s">
        <v>820</v>
      </c>
      <c r="C8" s="189">
        <f>'D-10-1'!C8+'D-10-2'!C8</f>
        <v>59</v>
      </c>
      <c r="D8" s="219">
        <f>'D-10-1'!D8+'D-10-2'!D8</f>
        <v>0</v>
      </c>
      <c r="E8" s="219">
        <f>'D-10-1'!E8+'D-10-2'!E8</f>
        <v>49</v>
      </c>
      <c r="F8" s="219">
        <f>'D-10-1'!F8+'D-10-2'!F8</f>
        <v>6</v>
      </c>
      <c r="G8" s="219">
        <f>'D-10-1'!G8+'D-10-2'!G8</f>
        <v>2</v>
      </c>
      <c r="H8" s="219">
        <f>'D-10-1'!H8+'D-10-2'!H8</f>
        <v>1</v>
      </c>
      <c r="I8" s="219">
        <f>'D-10-1'!I8+'D-10-2'!I8</f>
        <v>1</v>
      </c>
      <c r="J8" s="219">
        <f>'D-10-1'!J8+'D-10-2'!J8</f>
        <v>0</v>
      </c>
      <c r="K8" s="219">
        <f>'D-10-1'!K8+'D-10-2'!K8</f>
        <v>0</v>
      </c>
      <c r="L8" s="219">
        <f>'D-10-1'!L8+'D-10-2'!L8</f>
        <v>0</v>
      </c>
      <c r="M8" s="71" t="s">
        <v>184</v>
      </c>
      <c r="N8" s="1189" t="s">
        <v>580</v>
      </c>
    </row>
    <row r="9" spans="1:14" ht="12.75" customHeight="1" thickTop="1" thickBot="1" x14ac:dyDescent="0.3">
      <c r="A9" s="1284"/>
      <c r="B9" s="167" t="s">
        <v>821</v>
      </c>
      <c r="C9" s="189">
        <f>'D-10-1'!C9+'D-10-2'!C9</f>
        <v>1</v>
      </c>
      <c r="D9" s="219">
        <f>'D-10-1'!D9+'D-10-2'!D9</f>
        <v>0</v>
      </c>
      <c r="E9" s="219">
        <f>'D-10-1'!E9+'D-10-2'!E9</f>
        <v>1</v>
      </c>
      <c r="F9" s="219">
        <f>'D-10-1'!F9+'D-10-2'!F9</f>
        <v>0</v>
      </c>
      <c r="G9" s="219">
        <f>'D-10-1'!G9+'D-10-2'!G9</f>
        <v>0</v>
      </c>
      <c r="H9" s="219">
        <f>'D-10-1'!H9+'D-10-2'!H9</f>
        <v>0</v>
      </c>
      <c r="I9" s="219">
        <f>'D-10-1'!I9+'D-10-2'!I9</f>
        <v>0</v>
      </c>
      <c r="J9" s="219">
        <f>'D-10-1'!J9+'D-10-2'!J9</f>
        <v>0</v>
      </c>
      <c r="K9" s="219">
        <f>'D-10-1'!K9+'D-10-2'!K9</f>
        <v>0</v>
      </c>
      <c r="L9" s="219">
        <f>'D-10-1'!L9+'D-10-2'!L9</f>
        <v>0</v>
      </c>
      <c r="M9" s="69" t="s">
        <v>446</v>
      </c>
      <c r="N9" s="1190"/>
    </row>
    <row r="10" spans="1:14" s="30" customFormat="1" ht="12.75" customHeight="1" thickTop="1" thickBot="1" x14ac:dyDescent="0.35">
      <c r="A10" s="1285"/>
      <c r="B10" s="167" t="s">
        <v>47</v>
      </c>
      <c r="C10" s="189">
        <f>'D-10-1'!C10+'D-10-2'!C10</f>
        <v>60</v>
      </c>
      <c r="D10" s="189">
        <f>'D-10-1'!D10+'D-10-2'!D10</f>
        <v>0</v>
      </c>
      <c r="E10" s="189">
        <f>'D-10-1'!E10+'D-10-2'!E10</f>
        <v>50</v>
      </c>
      <c r="F10" s="189">
        <f>'D-10-1'!F10+'D-10-2'!F10</f>
        <v>6</v>
      </c>
      <c r="G10" s="189">
        <f>'D-10-1'!G10+'D-10-2'!G10</f>
        <v>2</v>
      </c>
      <c r="H10" s="189">
        <f>'D-10-1'!H10+'D-10-2'!H10</f>
        <v>1</v>
      </c>
      <c r="I10" s="189">
        <f>'D-10-1'!I10+'D-10-2'!I10</f>
        <v>1</v>
      </c>
      <c r="J10" s="189">
        <f>'D-10-1'!J10+'D-10-2'!J10</f>
        <v>0</v>
      </c>
      <c r="K10" s="189">
        <f>'D-10-1'!K10+'D-10-2'!K10</f>
        <v>0</v>
      </c>
      <c r="L10" s="189">
        <f>'D-10-1'!L10+'D-10-2'!L10</f>
        <v>0</v>
      </c>
      <c r="M10" s="69" t="s">
        <v>48</v>
      </c>
      <c r="N10" s="1190"/>
    </row>
    <row r="11" spans="1:14" ht="12.75" customHeight="1" thickTop="1" thickBot="1" x14ac:dyDescent="0.3">
      <c r="A11" s="1410" t="s">
        <v>249</v>
      </c>
      <c r="B11" s="168" t="s">
        <v>820</v>
      </c>
      <c r="C11" s="265">
        <f>'D-10-1'!C11+'D-10-2'!C11</f>
        <v>65</v>
      </c>
      <c r="D11" s="268">
        <f>'D-10-1'!D11+'D-10-2'!D11</f>
        <v>0</v>
      </c>
      <c r="E11" s="268">
        <f>'D-10-1'!E11+'D-10-2'!E11</f>
        <v>43</v>
      </c>
      <c r="F11" s="268">
        <f>'D-10-1'!F11+'D-10-2'!F11</f>
        <v>7</v>
      </c>
      <c r="G11" s="268">
        <f>'D-10-1'!G11+'D-10-2'!G11</f>
        <v>8</v>
      </c>
      <c r="H11" s="268">
        <f>'D-10-1'!H11+'D-10-2'!H11</f>
        <v>5</v>
      </c>
      <c r="I11" s="268">
        <f>'D-10-1'!I11+'D-10-2'!I11</f>
        <v>2</v>
      </c>
      <c r="J11" s="268">
        <f>'D-10-1'!J11+'D-10-2'!J11</f>
        <v>0</v>
      </c>
      <c r="K11" s="268">
        <f>'D-10-1'!K11+'D-10-2'!K11</f>
        <v>0</v>
      </c>
      <c r="L11" s="268">
        <f>'D-10-1'!L11+'D-10-2'!L11</f>
        <v>0</v>
      </c>
      <c r="M11" s="162" t="s">
        <v>184</v>
      </c>
      <c r="N11" s="1192" t="s">
        <v>250</v>
      </c>
    </row>
    <row r="12" spans="1:14" ht="12.75" customHeight="1" thickTop="1" thickBot="1" x14ac:dyDescent="0.3">
      <c r="A12" s="1411"/>
      <c r="B12" s="169" t="s">
        <v>821</v>
      </c>
      <c r="C12" s="265">
        <f>'D-10-1'!C12+'D-10-2'!C12</f>
        <v>3</v>
      </c>
      <c r="D12" s="268">
        <f>'D-10-1'!D12+'D-10-2'!D12</f>
        <v>0</v>
      </c>
      <c r="E12" s="268">
        <f>'D-10-1'!E12+'D-10-2'!E12</f>
        <v>2</v>
      </c>
      <c r="F12" s="268">
        <f>'D-10-1'!F12+'D-10-2'!F12</f>
        <v>0</v>
      </c>
      <c r="G12" s="268">
        <f>'D-10-1'!G12+'D-10-2'!G12</f>
        <v>0</v>
      </c>
      <c r="H12" s="268">
        <f>'D-10-1'!H12+'D-10-2'!H12</f>
        <v>1</v>
      </c>
      <c r="I12" s="268">
        <f>'D-10-1'!I12+'D-10-2'!I12</f>
        <v>0</v>
      </c>
      <c r="J12" s="268">
        <f>'D-10-1'!J12+'D-10-2'!J12</f>
        <v>0</v>
      </c>
      <c r="K12" s="268">
        <f>'D-10-1'!K12+'D-10-2'!K12</f>
        <v>0</v>
      </c>
      <c r="L12" s="268">
        <f>'D-10-1'!L12+'D-10-2'!L12</f>
        <v>0</v>
      </c>
      <c r="M12" s="70" t="s">
        <v>446</v>
      </c>
      <c r="N12" s="1192"/>
    </row>
    <row r="13" spans="1:14" s="30" customFormat="1" ht="12.75" customHeight="1" thickTop="1" thickBot="1" x14ac:dyDescent="0.35">
      <c r="A13" s="1412"/>
      <c r="B13" s="169" t="s">
        <v>47</v>
      </c>
      <c r="C13" s="265">
        <f>'D-10-1'!C13+'D-10-2'!C13</f>
        <v>68</v>
      </c>
      <c r="D13" s="265">
        <f>'D-10-1'!D13+'D-10-2'!D13</f>
        <v>0</v>
      </c>
      <c r="E13" s="265">
        <f>'D-10-1'!E13+'D-10-2'!E13</f>
        <v>45</v>
      </c>
      <c r="F13" s="265">
        <f>'D-10-1'!F13+'D-10-2'!F13</f>
        <v>7</v>
      </c>
      <c r="G13" s="265">
        <f>'D-10-1'!G13+'D-10-2'!G13</f>
        <v>8</v>
      </c>
      <c r="H13" s="265">
        <f>'D-10-1'!H13+'D-10-2'!H13</f>
        <v>6</v>
      </c>
      <c r="I13" s="265">
        <f>'D-10-1'!I13+'D-10-2'!I13</f>
        <v>2</v>
      </c>
      <c r="J13" s="265">
        <f>'D-10-1'!J13+'D-10-2'!J13</f>
        <v>0</v>
      </c>
      <c r="K13" s="265">
        <f>'D-10-1'!K13+'D-10-2'!K13</f>
        <v>0</v>
      </c>
      <c r="L13" s="265">
        <f>'D-10-1'!L13+'D-10-2'!L13</f>
        <v>0</v>
      </c>
      <c r="M13" s="70" t="s">
        <v>48</v>
      </c>
      <c r="N13" s="1192"/>
    </row>
    <row r="14" spans="1:14" ht="12.75" customHeight="1" thickTop="1" thickBot="1" x14ac:dyDescent="0.3">
      <c r="A14" s="1289" t="s">
        <v>370</v>
      </c>
      <c r="B14" s="166" t="s">
        <v>820</v>
      </c>
      <c r="C14" s="189">
        <f>'D-10-1'!C14+'D-10-2'!C14</f>
        <v>90</v>
      </c>
      <c r="D14" s="219">
        <f>'D-10-1'!D14+'D-10-2'!D14</f>
        <v>0</v>
      </c>
      <c r="E14" s="219">
        <f>'D-10-1'!E14+'D-10-2'!E14</f>
        <v>47</v>
      </c>
      <c r="F14" s="219">
        <f>'D-10-1'!F14+'D-10-2'!F14</f>
        <v>12</v>
      </c>
      <c r="G14" s="219">
        <f>'D-10-1'!G14+'D-10-2'!G14</f>
        <v>15</v>
      </c>
      <c r="H14" s="219">
        <f>'D-10-1'!H14+'D-10-2'!H14</f>
        <v>9</v>
      </c>
      <c r="I14" s="219">
        <f>'D-10-1'!I14+'D-10-2'!I14</f>
        <v>4</v>
      </c>
      <c r="J14" s="219">
        <f>'D-10-1'!J14+'D-10-2'!J14</f>
        <v>2</v>
      </c>
      <c r="K14" s="219">
        <f>'D-10-1'!K14+'D-10-2'!K14</f>
        <v>1</v>
      </c>
      <c r="L14" s="219">
        <f>'D-10-1'!L14+'D-10-2'!L14</f>
        <v>0</v>
      </c>
      <c r="M14" s="71" t="s">
        <v>184</v>
      </c>
      <c r="N14" s="1190" t="s">
        <v>364</v>
      </c>
    </row>
    <row r="15" spans="1:14" ht="12.75" customHeight="1" thickTop="1" thickBot="1" x14ac:dyDescent="0.3">
      <c r="A15" s="1284"/>
      <c r="B15" s="167" t="s">
        <v>821</v>
      </c>
      <c r="C15" s="189">
        <f>'D-10-1'!C15+'D-10-2'!C15</f>
        <v>5</v>
      </c>
      <c r="D15" s="219">
        <f>'D-10-1'!D15+'D-10-2'!D15</f>
        <v>0</v>
      </c>
      <c r="E15" s="219">
        <f>'D-10-1'!E15+'D-10-2'!E15</f>
        <v>1</v>
      </c>
      <c r="F15" s="219">
        <f>'D-10-1'!F15+'D-10-2'!F15</f>
        <v>1</v>
      </c>
      <c r="G15" s="219">
        <f>'D-10-1'!G15+'D-10-2'!G15</f>
        <v>2</v>
      </c>
      <c r="H15" s="219">
        <f>'D-10-1'!H15+'D-10-2'!H15</f>
        <v>1</v>
      </c>
      <c r="I15" s="219">
        <f>'D-10-1'!I15+'D-10-2'!I15</f>
        <v>0</v>
      </c>
      <c r="J15" s="219">
        <f>'D-10-1'!J15+'D-10-2'!J15</f>
        <v>0</v>
      </c>
      <c r="K15" s="219">
        <f>'D-10-1'!K15+'D-10-2'!K15</f>
        <v>0</v>
      </c>
      <c r="L15" s="219">
        <f>'D-10-1'!L15+'D-10-2'!L15</f>
        <v>0</v>
      </c>
      <c r="M15" s="69" t="s">
        <v>446</v>
      </c>
      <c r="N15" s="1190"/>
    </row>
    <row r="16" spans="1:14" s="30" customFormat="1" ht="12.75" customHeight="1" thickTop="1" thickBot="1" x14ac:dyDescent="0.35">
      <c r="A16" s="1285"/>
      <c r="B16" s="167" t="s">
        <v>47</v>
      </c>
      <c r="C16" s="189">
        <f>'D-10-1'!C16+'D-10-2'!C16</f>
        <v>95</v>
      </c>
      <c r="D16" s="189">
        <f>'D-10-1'!D16+'D-10-2'!D16</f>
        <v>0</v>
      </c>
      <c r="E16" s="189">
        <f>'D-10-1'!E16+'D-10-2'!E16</f>
        <v>48</v>
      </c>
      <c r="F16" s="189">
        <f>'D-10-1'!F16+'D-10-2'!F16</f>
        <v>13</v>
      </c>
      <c r="G16" s="189">
        <f>'D-10-1'!G16+'D-10-2'!G16</f>
        <v>17</v>
      </c>
      <c r="H16" s="189">
        <f>'D-10-1'!H16+'D-10-2'!H16</f>
        <v>10</v>
      </c>
      <c r="I16" s="189">
        <f>'D-10-1'!I16+'D-10-2'!I16</f>
        <v>4</v>
      </c>
      <c r="J16" s="189">
        <f>'D-10-1'!J16+'D-10-2'!J16</f>
        <v>2</v>
      </c>
      <c r="K16" s="189">
        <f>'D-10-1'!K16+'D-10-2'!K16</f>
        <v>1</v>
      </c>
      <c r="L16" s="189">
        <f>'D-10-1'!L16+'D-10-2'!L16</f>
        <v>0</v>
      </c>
      <c r="M16" s="69" t="s">
        <v>48</v>
      </c>
      <c r="N16" s="1190"/>
    </row>
    <row r="17" spans="1:14" ht="12.75" customHeight="1" thickTop="1" thickBot="1" x14ac:dyDescent="0.3">
      <c r="A17" s="1410" t="s">
        <v>251</v>
      </c>
      <c r="B17" s="168" t="s">
        <v>820</v>
      </c>
      <c r="C17" s="265">
        <f>'D-10-1'!C17+'D-10-2'!C17</f>
        <v>172</v>
      </c>
      <c r="D17" s="268">
        <f>'D-10-1'!D17+'D-10-2'!D17</f>
        <v>0</v>
      </c>
      <c r="E17" s="268">
        <f>'D-10-1'!E17+'D-10-2'!E17</f>
        <v>125</v>
      </c>
      <c r="F17" s="268">
        <f>'D-10-1'!F17+'D-10-2'!F17</f>
        <v>12</v>
      </c>
      <c r="G17" s="268">
        <f>'D-10-1'!G17+'D-10-2'!G17</f>
        <v>11</v>
      </c>
      <c r="H17" s="268">
        <f>'D-10-1'!H17+'D-10-2'!H17</f>
        <v>6</v>
      </c>
      <c r="I17" s="268">
        <f>'D-10-1'!I17+'D-10-2'!I17</f>
        <v>3</v>
      </c>
      <c r="J17" s="268">
        <f>'D-10-1'!J17+'D-10-2'!J17</f>
        <v>10</v>
      </c>
      <c r="K17" s="268">
        <f>'D-10-1'!K17+'D-10-2'!K17</f>
        <v>5</v>
      </c>
      <c r="L17" s="268">
        <f>'D-10-1'!L17+'D-10-2'!L17</f>
        <v>0</v>
      </c>
      <c r="M17" s="162" t="s">
        <v>184</v>
      </c>
      <c r="N17" s="1192" t="s">
        <v>252</v>
      </c>
    </row>
    <row r="18" spans="1:14" ht="12.75" customHeight="1" thickTop="1" thickBot="1" x14ac:dyDescent="0.3">
      <c r="A18" s="1411"/>
      <c r="B18" s="169" t="s">
        <v>821</v>
      </c>
      <c r="C18" s="265">
        <f>'D-10-1'!C18+'D-10-2'!C18</f>
        <v>19</v>
      </c>
      <c r="D18" s="268">
        <f>'D-10-1'!D18+'D-10-2'!D18</f>
        <v>0</v>
      </c>
      <c r="E18" s="268">
        <f>'D-10-1'!E18+'D-10-2'!E18</f>
        <v>13</v>
      </c>
      <c r="F18" s="268">
        <f>'D-10-1'!F18+'D-10-2'!F18</f>
        <v>2</v>
      </c>
      <c r="G18" s="268">
        <f>'D-10-1'!G18+'D-10-2'!G18</f>
        <v>0</v>
      </c>
      <c r="H18" s="268">
        <f>'D-10-1'!H18+'D-10-2'!H18</f>
        <v>2</v>
      </c>
      <c r="I18" s="268">
        <f>'D-10-1'!I18+'D-10-2'!I18</f>
        <v>1</v>
      </c>
      <c r="J18" s="268">
        <f>'D-10-1'!J18+'D-10-2'!J18</f>
        <v>1</v>
      </c>
      <c r="K18" s="268">
        <f>'D-10-1'!K18+'D-10-2'!K18</f>
        <v>0</v>
      </c>
      <c r="L18" s="268">
        <f>'D-10-1'!L18+'D-10-2'!L18</f>
        <v>0</v>
      </c>
      <c r="M18" s="70" t="s">
        <v>446</v>
      </c>
      <c r="N18" s="1192"/>
    </row>
    <row r="19" spans="1:14" s="30" customFormat="1" ht="12.75" customHeight="1" thickTop="1" thickBot="1" x14ac:dyDescent="0.35">
      <c r="A19" s="1412"/>
      <c r="B19" s="169" t="s">
        <v>47</v>
      </c>
      <c r="C19" s="265">
        <f>'D-10-1'!C19+'D-10-2'!C19</f>
        <v>191</v>
      </c>
      <c r="D19" s="265">
        <f>'D-10-1'!D19+'D-10-2'!D19</f>
        <v>0</v>
      </c>
      <c r="E19" s="265">
        <f>'D-10-1'!E19+'D-10-2'!E19</f>
        <v>138</v>
      </c>
      <c r="F19" s="265">
        <f>'D-10-1'!F19+'D-10-2'!F19</f>
        <v>14</v>
      </c>
      <c r="G19" s="265">
        <f>'D-10-1'!G19+'D-10-2'!G19</f>
        <v>11</v>
      </c>
      <c r="H19" s="265">
        <f>'D-10-1'!H19+'D-10-2'!H19</f>
        <v>8</v>
      </c>
      <c r="I19" s="265">
        <f>'D-10-1'!I19+'D-10-2'!I19</f>
        <v>4</v>
      </c>
      <c r="J19" s="265">
        <f>'D-10-1'!J19+'D-10-2'!J19</f>
        <v>11</v>
      </c>
      <c r="K19" s="265">
        <f>'D-10-1'!K19+'D-10-2'!K19</f>
        <v>5</v>
      </c>
      <c r="L19" s="265">
        <f>'D-10-1'!L19+'D-10-2'!L19</f>
        <v>0</v>
      </c>
      <c r="M19" s="70" t="s">
        <v>48</v>
      </c>
      <c r="N19" s="1192"/>
    </row>
    <row r="20" spans="1:14" ht="12.75" customHeight="1" thickTop="1" thickBot="1" x14ac:dyDescent="0.3">
      <c r="A20" s="1289" t="s">
        <v>371</v>
      </c>
      <c r="B20" s="166" t="s">
        <v>820</v>
      </c>
      <c r="C20" s="189">
        <f>'D-10-1'!C20+'D-10-2'!C20</f>
        <v>54</v>
      </c>
      <c r="D20" s="219">
        <f>'D-10-1'!D20+'D-10-2'!D20</f>
        <v>0</v>
      </c>
      <c r="E20" s="219">
        <f>'D-10-1'!E20+'D-10-2'!E20</f>
        <v>25</v>
      </c>
      <c r="F20" s="219">
        <f>'D-10-1'!F20+'D-10-2'!F20</f>
        <v>4</v>
      </c>
      <c r="G20" s="219">
        <f>'D-10-1'!G20+'D-10-2'!G20</f>
        <v>4</v>
      </c>
      <c r="H20" s="219">
        <f>'D-10-1'!H20+'D-10-2'!H20</f>
        <v>8</v>
      </c>
      <c r="I20" s="219">
        <f>'D-10-1'!I20+'D-10-2'!I20</f>
        <v>4</v>
      </c>
      <c r="J20" s="219">
        <f>'D-10-1'!J20+'D-10-2'!J20</f>
        <v>6</v>
      </c>
      <c r="K20" s="219">
        <f>'D-10-1'!K20+'D-10-2'!K20</f>
        <v>2</v>
      </c>
      <c r="L20" s="219">
        <f>'D-10-1'!L20+'D-10-2'!L20</f>
        <v>1</v>
      </c>
      <c r="M20" s="71" t="s">
        <v>184</v>
      </c>
      <c r="N20" s="1190" t="s">
        <v>365</v>
      </c>
    </row>
    <row r="21" spans="1:14" ht="12.75" customHeight="1" thickTop="1" thickBot="1" x14ac:dyDescent="0.3">
      <c r="A21" s="1284"/>
      <c r="B21" s="167" t="s">
        <v>821</v>
      </c>
      <c r="C21" s="189">
        <f>'D-10-1'!C21+'D-10-2'!C21</f>
        <v>9</v>
      </c>
      <c r="D21" s="219">
        <f>'D-10-1'!D21+'D-10-2'!D21</f>
        <v>0</v>
      </c>
      <c r="E21" s="219">
        <f>'D-10-1'!E21+'D-10-2'!E21</f>
        <v>4</v>
      </c>
      <c r="F21" s="219">
        <f>'D-10-1'!F21+'D-10-2'!F21</f>
        <v>2</v>
      </c>
      <c r="G21" s="219">
        <f>'D-10-1'!G21+'D-10-2'!G21</f>
        <v>2</v>
      </c>
      <c r="H21" s="219">
        <f>'D-10-1'!H21+'D-10-2'!H21</f>
        <v>1</v>
      </c>
      <c r="I21" s="219">
        <f>'D-10-1'!I21+'D-10-2'!I21</f>
        <v>0</v>
      </c>
      <c r="J21" s="219">
        <f>'D-10-1'!J21+'D-10-2'!J21</f>
        <v>0</v>
      </c>
      <c r="K21" s="219">
        <f>'D-10-1'!K21+'D-10-2'!K21</f>
        <v>0</v>
      </c>
      <c r="L21" s="219">
        <f>'D-10-1'!L21+'D-10-2'!L21</f>
        <v>0</v>
      </c>
      <c r="M21" s="69" t="s">
        <v>446</v>
      </c>
      <c r="N21" s="1190"/>
    </row>
    <row r="22" spans="1:14" s="30" customFormat="1" ht="12.75" customHeight="1" thickTop="1" thickBot="1" x14ac:dyDescent="0.35">
      <c r="A22" s="1285"/>
      <c r="B22" s="167" t="s">
        <v>47</v>
      </c>
      <c r="C22" s="189">
        <f>'D-10-1'!C22+'D-10-2'!C22</f>
        <v>63</v>
      </c>
      <c r="D22" s="189">
        <f>'D-10-1'!D22+'D-10-2'!D22</f>
        <v>0</v>
      </c>
      <c r="E22" s="189">
        <f>'D-10-1'!E22+'D-10-2'!E22</f>
        <v>29</v>
      </c>
      <c r="F22" s="189">
        <f>'D-10-1'!F22+'D-10-2'!F22</f>
        <v>6</v>
      </c>
      <c r="G22" s="189">
        <f>'D-10-1'!G22+'D-10-2'!G22</f>
        <v>6</v>
      </c>
      <c r="H22" s="189">
        <f>'D-10-1'!H22+'D-10-2'!H22</f>
        <v>9</v>
      </c>
      <c r="I22" s="189">
        <f>'D-10-1'!I22+'D-10-2'!I22</f>
        <v>4</v>
      </c>
      <c r="J22" s="189">
        <f>'D-10-1'!J22+'D-10-2'!J22</f>
        <v>6</v>
      </c>
      <c r="K22" s="189">
        <f>'D-10-1'!K22+'D-10-2'!K22</f>
        <v>2</v>
      </c>
      <c r="L22" s="189">
        <f>'D-10-1'!L22+'D-10-2'!L22</f>
        <v>1</v>
      </c>
      <c r="M22" s="69" t="s">
        <v>48</v>
      </c>
      <c r="N22" s="1190"/>
    </row>
    <row r="23" spans="1:14" s="161" customFormat="1" ht="12.75" customHeight="1" thickTop="1" thickBot="1" x14ac:dyDescent="0.35">
      <c r="A23" s="1416" t="s">
        <v>450</v>
      </c>
      <c r="B23" s="168" t="s">
        <v>820</v>
      </c>
      <c r="C23" s="265">
        <f>L23+K23+J23+I23+H23+G23+F23+E23+D23</f>
        <v>12</v>
      </c>
      <c r="D23" s="268">
        <f>'D-10-1'!D23+'D-10-2'!D23</f>
        <v>0</v>
      </c>
      <c r="E23" s="268">
        <f>'D-10-1'!E23+'D-10-2'!E23</f>
        <v>6</v>
      </c>
      <c r="F23" s="268">
        <f>'D-10-1'!F23+'D-10-2'!F23</f>
        <v>1</v>
      </c>
      <c r="G23" s="268">
        <f>'D-10-1'!G23+'D-10-2'!G23</f>
        <v>1</v>
      </c>
      <c r="H23" s="268">
        <f>'D-10-1'!H23+'D-10-2'!H23</f>
        <v>3</v>
      </c>
      <c r="I23" s="268">
        <f>'D-10-1'!I23+'D-10-2'!I23</f>
        <v>1</v>
      </c>
      <c r="J23" s="268">
        <f>'D-10-1'!J23+'D-10-2'!J23</f>
        <v>0</v>
      </c>
      <c r="K23" s="268">
        <f>'D-10-1'!K23+'D-10-2'!K23</f>
        <v>0</v>
      </c>
      <c r="L23" s="268">
        <f>'D-10-1'!L23+'D-10-2'!L23</f>
        <v>0</v>
      </c>
      <c r="M23" s="162" t="s">
        <v>184</v>
      </c>
      <c r="N23" s="1392" t="s">
        <v>449</v>
      </c>
    </row>
    <row r="24" spans="1:14" s="161" customFormat="1" ht="12.75" customHeight="1" thickTop="1" thickBot="1" x14ac:dyDescent="0.35">
      <c r="A24" s="1417"/>
      <c r="B24" s="169" t="s">
        <v>821</v>
      </c>
      <c r="C24" s="265">
        <f t="shared" ref="C24:C46" si="0">L24+K24+J24+I24+H24+G24+F24+E24+D24</f>
        <v>0</v>
      </c>
      <c r="D24" s="268">
        <f>'D-10-1'!D24+'D-10-2'!D24</f>
        <v>0</v>
      </c>
      <c r="E24" s="268">
        <f>'D-10-1'!E24+'D-10-2'!E24</f>
        <v>0</v>
      </c>
      <c r="F24" s="268">
        <f>'D-10-1'!F24+'D-10-2'!F24</f>
        <v>0</v>
      </c>
      <c r="G24" s="268">
        <f>'D-10-1'!G24+'D-10-2'!G24</f>
        <v>0</v>
      </c>
      <c r="H24" s="268">
        <f>'D-10-1'!H24+'D-10-2'!H24</f>
        <v>0</v>
      </c>
      <c r="I24" s="268">
        <f>'D-10-1'!I24+'D-10-2'!I24</f>
        <v>0</v>
      </c>
      <c r="J24" s="268">
        <f>'D-10-1'!J24+'D-10-2'!J24</f>
        <v>0</v>
      </c>
      <c r="K24" s="268">
        <f>'D-10-1'!K24+'D-10-2'!K24</f>
        <v>0</v>
      </c>
      <c r="L24" s="268">
        <f>'D-10-1'!L24+'D-10-2'!L24</f>
        <v>0</v>
      </c>
      <c r="M24" s="162" t="s">
        <v>446</v>
      </c>
      <c r="N24" s="1401"/>
    </row>
    <row r="25" spans="1:14" s="161" customFormat="1" ht="12.75" customHeight="1" thickTop="1" thickBot="1" x14ac:dyDescent="0.35">
      <c r="A25" s="1418"/>
      <c r="B25" s="169" t="s">
        <v>47</v>
      </c>
      <c r="C25" s="265">
        <f t="shared" si="0"/>
        <v>12</v>
      </c>
      <c r="D25" s="265">
        <f>'D-10-1'!D25+'D-10-2'!D25</f>
        <v>0</v>
      </c>
      <c r="E25" s="265">
        <f>'D-10-1'!E25+'D-10-2'!E25</f>
        <v>6</v>
      </c>
      <c r="F25" s="265">
        <f>'D-10-1'!F25+'D-10-2'!F25</f>
        <v>1</v>
      </c>
      <c r="G25" s="265">
        <f>'D-10-1'!G25+'D-10-2'!G25</f>
        <v>1</v>
      </c>
      <c r="H25" s="265">
        <f>'D-10-1'!H25+'D-10-2'!H25</f>
        <v>3</v>
      </c>
      <c r="I25" s="265">
        <f>'D-10-1'!I25+'D-10-2'!I25</f>
        <v>1</v>
      </c>
      <c r="J25" s="265">
        <f>'D-10-1'!J25+'D-10-2'!J25</f>
        <v>0</v>
      </c>
      <c r="K25" s="265">
        <f>'D-10-1'!K25+'D-10-2'!K25</f>
        <v>0</v>
      </c>
      <c r="L25" s="265">
        <f>'D-10-1'!L25+'D-10-2'!L25</f>
        <v>0</v>
      </c>
      <c r="M25" s="162" t="s">
        <v>48</v>
      </c>
      <c r="N25" s="1391"/>
    </row>
    <row r="26" spans="1:14" ht="12.75" customHeight="1" thickTop="1" thickBot="1" x14ac:dyDescent="0.3">
      <c r="A26" s="1413" t="s">
        <v>372</v>
      </c>
      <c r="B26" s="166" t="s">
        <v>820</v>
      </c>
      <c r="C26" s="189">
        <f t="shared" si="0"/>
        <v>159</v>
      </c>
      <c r="D26" s="219">
        <f>'D-10-1'!D26+'D-10-2'!D26</f>
        <v>0</v>
      </c>
      <c r="E26" s="219">
        <f>'D-10-1'!E26+'D-10-2'!E26</f>
        <v>54</v>
      </c>
      <c r="F26" s="219">
        <f>'D-10-1'!F26+'D-10-2'!F26</f>
        <v>17</v>
      </c>
      <c r="G26" s="219">
        <f>'D-10-1'!G26+'D-10-2'!G26</f>
        <v>17</v>
      </c>
      <c r="H26" s="219">
        <f>'D-10-1'!H26+'D-10-2'!H26</f>
        <v>28</v>
      </c>
      <c r="I26" s="219">
        <f>'D-10-1'!I26+'D-10-2'!I26</f>
        <v>20</v>
      </c>
      <c r="J26" s="219">
        <f>'D-10-1'!J26+'D-10-2'!J26</f>
        <v>19</v>
      </c>
      <c r="K26" s="219">
        <f>'D-10-1'!K26+'D-10-2'!K26</f>
        <v>4</v>
      </c>
      <c r="L26" s="219">
        <f>'D-10-1'!L26+'D-10-2'!L26</f>
        <v>0</v>
      </c>
      <c r="M26" s="71" t="s">
        <v>184</v>
      </c>
      <c r="N26" s="1190" t="s">
        <v>366</v>
      </c>
    </row>
    <row r="27" spans="1:14" ht="12.75" customHeight="1" thickTop="1" thickBot="1" x14ac:dyDescent="0.3">
      <c r="A27" s="1414"/>
      <c r="B27" s="167" t="s">
        <v>821</v>
      </c>
      <c r="C27" s="189">
        <f t="shared" si="0"/>
        <v>0</v>
      </c>
      <c r="D27" s="219">
        <f>'D-10-1'!D27+'D-10-2'!D27</f>
        <v>0</v>
      </c>
      <c r="E27" s="219">
        <f>'D-10-1'!E27+'D-10-2'!E27</f>
        <v>0</v>
      </c>
      <c r="F27" s="219">
        <f>'D-10-1'!F27+'D-10-2'!F27</f>
        <v>0</v>
      </c>
      <c r="G27" s="219">
        <f>'D-10-1'!G27+'D-10-2'!G27</f>
        <v>0</v>
      </c>
      <c r="H27" s="219">
        <f>'D-10-1'!H27+'D-10-2'!H27</f>
        <v>0</v>
      </c>
      <c r="I27" s="219">
        <f>'D-10-1'!I27+'D-10-2'!I27</f>
        <v>0</v>
      </c>
      <c r="J27" s="219">
        <f>'D-10-1'!J27+'D-10-2'!J27</f>
        <v>0</v>
      </c>
      <c r="K27" s="219">
        <f>'D-10-1'!K27+'D-10-2'!K27</f>
        <v>0</v>
      </c>
      <c r="L27" s="219">
        <f>'D-10-1'!L27+'D-10-2'!L27</f>
        <v>0</v>
      </c>
      <c r="M27" s="69" t="s">
        <v>446</v>
      </c>
      <c r="N27" s="1190"/>
    </row>
    <row r="28" spans="1:14" s="30" customFormat="1" ht="12.75" customHeight="1" thickTop="1" thickBot="1" x14ac:dyDescent="0.35">
      <c r="A28" s="1415"/>
      <c r="B28" s="167" t="s">
        <v>47</v>
      </c>
      <c r="C28" s="189">
        <f t="shared" si="0"/>
        <v>159</v>
      </c>
      <c r="D28" s="189">
        <f>'D-10-1'!D28+'D-10-2'!D28</f>
        <v>0</v>
      </c>
      <c r="E28" s="189">
        <f>'D-10-1'!E28+'D-10-2'!E28</f>
        <v>54</v>
      </c>
      <c r="F28" s="189">
        <f>'D-10-1'!F28+'D-10-2'!F28</f>
        <v>17</v>
      </c>
      <c r="G28" s="189">
        <f>'D-10-1'!G28+'D-10-2'!G28</f>
        <v>17</v>
      </c>
      <c r="H28" s="189">
        <f>'D-10-1'!H28+'D-10-2'!H28</f>
        <v>28</v>
      </c>
      <c r="I28" s="189">
        <f>'D-10-1'!I28+'D-10-2'!I28</f>
        <v>20</v>
      </c>
      <c r="J28" s="189">
        <f>'D-10-1'!J28+'D-10-2'!J28</f>
        <v>19</v>
      </c>
      <c r="K28" s="189">
        <f>'D-10-1'!K28+'D-10-2'!K28</f>
        <v>4</v>
      </c>
      <c r="L28" s="189">
        <f>'D-10-1'!L28+'D-10-2'!L28</f>
        <v>0</v>
      </c>
      <c r="M28" s="69" t="s">
        <v>48</v>
      </c>
      <c r="N28" s="1190"/>
    </row>
    <row r="29" spans="1:14" ht="12.75" customHeight="1" thickTop="1" thickBot="1" x14ac:dyDescent="0.3">
      <c r="A29" s="1410" t="s">
        <v>377</v>
      </c>
      <c r="B29" s="168" t="s">
        <v>820</v>
      </c>
      <c r="C29" s="265">
        <f t="shared" si="0"/>
        <v>63</v>
      </c>
      <c r="D29" s="268">
        <f>'D-10-1'!D29+'D-10-2'!D29</f>
        <v>0</v>
      </c>
      <c r="E29" s="268">
        <f>'D-10-1'!E29+'D-10-2'!E29</f>
        <v>36</v>
      </c>
      <c r="F29" s="268">
        <f>'D-10-1'!F29+'D-10-2'!F29</f>
        <v>5</v>
      </c>
      <c r="G29" s="268">
        <f>'D-10-1'!G29+'D-10-2'!G29</f>
        <v>5</v>
      </c>
      <c r="H29" s="268">
        <f>'D-10-1'!H29+'D-10-2'!H29</f>
        <v>6</v>
      </c>
      <c r="I29" s="268">
        <f>'D-10-1'!I29+'D-10-2'!I29</f>
        <v>5</v>
      </c>
      <c r="J29" s="268">
        <f>'D-10-1'!J29+'D-10-2'!J29</f>
        <v>4</v>
      </c>
      <c r="K29" s="268">
        <f>'D-10-1'!K29+'D-10-2'!K29</f>
        <v>2</v>
      </c>
      <c r="L29" s="268">
        <f>'D-10-1'!L29+'D-10-2'!L29</f>
        <v>0</v>
      </c>
      <c r="M29" s="383" t="s">
        <v>184</v>
      </c>
      <c r="N29" s="1296" t="s">
        <v>374</v>
      </c>
    </row>
    <row r="30" spans="1:14" ht="12.75" customHeight="1" thickTop="1" thickBot="1" x14ac:dyDescent="0.3">
      <c r="A30" s="1411"/>
      <c r="B30" s="169" t="s">
        <v>821</v>
      </c>
      <c r="C30" s="265">
        <f t="shared" si="0"/>
        <v>0</v>
      </c>
      <c r="D30" s="268">
        <f>'D-10-1'!D30+'D-10-2'!D30</f>
        <v>0</v>
      </c>
      <c r="E30" s="268">
        <f>'D-10-1'!E30+'D-10-2'!E30</f>
        <v>0</v>
      </c>
      <c r="F30" s="268">
        <f>'D-10-1'!F30+'D-10-2'!F30</f>
        <v>0</v>
      </c>
      <c r="G30" s="268">
        <f>'D-10-1'!G30+'D-10-2'!G30</f>
        <v>0</v>
      </c>
      <c r="H30" s="268">
        <f>'D-10-1'!H30+'D-10-2'!H30</f>
        <v>0</v>
      </c>
      <c r="I30" s="268">
        <f>'D-10-1'!I30+'D-10-2'!I30</f>
        <v>0</v>
      </c>
      <c r="J30" s="268">
        <f>'D-10-1'!J30+'D-10-2'!J30</f>
        <v>0</v>
      </c>
      <c r="K30" s="268">
        <f>'D-10-1'!K30+'D-10-2'!K30</f>
        <v>0</v>
      </c>
      <c r="L30" s="268">
        <f>'D-10-1'!L30+'D-10-2'!L30</f>
        <v>0</v>
      </c>
      <c r="M30" s="382" t="s">
        <v>446</v>
      </c>
      <c r="N30" s="1296"/>
    </row>
    <row r="31" spans="1:14" s="30" customFormat="1" ht="12.75" customHeight="1" thickTop="1" thickBot="1" x14ac:dyDescent="0.35">
      <c r="A31" s="1411"/>
      <c r="B31" s="169" t="s">
        <v>47</v>
      </c>
      <c r="C31" s="265">
        <f t="shared" si="0"/>
        <v>63</v>
      </c>
      <c r="D31" s="265">
        <f>'D-10-1'!D31+'D-10-2'!D31</f>
        <v>0</v>
      </c>
      <c r="E31" s="265">
        <f>'D-10-1'!E31+'D-10-2'!E31</f>
        <v>36</v>
      </c>
      <c r="F31" s="265">
        <f>'D-10-1'!F31+'D-10-2'!F31</f>
        <v>5</v>
      </c>
      <c r="G31" s="265">
        <f>'D-10-1'!G31+'D-10-2'!G31</f>
        <v>5</v>
      </c>
      <c r="H31" s="265">
        <f>'D-10-1'!H31+'D-10-2'!H31</f>
        <v>6</v>
      </c>
      <c r="I31" s="265">
        <f>'D-10-1'!I31+'D-10-2'!I31</f>
        <v>5</v>
      </c>
      <c r="J31" s="265">
        <f>'D-10-1'!J31+'D-10-2'!J31</f>
        <v>4</v>
      </c>
      <c r="K31" s="265">
        <f>'D-10-1'!K31+'D-10-2'!K31</f>
        <v>2</v>
      </c>
      <c r="L31" s="265">
        <f>'D-10-1'!L31+'D-10-2'!L31</f>
        <v>0</v>
      </c>
      <c r="M31" s="382" t="s">
        <v>48</v>
      </c>
      <c r="N31" s="1311"/>
    </row>
    <row r="32" spans="1:14" ht="12.75" customHeight="1" thickTop="1" thickBot="1" x14ac:dyDescent="0.3">
      <c r="A32" s="1313" t="s">
        <v>375</v>
      </c>
      <c r="B32" s="166" t="s">
        <v>820</v>
      </c>
      <c r="C32" s="189">
        <f t="shared" si="0"/>
        <v>207</v>
      </c>
      <c r="D32" s="219">
        <f>'D-10-1'!D32+'D-10-2'!D32</f>
        <v>0</v>
      </c>
      <c r="E32" s="219">
        <f>'D-10-1'!E32+'D-10-2'!E32</f>
        <v>99</v>
      </c>
      <c r="F32" s="219">
        <f>'D-10-1'!F32+'D-10-2'!F32</f>
        <v>22</v>
      </c>
      <c r="G32" s="219">
        <f>'D-10-1'!G32+'D-10-2'!G32</f>
        <v>19</v>
      </c>
      <c r="H32" s="219">
        <f>'D-10-1'!H32+'D-10-2'!H32</f>
        <v>20</v>
      </c>
      <c r="I32" s="219">
        <f>'D-10-1'!I32+'D-10-2'!I32</f>
        <v>22</v>
      </c>
      <c r="J32" s="219">
        <f>'D-10-1'!J32+'D-10-2'!J32</f>
        <v>14</v>
      </c>
      <c r="K32" s="219">
        <f>'D-10-1'!K32+'D-10-2'!K32</f>
        <v>11</v>
      </c>
      <c r="L32" s="219">
        <f>'D-10-1'!L32+'D-10-2'!L32</f>
        <v>0</v>
      </c>
      <c r="M32" s="381" t="s">
        <v>184</v>
      </c>
      <c r="N32" s="1190" t="s">
        <v>367</v>
      </c>
    </row>
    <row r="33" spans="1:17" ht="12.75" customHeight="1" thickTop="1" thickBot="1" x14ac:dyDescent="0.3">
      <c r="A33" s="1313"/>
      <c r="B33" s="167" t="s">
        <v>821</v>
      </c>
      <c r="C33" s="189">
        <f t="shared" si="0"/>
        <v>22</v>
      </c>
      <c r="D33" s="219">
        <f>'D-10-1'!D33+'D-10-2'!D33</f>
        <v>0</v>
      </c>
      <c r="E33" s="219">
        <f>'D-10-1'!E33+'D-10-2'!E33</f>
        <v>9</v>
      </c>
      <c r="F33" s="219">
        <f>'D-10-1'!F33+'D-10-2'!F33</f>
        <v>4</v>
      </c>
      <c r="G33" s="219">
        <f>'D-10-1'!G33+'D-10-2'!G33</f>
        <v>7</v>
      </c>
      <c r="H33" s="219">
        <f>'D-10-1'!H33+'D-10-2'!H33</f>
        <v>1</v>
      </c>
      <c r="I33" s="219">
        <f>'D-10-1'!I33+'D-10-2'!I33</f>
        <v>0</v>
      </c>
      <c r="J33" s="219">
        <f>'D-10-1'!J33+'D-10-2'!J33</f>
        <v>1</v>
      </c>
      <c r="K33" s="219">
        <f>'D-10-1'!K33+'D-10-2'!K33</f>
        <v>0</v>
      </c>
      <c r="L33" s="219">
        <f>'D-10-1'!L33+'D-10-2'!L33</f>
        <v>0</v>
      </c>
      <c r="M33" s="69" t="s">
        <v>446</v>
      </c>
      <c r="N33" s="1190"/>
    </row>
    <row r="34" spans="1:17" s="30" customFormat="1" ht="12.75" customHeight="1" thickTop="1" thickBot="1" x14ac:dyDescent="0.35">
      <c r="A34" s="1313"/>
      <c r="B34" s="167" t="s">
        <v>47</v>
      </c>
      <c r="C34" s="189">
        <f t="shared" si="0"/>
        <v>229</v>
      </c>
      <c r="D34" s="189">
        <f>'D-10-1'!D34+'D-10-2'!D34</f>
        <v>0</v>
      </c>
      <c r="E34" s="189">
        <f>'D-10-1'!E34+'D-10-2'!E34</f>
        <v>108</v>
      </c>
      <c r="F34" s="189">
        <f>'D-10-1'!F34+'D-10-2'!F34</f>
        <v>26</v>
      </c>
      <c r="G34" s="189">
        <f>'D-10-1'!G34+'D-10-2'!G34</f>
        <v>26</v>
      </c>
      <c r="H34" s="189">
        <f>'D-10-1'!H34+'D-10-2'!H34</f>
        <v>21</v>
      </c>
      <c r="I34" s="189">
        <f>'D-10-1'!I34+'D-10-2'!I34</f>
        <v>22</v>
      </c>
      <c r="J34" s="189">
        <f>'D-10-1'!J34+'D-10-2'!J34</f>
        <v>15</v>
      </c>
      <c r="K34" s="189">
        <f>'D-10-1'!K34+'D-10-2'!K34</f>
        <v>11</v>
      </c>
      <c r="L34" s="189">
        <f>'D-10-1'!L34+'D-10-2'!L34</f>
        <v>0</v>
      </c>
      <c r="M34" s="69" t="s">
        <v>48</v>
      </c>
      <c r="N34" s="1190"/>
    </row>
    <row r="35" spans="1:17" ht="12.75" customHeight="1" thickTop="1" thickBot="1" x14ac:dyDescent="0.3">
      <c r="A35" s="1424" t="s">
        <v>1245</v>
      </c>
      <c r="B35" s="168" t="s">
        <v>447</v>
      </c>
      <c r="C35" s="193">
        <f t="shared" si="0"/>
        <v>420</v>
      </c>
      <c r="D35" s="221">
        <f>'D-10-1'!D35+'D-10-2'!D35</f>
        <v>0</v>
      </c>
      <c r="E35" s="221">
        <f>'D-10-1'!E35+'D-10-2'!E35</f>
        <v>106</v>
      </c>
      <c r="F35" s="221">
        <f>'D-10-1'!F35+'D-10-2'!F35</f>
        <v>30</v>
      </c>
      <c r="G35" s="221">
        <f>'D-10-1'!G35+'D-10-2'!G35</f>
        <v>37</v>
      </c>
      <c r="H35" s="221">
        <f>'D-10-1'!H35+'D-10-2'!H35</f>
        <v>51</v>
      </c>
      <c r="I35" s="221">
        <f>'D-10-1'!I35+'D-10-2'!I35</f>
        <v>61</v>
      </c>
      <c r="J35" s="221">
        <f>'D-10-1'!J35+'D-10-2'!J35</f>
        <v>68</v>
      </c>
      <c r="K35" s="221">
        <f>'D-10-1'!K35+'D-10-2'!K35</f>
        <v>46</v>
      </c>
      <c r="L35" s="221">
        <f>'D-10-1'!L35+'D-10-2'!L35</f>
        <v>21</v>
      </c>
      <c r="M35" s="162" t="s">
        <v>184</v>
      </c>
      <c r="N35" s="1192" t="s">
        <v>368</v>
      </c>
    </row>
    <row r="36" spans="1:17" ht="12.75" customHeight="1" thickTop="1" thickBot="1" x14ac:dyDescent="0.3">
      <c r="A36" s="1428"/>
      <c r="B36" s="169" t="s">
        <v>448</v>
      </c>
      <c r="C36" s="265">
        <f t="shared" si="0"/>
        <v>98</v>
      </c>
      <c r="D36" s="268">
        <f>'D-10-1'!D36+'D-10-2'!D36</f>
        <v>1</v>
      </c>
      <c r="E36" s="268">
        <f>'D-10-1'!E36+'D-10-2'!E36</f>
        <v>64</v>
      </c>
      <c r="F36" s="268">
        <f>'D-10-1'!F36+'D-10-2'!F36</f>
        <v>5</v>
      </c>
      <c r="G36" s="268">
        <f>'D-10-1'!G36+'D-10-2'!G36</f>
        <v>7</v>
      </c>
      <c r="H36" s="268">
        <f>'D-10-1'!H36+'D-10-2'!H36</f>
        <v>5</v>
      </c>
      <c r="I36" s="268">
        <f>'D-10-1'!I36+'D-10-2'!I36</f>
        <v>6</v>
      </c>
      <c r="J36" s="268">
        <f>'D-10-1'!J36+'D-10-2'!J36</f>
        <v>5</v>
      </c>
      <c r="K36" s="268">
        <f>'D-10-1'!K36+'D-10-2'!K36</f>
        <v>3</v>
      </c>
      <c r="L36" s="268">
        <f>'D-10-1'!L36+'D-10-2'!L36</f>
        <v>2</v>
      </c>
      <c r="M36" s="70" t="s">
        <v>446</v>
      </c>
      <c r="N36" s="1192"/>
    </row>
    <row r="37" spans="1:17" s="30" customFormat="1" ht="12.75" customHeight="1" thickTop="1" x14ac:dyDescent="0.3">
      <c r="A37" s="1429"/>
      <c r="B37" s="595" t="s">
        <v>47</v>
      </c>
      <c r="C37" s="200">
        <f>SUM(D37:L37)</f>
        <v>518</v>
      </c>
      <c r="D37" s="457">
        <f>'D-10-1'!D37+'D-10-2'!D37</f>
        <v>1</v>
      </c>
      <c r="E37" s="457">
        <f>'D-10-1'!E37+'D-10-2'!E37</f>
        <v>170</v>
      </c>
      <c r="F37" s="457">
        <f>'D-10-1'!F37+'D-10-2'!F37</f>
        <v>35</v>
      </c>
      <c r="G37" s="457">
        <f>'D-10-1'!G37+'D-10-2'!G37</f>
        <v>44</v>
      </c>
      <c r="H37" s="457">
        <f>'D-10-1'!H37+'D-10-2'!H37</f>
        <v>56</v>
      </c>
      <c r="I37" s="457">
        <f>'D-10-1'!I37+'D-10-2'!I37</f>
        <v>67</v>
      </c>
      <c r="J37" s="457">
        <f>'D-10-1'!J37+'D-10-2'!J37</f>
        <v>73</v>
      </c>
      <c r="K37" s="457">
        <f>'D-10-1'!K37+'D-10-2'!K37</f>
        <v>49</v>
      </c>
      <c r="L37" s="457">
        <f>'D-10-1'!L37+'D-10-2'!L37</f>
        <v>23</v>
      </c>
      <c r="M37" s="374" t="s">
        <v>48</v>
      </c>
      <c r="N37" s="1430"/>
    </row>
    <row r="38" spans="1:17" ht="12.75" customHeight="1" thickBot="1" x14ac:dyDescent="0.3">
      <c r="A38" s="1419" t="s">
        <v>583</v>
      </c>
      <c r="B38" s="594" t="s">
        <v>820</v>
      </c>
      <c r="C38" s="189">
        <f t="shared" si="0"/>
        <v>1301</v>
      </c>
      <c r="D38" s="189">
        <f>'D-10-1'!D38+'D-10-2'!D38</f>
        <v>0</v>
      </c>
      <c r="E38" s="189">
        <f>'D-10-1'!E38+'D-10-2'!E38</f>
        <v>590</v>
      </c>
      <c r="F38" s="189">
        <f>'D-10-1'!F38+'D-10-2'!F38</f>
        <v>116</v>
      </c>
      <c r="G38" s="189">
        <f>'D-10-1'!G38+'D-10-2'!G38</f>
        <v>119</v>
      </c>
      <c r="H38" s="189">
        <f>'D-10-1'!H38+'D-10-2'!H38</f>
        <v>137</v>
      </c>
      <c r="I38" s="189">
        <f>'D-10-1'!I38+'D-10-2'!I38</f>
        <v>123</v>
      </c>
      <c r="J38" s="189">
        <f>'D-10-1'!J38+'D-10-2'!J38</f>
        <v>123</v>
      </c>
      <c r="K38" s="189">
        <f>'D-10-1'!K38+'D-10-2'!K38</f>
        <v>71</v>
      </c>
      <c r="L38" s="189">
        <f>'D-10-1'!L38+'D-10-2'!L38</f>
        <v>22</v>
      </c>
      <c r="M38" s="163" t="s">
        <v>184</v>
      </c>
      <c r="N38" s="1387" t="s">
        <v>454</v>
      </c>
    </row>
    <row r="39" spans="1:17" ht="12.75" customHeight="1" thickTop="1" thickBot="1" x14ac:dyDescent="0.3">
      <c r="A39" s="1420"/>
      <c r="B39" s="167" t="s">
        <v>821</v>
      </c>
      <c r="C39" s="189">
        <f t="shared" si="0"/>
        <v>157</v>
      </c>
      <c r="D39" s="191">
        <f>'D-10-1'!D39+'D-10-2'!D39</f>
        <v>1</v>
      </c>
      <c r="E39" s="191">
        <f>'D-10-1'!E39+'D-10-2'!E39</f>
        <v>94</v>
      </c>
      <c r="F39" s="191">
        <f>'D-10-1'!F39+'D-10-2'!F39</f>
        <v>14</v>
      </c>
      <c r="G39" s="191">
        <f>'D-10-1'!G39+'D-10-2'!G39</f>
        <v>18</v>
      </c>
      <c r="H39" s="191">
        <f>'D-10-1'!H39+'D-10-2'!H39</f>
        <v>11</v>
      </c>
      <c r="I39" s="191">
        <f>'D-10-1'!I39+'D-10-2'!I39</f>
        <v>7</v>
      </c>
      <c r="J39" s="191">
        <f>'D-10-1'!J39+'D-10-2'!J39</f>
        <v>7</v>
      </c>
      <c r="K39" s="191">
        <f>'D-10-1'!K39+'D-10-2'!K39</f>
        <v>3</v>
      </c>
      <c r="L39" s="191">
        <f>'D-10-1'!L39+'D-10-2'!L39</f>
        <v>2</v>
      </c>
      <c r="M39" s="69" t="s">
        <v>446</v>
      </c>
      <c r="N39" s="1387"/>
    </row>
    <row r="40" spans="1:17" s="30" customFormat="1" ht="12.75" customHeight="1" thickTop="1" x14ac:dyDescent="0.3">
      <c r="A40" s="1421"/>
      <c r="B40" s="377" t="s">
        <v>47</v>
      </c>
      <c r="C40" s="199">
        <f t="shared" si="0"/>
        <v>1458</v>
      </c>
      <c r="D40" s="915">
        <f>'D-10-1'!D40+'D-10-2'!D40</f>
        <v>1</v>
      </c>
      <c r="E40" s="915">
        <f>'D-10-1'!E40+'D-10-2'!E40</f>
        <v>684</v>
      </c>
      <c r="F40" s="915">
        <f>'D-10-1'!F40+'D-10-2'!F40</f>
        <v>130</v>
      </c>
      <c r="G40" s="915">
        <f>'D-10-1'!G40+'D-10-2'!G40</f>
        <v>137</v>
      </c>
      <c r="H40" s="915">
        <f>'D-10-1'!H40+'D-10-2'!H40</f>
        <v>148</v>
      </c>
      <c r="I40" s="915">
        <f>'D-10-1'!I40+'D-10-2'!I40</f>
        <v>130</v>
      </c>
      <c r="J40" s="915">
        <f>'D-10-1'!J40+'D-10-2'!J40</f>
        <v>130</v>
      </c>
      <c r="K40" s="915">
        <f>'D-10-1'!K40+'D-10-2'!K40</f>
        <v>74</v>
      </c>
      <c r="L40" s="915">
        <f>'D-10-1'!L40+'D-10-2'!L40</f>
        <v>24</v>
      </c>
      <c r="M40" s="164" t="s">
        <v>48</v>
      </c>
      <c r="N40" s="1388"/>
    </row>
    <row r="41" spans="1:17" ht="12.75" customHeight="1" thickBot="1" x14ac:dyDescent="0.3">
      <c r="A41" s="1422" t="s">
        <v>860</v>
      </c>
      <c r="B41" s="379" t="s">
        <v>820</v>
      </c>
      <c r="C41" s="265">
        <f t="shared" si="0"/>
        <v>244</v>
      </c>
      <c r="D41" s="268">
        <f>'D-10-1'!D41+'D-10-2'!D41</f>
        <v>0</v>
      </c>
      <c r="E41" s="268">
        <f>'D-10-1'!E41+'D-10-2'!E41</f>
        <v>189</v>
      </c>
      <c r="F41" s="268">
        <f>'D-10-1'!F41+'D-10-2'!F41</f>
        <v>3</v>
      </c>
      <c r="G41" s="268">
        <f>'D-10-1'!G41+'D-10-2'!G41</f>
        <v>3</v>
      </c>
      <c r="H41" s="268">
        <f>'D-10-1'!H41+'D-10-2'!H41</f>
        <v>3</v>
      </c>
      <c r="I41" s="268">
        <f>'D-10-1'!I41+'D-10-2'!I41</f>
        <v>6</v>
      </c>
      <c r="J41" s="268">
        <f>'D-10-1'!J41+'D-10-2'!J41</f>
        <v>14</v>
      </c>
      <c r="K41" s="268">
        <f>'D-10-1'!K41+'D-10-2'!K41</f>
        <v>10</v>
      </c>
      <c r="L41" s="268">
        <f>'D-10-1'!L41+'D-10-2'!L41</f>
        <v>16</v>
      </c>
      <c r="M41" s="162" t="s">
        <v>184</v>
      </c>
      <c r="N41" s="1391" t="s">
        <v>1279</v>
      </c>
    </row>
    <row r="42" spans="1:17" ht="12.75" customHeight="1" thickTop="1" thickBot="1" x14ac:dyDescent="0.3">
      <c r="A42" s="1423"/>
      <c r="B42" s="169" t="s">
        <v>821</v>
      </c>
      <c r="C42" s="193">
        <f t="shared" si="0"/>
        <v>374</v>
      </c>
      <c r="D42" s="221">
        <f>'D-10-1'!D42+'D-10-2'!D42</f>
        <v>2</v>
      </c>
      <c r="E42" s="221">
        <f>'D-10-1'!E42+'D-10-2'!E42</f>
        <v>342</v>
      </c>
      <c r="F42" s="221">
        <f>'D-10-1'!F42+'D-10-2'!F42</f>
        <v>14</v>
      </c>
      <c r="G42" s="221">
        <f>'D-10-1'!G42+'D-10-2'!G42</f>
        <v>4</v>
      </c>
      <c r="H42" s="221">
        <f>'D-10-1'!H42+'D-10-2'!H42</f>
        <v>5</v>
      </c>
      <c r="I42" s="221">
        <f>'D-10-1'!I42+'D-10-2'!I42</f>
        <v>2</v>
      </c>
      <c r="J42" s="221">
        <f>'D-10-1'!J42+'D-10-2'!J42</f>
        <v>3</v>
      </c>
      <c r="K42" s="221">
        <f>'D-10-1'!K42+'D-10-2'!K42</f>
        <v>2</v>
      </c>
      <c r="L42" s="221">
        <f>'D-10-1'!L42+'D-10-2'!L42</f>
        <v>0</v>
      </c>
      <c r="M42" s="70" t="s">
        <v>446</v>
      </c>
      <c r="N42" s="1192"/>
    </row>
    <row r="43" spans="1:17" s="30" customFormat="1" ht="12.75" customHeight="1" thickTop="1" x14ac:dyDescent="0.3">
      <c r="A43" s="1424"/>
      <c r="B43" s="378" t="s">
        <v>47</v>
      </c>
      <c r="C43" s="200">
        <f t="shared" si="0"/>
        <v>618</v>
      </c>
      <c r="D43" s="457">
        <f>'D-10-1'!D43+'D-10-2'!D43</f>
        <v>2</v>
      </c>
      <c r="E43" s="457">
        <f>'D-10-1'!E43+'D-10-2'!E43</f>
        <v>531</v>
      </c>
      <c r="F43" s="457">
        <f>'D-10-1'!F43+'D-10-2'!F43</f>
        <v>17</v>
      </c>
      <c r="G43" s="457">
        <f>'D-10-1'!G43+'D-10-2'!G43</f>
        <v>7</v>
      </c>
      <c r="H43" s="457">
        <f>'D-10-1'!H43+'D-10-2'!H43</f>
        <v>8</v>
      </c>
      <c r="I43" s="457">
        <f>'D-10-1'!I43+'D-10-2'!I43</f>
        <v>8</v>
      </c>
      <c r="J43" s="457">
        <f>'D-10-1'!J43+'D-10-2'!J43</f>
        <v>17</v>
      </c>
      <c r="K43" s="457">
        <f>'D-10-1'!K43+'D-10-2'!K43</f>
        <v>12</v>
      </c>
      <c r="L43" s="457">
        <f>'D-10-1'!L43+'D-10-2'!L43</f>
        <v>16</v>
      </c>
      <c r="M43" s="374" t="s">
        <v>48</v>
      </c>
      <c r="N43" s="1392"/>
    </row>
    <row r="44" spans="1:17" ht="12.75" customHeight="1" thickBot="1" x14ac:dyDescent="0.3">
      <c r="A44" s="1425" t="s">
        <v>294</v>
      </c>
      <c r="B44" s="166" t="s">
        <v>820</v>
      </c>
      <c r="C44" s="189">
        <f t="shared" si="0"/>
        <v>1545</v>
      </c>
      <c r="D44" s="189">
        <f>'D-10-1'!D44+'D-10-2'!D44</f>
        <v>0</v>
      </c>
      <c r="E44" s="189">
        <f>'D-10-1'!E44+'D-10-2'!E44</f>
        <v>779</v>
      </c>
      <c r="F44" s="189">
        <f>'D-10-1'!F44+'D-10-2'!F44</f>
        <v>119</v>
      </c>
      <c r="G44" s="189">
        <f>'D-10-1'!G44+'D-10-2'!G44</f>
        <v>122</v>
      </c>
      <c r="H44" s="189">
        <f>'D-10-1'!H44+'D-10-2'!H44</f>
        <v>140</v>
      </c>
      <c r="I44" s="189">
        <f>'D-10-1'!I44+'D-10-2'!I44</f>
        <v>129</v>
      </c>
      <c r="J44" s="189">
        <f>'D-10-1'!J44+'D-10-2'!J44</f>
        <v>137</v>
      </c>
      <c r="K44" s="189">
        <f>'D-10-1'!K44+'D-10-2'!K44</f>
        <v>81</v>
      </c>
      <c r="L44" s="189">
        <f>'D-10-1'!L44+'D-10-2'!L44</f>
        <v>38</v>
      </c>
      <c r="M44" s="163" t="s">
        <v>184</v>
      </c>
      <c r="N44" s="1396" t="s">
        <v>48</v>
      </c>
    </row>
    <row r="45" spans="1:17" ht="12.75" customHeight="1" thickTop="1" thickBot="1" x14ac:dyDescent="0.3">
      <c r="A45" s="1426"/>
      <c r="B45" s="167" t="s">
        <v>821</v>
      </c>
      <c r="C45" s="189">
        <f t="shared" si="0"/>
        <v>531</v>
      </c>
      <c r="D45" s="191">
        <f>'D-10-1'!D45+'D-10-2'!D45</f>
        <v>3</v>
      </c>
      <c r="E45" s="191">
        <f>'D-10-1'!E45+'D-10-2'!E45</f>
        <v>436</v>
      </c>
      <c r="F45" s="191">
        <f>'D-10-1'!F45+'D-10-2'!F45</f>
        <v>28</v>
      </c>
      <c r="G45" s="191">
        <f>'D-10-1'!G45+'D-10-2'!G45</f>
        <v>22</v>
      </c>
      <c r="H45" s="191">
        <f>'D-10-1'!H45+'D-10-2'!H45</f>
        <v>16</v>
      </c>
      <c r="I45" s="191">
        <f>'D-10-1'!I45+'D-10-2'!I45</f>
        <v>9</v>
      </c>
      <c r="J45" s="191">
        <f>'D-10-1'!J45+'D-10-2'!J45</f>
        <v>10</v>
      </c>
      <c r="K45" s="191">
        <f>'D-10-1'!K45+'D-10-2'!K45</f>
        <v>5</v>
      </c>
      <c r="L45" s="191">
        <f>'D-10-1'!L45+'D-10-2'!L45</f>
        <v>2</v>
      </c>
      <c r="M45" s="69" t="s">
        <v>446</v>
      </c>
      <c r="N45" s="1397"/>
    </row>
    <row r="46" spans="1:17" ht="12.75" customHeight="1" thickTop="1" x14ac:dyDescent="0.25">
      <c r="A46" s="1427"/>
      <c r="B46" s="377" t="s">
        <v>47</v>
      </c>
      <c r="C46" s="199">
        <f t="shared" si="0"/>
        <v>2076</v>
      </c>
      <c r="D46" s="915">
        <f>'D-10-1'!D46+'D-10-2'!D46</f>
        <v>3</v>
      </c>
      <c r="E46" s="915">
        <f>'D-10-1'!E46+'D-10-2'!E46</f>
        <v>1215</v>
      </c>
      <c r="F46" s="915">
        <f>'D-10-1'!F46+'D-10-2'!F46</f>
        <v>147</v>
      </c>
      <c r="G46" s="915">
        <f>'D-10-1'!G46+'D-10-2'!G46</f>
        <v>144</v>
      </c>
      <c r="H46" s="915">
        <f>'D-10-1'!H46+'D-10-2'!H46</f>
        <v>156</v>
      </c>
      <c r="I46" s="915">
        <f>'D-10-1'!I46+'D-10-2'!I46</f>
        <v>138</v>
      </c>
      <c r="J46" s="915">
        <f>'D-10-1'!J46+'D-10-2'!J46</f>
        <v>147</v>
      </c>
      <c r="K46" s="915">
        <f>'D-10-1'!K46+'D-10-2'!K46</f>
        <v>86</v>
      </c>
      <c r="L46" s="915">
        <f>'D-10-1'!L46+'D-10-2'!L46</f>
        <v>40</v>
      </c>
      <c r="M46" s="164" t="s">
        <v>48</v>
      </c>
      <c r="N46" s="1398"/>
    </row>
    <row r="47" spans="1:17" ht="12.75" customHeight="1" x14ac:dyDescent="0.3">
      <c r="A47" s="1314" t="s">
        <v>859</v>
      </c>
      <c r="B47" s="1314"/>
      <c r="C47" s="1314"/>
      <c r="D47" s="1314"/>
      <c r="E47" s="1314"/>
      <c r="F47" s="1314"/>
      <c r="G47" s="1314"/>
      <c r="H47" s="1314"/>
      <c r="I47" s="1314"/>
      <c r="J47" s="1314"/>
      <c r="K47" s="170"/>
      <c r="L47" s="1300" t="s">
        <v>1408</v>
      </c>
      <c r="M47" s="1300"/>
      <c r="N47" s="1300"/>
      <c r="O47" s="108"/>
      <c r="P47" s="108"/>
      <c r="Q47" s="108"/>
    </row>
    <row r="48" spans="1:17" x14ac:dyDescent="0.3">
      <c r="B48" s="51"/>
      <c r="M48" s="51"/>
    </row>
    <row r="49" spans="1:17" x14ac:dyDescent="0.3">
      <c r="B49" s="51"/>
      <c r="M49" s="51"/>
    </row>
    <row r="50" spans="1:17" x14ac:dyDescent="0.3">
      <c r="B50" s="51"/>
      <c r="M50" s="51"/>
    </row>
    <row r="51" spans="1:17" x14ac:dyDescent="0.3">
      <c r="A51" s="109"/>
      <c r="B51" s="51"/>
      <c r="M51" s="51"/>
    </row>
    <row r="52" spans="1:17" x14ac:dyDescent="0.3">
      <c r="A52" s="109"/>
      <c r="B52" s="51"/>
      <c r="M52" s="51"/>
    </row>
    <row r="53" spans="1:17" s="51" customFormat="1" x14ac:dyDescent="0.3">
      <c r="A53" s="109"/>
      <c r="O53" s="33"/>
      <c r="P53" s="33"/>
      <c r="Q53" s="33"/>
    </row>
    <row r="54" spans="1:17" s="51" customFormat="1" x14ac:dyDescent="0.3">
      <c r="A54" s="26"/>
      <c r="O54" s="33"/>
      <c r="P54" s="33"/>
      <c r="Q54" s="33"/>
    </row>
    <row r="55" spans="1:17" s="51" customFormat="1" x14ac:dyDescent="0.3">
      <c r="A55" s="109"/>
      <c r="O55" s="33"/>
      <c r="P55" s="33"/>
      <c r="Q55" s="33"/>
    </row>
    <row r="56" spans="1:17" s="51" customFormat="1" x14ac:dyDescent="0.3">
      <c r="A56" s="26"/>
      <c r="O56" s="33"/>
      <c r="P56" s="33"/>
      <c r="Q56" s="33"/>
    </row>
    <row r="57" spans="1:17" s="51" customFormat="1" x14ac:dyDescent="0.3">
      <c r="A57" s="26"/>
      <c r="O57" s="33"/>
      <c r="P57" s="33"/>
      <c r="Q57" s="33"/>
    </row>
    <row r="58" spans="1:17" s="51" customFormat="1" ht="15.75" customHeight="1" x14ac:dyDescent="0.3">
      <c r="O58" s="33"/>
      <c r="P58" s="33"/>
      <c r="Q58" s="33"/>
    </row>
    <row r="59" spans="1:17" s="51" customFormat="1" x14ac:dyDescent="0.3">
      <c r="O59" s="33"/>
      <c r="P59" s="33"/>
      <c r="Q59" s="33"/>
    </row>
    <row r="60" spans="1:17" s="51" customFormat="1" x14ac:dyDescent="0.3">
      <c r="O60" s="33"/>
      <c r="P60" s="33"/>
      <c r="Q60" s="33"/>
    </row>
    <row r="61" spans="1:17" s="51" customFormat="1" x14ac:dyDescent="0.3">
      <c r="O61" s="33"/>
      <c r="P61" s="33"/>
      <c r="Q61" s="33"/>
    </row>
    <row r="62" spans="1:17" s="51" customFormat="1" x14ac:dyDescent="0.3">
      <c r="A62" s="33"/>
      <c r="O62" s="33"/>
      <c r="P62" s="33"/>
      <c r="Q62" s="33"/>
    </row>
    <row r="63" spans="1:17" s="51" customFormat="1" x14ac:dyDescent="0.3">
      <c r="O63" s="33"/>
      <c r="P63" s="33"/>
      <c r="Q63" s="33"/>
    </row>
    <row r="64" spans="1:17" s="51" customFormat="1" ht="16.5" customHeight="1" x14ac:dyDescent="0.3">
      <c r="O64" s="33"/>
      <c r="P64" s="33"/>
      <c r="Q64" s="33"/>
    </row>
    <row r="65" spans="15:17" s="51" customFormat="1" x14ac:dyDescent="0.3">
      <c r="O65" s="33"/>
      <c r="P65" s="33"/>
      <c r="Q65" s="33"/>
    </row>
    <row r="66" spans="15:17" s="51" customFormat="1" x14ac:dyDescent="0.3">
      <c r="O66" s="33"/>
      <c r="P66" s="33"/>
      <c r="Q66" s="33"/>
    </row>
    <row r="67" spans="15:17" s="51" customFormat="1" x14ac:dyDescent="0.3">
      <c r="O67" s="33"/>
      <c r="P67" s="33"/>
      <c r="Q67" s="33"/>
    </row>
    <row r="68" spans="15:17" s="51" customFormat="1" x14ac:dyDescent="0.3">
      <c r="O68" s="33"/>
      <c r="P68" s="33"/>
      <c r="Q68" s="33"/>
    </row>
    <row r="69" spans="15:17" s="51" customFormat="1" x14ac:dyDescent="0.3">
      <c r="O69" s="33"/>
      <c r="P69" s="33"/>
      <c r="Q69" s="33"/>
    </row>
    <row r="70" spans="15:17" s="51" customFormat="1" ht="16.5" customHeight="1" x14ac:dyDescent="0.3">
      <c r="O70" s="33"/>
      <c r="P70" s="33"/>
      <c r="Q70" s="33"/>
    </row>
    <row r="71" spans="15:17" s="51" customFormat="1" x14ac:dyDescent="0.3">
      <c r="O71" s="33"/>
      <c r="P71" s="33"/>
      <c r="Q71" s="33"/>
    </row>
    <row r="72" spans="15:17" s="51" customFormat="1" x14ac:dyDescent="0.3">
      <c r="O72" s="33"/>
      <c r="P72" s="33"/>
      <c r="Q72" s="33"/>
    </row>
    <row r="73" spans="15:17" s="51" customFormat="1" ht="16.5" customHeight="1" x14ac:dyDescent="0.3">
      <c r="O73" s="33"/>
      <c r="P73" s="33"/>
      <c r="Q73" s="33"/>
    </row>
    <row r="74" spans="15:17" s="51" customFormat="1" x14ac:dyDescent="0.3">
      <c r="O74" s="33"/>
      <c r="P74" s="33"/>
      <c r="Q74" s="33"/>
    </row>
    <row r="75" spans="15:17" s="51" customFormat="1" x14ac:dyDescent="0.3">
      <c r="O75" s="33"/>
      <c r="P75" s="33"/>
      <c r="Q75" s="33"/>
    </row>
    <row r="76" spans="15:17" s="51" customFormat="1" x14ac:dyDescent="0.3">
      <c r="O76" s="33"/>
      <c r="P76" s="33"/>
      <c r="Q76" s="33"/>
    </row>
    <row r="77" spans="15:17" s="51" customFormat="1" x14ac:dyDescent="0.3">
      <c r="O77" s="33"/>
      <c r="P77" s="33"/>
      <c r="Q77" s="33"/>
    </row>
    <row r="78" spans="15:17" s="51" customFormat="1" x14ac:dyDescent="0.3">
      <c r="O78" s="33"/>
      <c r="P78" s="33"/>
      <c r="Q78" s="33"/>
    </row>
    <row r="79" spans="15:17" s="51" customFormat="1" x14ac:dyDescent="0.3">
      <c r="O79" s="33"/>
      <c r="P79" s="33"/>
      <c r="Q79" s="33"/>
    </row>
    <row r="80" spans="15:17" s="51" customFormat="1" x14ac:dyDescent="0.3">
      <c r="O80" s="33"/>
      <c r="P80" s="33"/>
      <c r="Q80" s="33"/>
    </row>
    <row r="81" spans="15:17" s="51" customFormat="1" x14ac:dyDescent="0.3">
      <c r="O81" s="33"/>
      <c r="P81" s="33"/>
      <c r="Q81" s="33"/>
    </row>
    <row r="82" spans="15:17" s="51" customFormat="1" x14ac:dyDescent="0.3">
      <c r="O82" s="33"/>
      <c r="P82" s="33"/>
      <c r="Q82" s="33"/>
    </row>
    <row r="83" spans="15:17" s="51" customFormat="1" x14ac:dyDescent="0.3">
      <c r="O83" s="33"/>
      <c r="P83" s="33"/>
      <c r="Q83" s="33"/>
    </row>
    <row r="84" spans="15:17" s="51" customFormat="1" x14ac:dyDescent="0.3">
      <c r="O84" s="33"/>
      <c r="P84" s="33"/>
      <c r="Q84" s="33"/>
    </row>
    <row r="85" spans="15:17" s="51" customFormat="1" x14ac:dyDescent="0.3">
      <c r="O85" s="33"/>
      <c r="P85" s="33"/>
      <c r="Q85" s="33"/>
    </row>
    <row r="86" spans="15:17" s="51" customFormat="1" x14ac:dyDescent="0.3">
      <c r="O86" s="33"/>
      <c r="P86" s="33"/>
      <c r="Q86" s="33"/>
    </row>
    <row r="87" spans="15:17" s="51" customFormat="1" x14ac:dyDescent="0.3">
      <c r="O87" s="33"/>
      <c r="P87" s="33"/>
      <c r="Q87" s="33"/>
    </row>
    <row r="88" spans="15:17" s="51" customFormat="1" x14ac:dyDescent="0.3">
      <c r="O88" s="33"/>
      <c r="P88" s="33"/>
      <c r="Q88" s="33"/>
    </row>
    <row r="89" spans="15:17" s="51" customFormat="1" x14ac:dyDescent="0.3">
      <c r="O89" s="33"/>
      <c r="P89" s="33"/>
      <c r="Q89" s="33"/>
    </row>
    <row r="90" spans="15:17" s="51" customFormat="1" x14ac:dyDescent="0.3">
      <c r="O90" s="33"/>
      <c r="P90" s="33"/>
      <c r="Q90" s="33"/>
    </row>
    <row r="91" spans="15:17" s="51" customFormat="1" x14ac:dyDescent="0.3">
      <c r="O91" s="33"/>
      <c r="P91" s="33"/>
      <c r="Q91" s="33"/>
    </row>
    <row r="92" spans="15:17" s="51" customFormat="1" x14ac:dyDescent="0.3">
      <c r="O92" s="33"/>
      <c r="P92" s="33"/>
      <c r="Q92" s="33"/>
    </row>
    <row r="93" spans="15:17" s="51" customFormat="1" x14ac:dyDescent="0.3">
      <c r="O93" s="33"/>
      <c r="P93" s="33"/>
      <c r="Q93" s="33"/>
    </row>
    <row r="94" spans="15:17" s="51" customFormat="1" x14ac:dyDescent="0.3">
      <c r="O94" s="33"/>
      <c r="P94" s="33"/>
      <c r="Q94" s="33"/>
    </row>
    <row r="95" spans="15:17" s="51" customFormat="1" x14ac:dyDescent="0.3">
      <c r="O95" s="33"/>
      <c r="P95" s="33"/>
      <c r="Q95" s="33"/>
    </row>
    <row r="96" spans="15:17" s="51" customFormat="1" x14ac:dyDescent="0.3">
      <c r="O96" s="33"/>
      <c r="P96" s="33"/>
      <c r="Q96" s="33"/>
    </row>
    <row r="97" spans="15:17" s="51" customFormat="1" x14ac:dyDescent="0.3">
      <c r="O97" s="33"/>
      <c r="P97" s="33"/>
      <c r="Q97" s="33"/>
    </row>
    <row r="98" spans="15:17" s="51" customFormat="1" x14ac:dyDescent="0.3">
      <c r="O98" s="33"/>
      <c r="P98" s="33"/>
      <c r="Q98" s="33"/>
    </row>
    <row r="99" spans="15:17" s="51" customFormat="1" x14ac:dyDescent="0.3">
      <c r="O99" s="33"/>
      <c r="P99" s="33"/>
      <c r="Q99" s="33"/>
    </row>
    <row r="100" spans="15:17" s="51" customFormat="1" x14ac:dyDescent="0.3">
      <c r="O100" s="33"/>
      <c r="P100" s="33"/>
      <c r="Q100" s="33"/>
    </row>
    <row r="101" spans="15:17" s="51" customFormat="1" x14ac:dyDescent="0.3">
      <c r="O101" s="33"/>
      <c r="P101" s="33"/>
      <c r="Q101" s="33"/>
    </row>
    <row r="102" spans="15:17" s="51" customFormat="1" x14ac:dyDescent="0.3">
      <c r="O102" s="33"/>
      <c r="P102" s="33"/>
      <c r="Q102" s="33"/>
    </row>
    <row r="103" spans="15:17" s="51" customFormat="1" x14ac:dyDescent="0.3">
      <c r="O103" s="33"/>
      <c r="P103" s="33"/>
      <c r="Q103" s="33"/>
    </row>
    <row r="104" spans="15:17" s="51" customFormat="1" x14ac:dyDescent="0.3">
      <c r="O104" s="33"/>
      <c r="P104" s="33"/>
      <c r="Q104" s="33"/>
    </row>
    <row r="105" spans="15:17" s="51" customFormat="1" x14ac:dyDescent="0.3">
      <c r="O105" s="33"/>
      <c r="P105" s="33"/>
      <c r="Q105" s="33"/>
    </row>
    <row r="106" spans="15:17" s="51" customFormat="1" x14ac:dyDescent="0.3">
      <c r="O106" s="33"/>
      <c r="P106" s="33"/>
      <c r="Q106" s="33"/>
    </row>
    <row r="107" spans="15:17" s="51" customFormat="1" x14ac:dyDescent="0.3">
      <c r="O107" s="33"/>
      <c r="P107" s="33"/>
      <c r="Q107" s="33"/>
    </row>
    <row r="108" spans="15:17" s="51" customFormat="1" x14ac:dyDescent="0.3">
      <c r="O108" s="33"/>
      <c r="P108" s="33"/>
      <c r="Q108" s="33"/>
    </row>
    <row r="109" spans="15:17" s="51" customFormat="1" x14ac:dyDescent="0.3">
      <c r="O109" s="33"/>
      <c r="P109" s="33"/>
      <c r="Q109" s="33"/>
    </row>
    <row r="110" spans="15:17" s="51" customFormat="1" x14ac:dyDescent="0.3">
      <c r="O110" s="33"/>
      <c r="P110" s="33"/>
      <c r="Q110" s="33"/>
    </row>
    <row r="111" spans="15:17" s="51" customFormat="1" x14ac:dyDescent="0.3">
      <c r="O111" s="33"/>
      <c r="P111" s="33"/>
      <c r="Q111" s="33"/>
    </row>
    <row r="112" spans="15:17" s="51" customFormat="1" x14ac:dyDescent="0.3">
      <c r="O112" s="33"/>
      <c r="P112" s="33"/>
      <c r="Q112" s="33"/>
    </row>
    <row r="113" spans="15:17" s="51" customFormat="1" x14ac:dyDescent="0.3">
      <c r="O113" s="33"/>
      <c r="P113" s="33"/>
      <c r="Q113" s="33"/>
    </row>
    <row r="114" spans="15:17" s="51" customFormat="1" x14ac:dyDescent="0.3">
      <c r="O114" s="33"/>
      <c r="P114" s="33"/>
      <c r="Q114" s="33"/>
    </row>
    <row r="115" spans="15:17" s="51" customFormat="1" x14ac:dyDescent="0.3">
      <c r="O115" s="33"/>
      <c r="P115" s="33"/>
      <c r="Q115" s="33"/>
    </row>
    <row r="116" spans="15:17" s="51" customFormat="1" x14ac:dyDescent="0.3">
      <c r="O116" s="33"/>
      <c r="P116" s="33"/>
      <c r="Q116" s="33"/>
    </row>
    <row r="117" spans="15:17" s="51" customFormat="1" x14ac:dyDescent="0.3">
      <c r="O117" s="33"/>
      <c r="P117" s="33"/>
      <c r="Q117" s="33"/>
    </row>
    <row r="118" spans="15:17" s="51" customFormat="1" x14ac:dyDescent="0.3">
      <c r="O118" s="33"/>
      <c r="P118" s="33"/>
      <c r="Q118" s="33"/>
    </row>
    <row r="119" spans="15:17" s="51" customFormat="1" x14ac:dyDescent="0.3">
      <c r="O119" s="33"/>
      <c r="P119" s="33"/>
      <c r="Q119" s="33"/>
    </row>
    <row r="120" spans="15:17" s="51" customFormat="1" x14ac:dyDescent="0.3">
      <c r="O120" s="33"/>
      <c r="P120" s="33"/>
      <c r="Q120" s="33"/>
    </row>
    <row r="121" spans="15:17" s="51" customFormat="1" x14ac:dyDescent="0.3">
      <c r="O121" s="33"/>
      <c r="P121" s="33"/>
      <c r="Q121" s="33"/>
    </row>
    <row r="122" spans="15:17" s="51" customFormat="1" x14ac:dyDescent="0.3">
      <c r="O122" s="33"/>
      <c r="P122" s="33"/>
      <c r="Q122" s="33"/>
    </row>
    <row r="123" spans="15:17" s="51" customFormat="1" x14ac:dyDescent="0.3">
      <c r="O123" s="33"/>
      <c r="P123" s="33"/>
      <c r="Q123" s="33"/>
    </row>
    <row r="124" spans="15:17" s="51" customFormat="1" x14ac:dyDescent="0.3">
      <c r="O124" s="33"/>
      <c r="P124" s="33"/>
      <c r="Q124" s="33"/>
    </row>
    <row r="125" spans="15:17" s="51" customFormat="1" x14ac:dyDescent="0.3">
      <c r="O125" s="33"/>
      <c r="P125" s="33"/>
      <c r="Q125" s="33"/>
    </row>
    <row r="126" spans="15:17" s="51" customFormat="1" x14ac:dyDescent="0.3">
      <c r="O126" s="33"/>
      <c r="P126" s="33"/>
      <c r="Q126" s="33"/>
    </row>
    <row r="127" spans="15:17" s="51" customFormat="1" x14ac:dyDescent="0.3">
      <c r="O127" s="33"/>
      <c r="P127" s="33"/>
      <c r="Q127" s="33"/>
    </row>
    <row r="128" spans="15:17" s="51" customFormat="1" x14ac:dyDescent="0.3">
      <c r="O128" s="33"/>
      <c r="P128" s="33"/>
      <c r="Q128" s="33"/>
    </row>
    <row r="129" spans="15:17" s="51" customFormat="1" x14ac:dyDescent="0.3">
      <c r="O129" s="33"/>
      <c r="P129" s="33"/>
      <c r="Q129" s="33"/>
    </row>
    <row r="130" spans="15:17" s="51" customFormat="1" x14ac:dyDescent="0.3">
      <c r="O130" s="33"/>
      <c r="P130" s="33"/>
      <c r="Q130" s="33"/>
    </row>
    <row r="131" spans="15:17" s="51" customFormat="1" x14ac:dyDescent="0.3">
      <c r="O131" s="33"/>
      <c r="P131" s="33"/>
      <c r="Q131" s="33"/>
    </row>
    <row r="132" spans="15:17" s="51" customFormat="1" x14ac:dyDescent="0.3">
      <c r="O132" s="33"/>
      <c r="P132" s="33"/>
      <c r="Q132" s="33"/>
    </row>
    <row r="133" spans="15:17" s="51" customFormat="1" x14ac:dyDescent="0.3">
      <c r="O133" s="33"/>
      <c r="P133" s="33"/>
      <c r="Q133" s="33"/>
    </row>
    <row r="134" spans="15:17" s="51" customFormat="1" x14ac:dyDescent="0.3">
      <c r="O134" s="33"/>
      <c r="P134" s="33"/>
      <c r="Q134" s="33"/>
    </row>
    <row r="135" spans="15:17" s="51" customFormat="1" x14ac:dyDescent="0.3">
      <c r="O135" s="33"/>
      <c r="P135" s="33"/>
      <c r="Q135" s="33"/>
    </row>
    <row r="136" spans="15:17" s="51" customFormat="1" x14ac:dyDescent="0.3">
      <c r="O136" s="33"/>
      <c r="P136" s="33"/>
      <c r="Q136" s="33"/>
    </row>
    <row r="137" spans="15:17" s="51" customFormat="1" x14ac:dyDescent="0.3">
      <c r="O137" s="33"/>
      <c r="P137" s="33"/>
      <c r="Q137" s="33"/>
    </row>
    <row r="138" spans="15:17" s="51" customFormat="1" x14ac:dyDescent="0.3">
      <c r="O138" s="33"/>
      <c r="P138" s="33"/>
      <c r="Q138" s="33"/>
    </row>
    <row r="139" spans="15:17" s="51" customFormat="1" x14ac:dyDescent="0.3">
      <c r="O139" s="33"/>
      <c r="P139" s="33"/>
      <c r="Q139" s="33"/>
    </row>
    <row r="140" spans="15:17" s="51" customFormat="1" x14ac:dyDescent="0.3">
      <c r="O140" s="33"/>
      <c r="P140" s="33"/>
      <c r="Q140" s="33"/>
    </row>
    <row r="141" spans="15:17" s="51" customFormat="1" x14ac:dyDescent="0.3">
      <c r="O141" s="33"/>
      <c r="P141" s="33"/>
      <c r="Q141" s="33"/>
    </row>
    <row r="142" spans="15:17" s="51" customFormat="1" x14ac:dyDescent="0.3">
      <c r="O142" s="33"/>
      <c r="P142" s="33"/>
      <c r="Q142" s="33"/>
    </row>
    <row r="143" spans="15:17" s="51" customFormat="1" x14ac:dyDescent="0.3">
      <c r="O143" s="33"/>
      <c r="P143" s="33"/>
      <c r="Q143" s="33"/>
    </row>
    <row r="144" spans="15:17" s="51" customFormat="1" x14ac:dyDescent="0.3">
      <c r="O144" s="33"/>
      <c r="P144" s="33"/>
      <c r="Q144" s="33"/>
    </row>
    <row r="145" spans="15:17" s="51" customFormat="1" x14ac:dyDescent="0.3">
      <c r="O145" s="33"/>
      <c r="P145" s="33"/>
      <c r="Q145" s="33"/>
    </row>
    <row r="146" spans="15:17" s="51" customFormat="1" x14ac:dyDescent="0.3">
      <c r="O146" s="33"/>
      <c r="P146" s="33"/>
      <c r="Q146" s="33"/>
    </row>
    <row r="147" spans="15:17" s="51" customFormat="1" x14ac:dyDescent="0.3">
      <c r="O147" s="33"/>
      <c r="P147" s="33"/>
      <c r="Q147" s="33"/>
    </row>
    <row r="148" spans="15:17" s="51" customFormat="1" x14ac:dyDescent="0.3">
      <c r="O148" s="33"/>
      <c r="P148" s="33"/>
      <c r="Q148" s="33"/>
    </row>
    <row r="149" spans="15:17" s="51" customFormat="1" x14ac:dyDescent="0.3">
      <c r="O149" s="33"/>
      <c r="P149" s="33"/>
      <c r="Q149" s="33"/>
    </row>
    <row r="150" spans="15:17" s="51" customFormat="1" x14ac:dyDescent="0.3">
      <c r="O150" s="33"/>
      <c r="P150" s="33"/>
      <c r="Q150" s="33"/>
    </row>
    <row r="151" spans="15:17" s="51" customFormat="1" x14ac:dyDescent="0.3">
      <c r="O151" s="33"/>
      <c r="P151" s="33"/>
      <c r="Q151" s="33"/>
    </row>
    <row r="152" spans="15:17" s="51" customFormat="1" x14ac:dyDescent="0.3">
      <c r="O152" s="33"/>
      <c r="P152" s="33"/>
      <c r="Q152" s="33"/>
    </row>
    <row r="153" spans="15:17" s="51" customFormat="1" x14ac:dyDescent="0.3">
      <c r="O153" s="33"/>
      <c r="P153" s="33"/>
      <c r="Q153" s="33"/>
    </row>
    <row r="154" spans="15:17" s="51" customFormat="1" x14ac:dyDescent="0.3">
      <c r="O154" s="33"/>
      <c r="P154" s="33"/>
      <c r="Q154" s="33"/>
    </row>
    <row r="155" spans="15:17" s="51" customFormat="1" x14ac:dyDescent="0.3">
      <c r="O155" s="33"/>
      <c r="P155" s="33"/>
      <c r="Q155" s="33"/>
    </row>
    <row r="156" spans="15:17" s="51" customFormat="1" x14ac:dyDescent="0.3">
      <c r="O156" s="33"/>
      <c r="P156" s="33"/>
      <c r="Q156" s="33"/>
    </row>
    <row r="157" spans="15:17" s="51" customFormat="1" x14ac:dyDescent="0.3">
      <c r="O157" s="33"/>
      <c r="P157" s="33"/>
      <c r="Q157" s="33"/>
    </row>
    <row r="158" spans="15:17" s="51" customFormat="1" x14ac:dyDescent="0.3">
      <c r="O158" s="33"/>
      <c r="P158" s="33"/>
      <c r="Q158" s="33"/>
    </row>
    <row r="159" spans="15:17" s="51" customFormat="1" x14ac:dyDescent="0.3">
      <c r="O159" s="33"/>
      <c r="P159" s="33"/>
      <c r="Q159" s="33"/>
    </row>
    <row r="160" spans="15:17" s="51" customFormat="1" x14ac:dyDescent="0.3">
      <c r="O160" s="33"/>
      <c r="P160" s="33"/>
      <c r="Q160" s="33"/>
    </row>
    <row r="161" spans="15:17" s="51" customFormat="1" x14ac:dyDescent="0.3">
      <c r="O161" s="33"/>
      <c r="P161" s="33"/>
      <c r="Q161" s="33"/>
    </row>
    <row r="162" spans="15:17" s="51" customFormat="1" x14ac:dyDescent="0.3">
      <c r="O162" s="33"/>
      <c r="P162" s="33"/>
      <c r="Q162" s="33"/>
    </row>
    <row r="163" spans="15:17" s="51" customFormat="1" x14ac:dyDescent="0.3">
      <c r="O163" s="33"/>
      <c r="P163" s="33"/>
      <c r="Q163" s="33"/>
    </row>
    <row r="164" spans="15:17" s="51" customFormat="1" x14ac:dyDescent="0.3">
      <c r="O164" s="33"/>
      <c r="P164" s="33"/>
      <c r="Q164" s="33"/>
    </row>
    <row r="165" spans="15:17" s="51" customFormat="1" x14ac:dyDescent="0.3">
      <c r="O165" s="33"/>
      <c r="P165" s="33"/>
      <c r="Q165" s="33"/>
    </row>
    <row r="166" spans="15:17" s="51" customFormat="1" x14ac:dyDescent="0.3">
      <c r="O166" s="33"/>
      <c r="P166" s="33"/>
      <c r="Q166" s="33"/>
    </row>
    <row r="167" spans="15:17" s="51" customFormat="1" x14ac:dyDescent="0.3">
      <c r="O167" s="33"/>
      <c r="P167" s="33"/>
      <c r="Q167" s="33"/>
    </row>
    <row r="168" spans="15:17" s="51" customFormat="1" x14ac:dyDescent="0.3">
      <c r="O168" s="33"/>
      <c r="P168" s="33"/>
      <c r="Q168" s="33"/>
    </row>
    <row r="169" spans="15:17" s="51" customFormat="1" x14ac:dyDescent="0.3">
      <c r="O169" s="33"/>
      <c r="P169" s="33"/>
      <c r="Q169" s="33"/>
    </row>
    <row r="170" spans="15:17" s="51" customFormat="1" x14ac:dyDescent="0.3">
      <c r="O170" s="33"/>
      <c r="P170" s="33"/>
      <c r="Q170" s="33"/>
    </row>
    <row r="171" spans="15:17" s="51" customFormat="1" x14ac:dyDescent="0.3">
      <c r="O171" s="33"/>
      <c r="P171" s="33"/>
      <c r="Q171" s="33"/>
    </row>
    <row r="172" spans="15:17" s="51" customFormat="1" x14ac:dyDescent="0.3">
      <c r="O172" s="33"/>
      <c r="P172" s="33"/>
      <c r="Q172" s="33"/>
    </row>
    <row r="173" spans="15:17" s="51" customFormat="1" x14ac:dyDescent="0.3">
      <c r="O173" s="33"/>
      <c r="P173" s="33"/>
      <c r="Q173" s="33"/>
    </row>
    <row r="174" spans="15:17" s="51" customFormat="1" x14ac:dyDescent="0.3">
      <c r="O174" s="33"/>
      <c r="P174" s="33"/>
      <c r="Q174" s="33"/>
    </row>
    <row r="175" spans="15:17" s="51" customFormat="1" x14ac:dyDescent="0.3">
      <c r="O175" s="33"/>
      <c r="P175" s="33"/>
      <c r="Q175" s="33"/>
    </row>
    <row r="176" spans="15:17" s="51" customFormat="1" x14ac:dyDescent="0.3">
      <c r="O176" s="33"/>
      <c r="P176" s="33"/>
      <c r="Q176" s="33"/>
    </row>
    <row r="177" spans="15:17" s="51" customFormat="1" x14ac:dyDescent="0.3">
      <c r="O177" s="33"/>
      <c r="P177" s="33"/>
      <c r="Q177" s="33"/>
    </row>
    <row r="178" spans="15:17" s="51" customFormat="1" x14ac:dyDescent="0.3">
      <c r="O178" s="33"/>
      <c r="P178" s="33"/>
      <c r="Q178" s="33"/>
    </row>
    <row r="179" spans="15:17" s="51" customFormat="1" x14ac:dyDescent="0.3">
      <c r="O179" s="33"/>
      <c r="P179" s="33"/>
      <c r="Q179" s="33"/>
    </row>
    <row r="180" spans="15:17" s="51" customFormat="1" x14ac:dyDescent="0.3">
      <c r="O180" s="33"/>
      <c r="P180" s="33"/>
      <c r="Q180" s="33"/>
    </row>
    <row r="181" spans="15:17" s="51" customFormat="1" x14ac:dyDescent="0.3">
      <c r="O181" s="33"/>
      <c r="P181" s="33"/>
      <c r="Q181" s="33"/>
    </row>
    <row r="182" spans="15:17" s="51" customFormat="1" x14ac:dyDescent="0.3">
      <c r="O182" s="33"/>
      <c r="P182" s="33"/>
      <c r="Q182" s="33"/>
    </row>
    <row r="183" spans="15:17" s="51" customFormat="1" x14ac:dyDescent="0.3">
      <c r="O183" s="33"/>
      <c r="P183" s="33"/>
      <c r="Q183" s="33"/>
    </row>
    <row r="184" spans="15:17" s="51" customFormat="1" x14ac:dyDescent="0.3">
      <c r="O184" s="33"/>
      <c r="P184" s="33"/>
      <c r="Q184" s="33"/>
    </row>
    <row r="185" spans="15:17" s="51" customFormat="1" x14ac:dyDescent="0.3">
      <c r="O185" s="33"/>
      <c r="P185" s="33"/>
      <c r="Q185" s="33"/>
    </row>
    <row r="186" spans="15:17" s="51" customFormat="1" x14ac:dyDescent="0.3">
      <c r="O186" s="33"/>
      <c r="P186" s="33"/>
      <c r="Q186" s="33"/>
    </row>
  </sheetData>
  <mergeCells count="37">
    <mergeCell ref="A47:J47"/>
    <mergeCell ref="A23:A25"/>
    <mergeCell ref="N23:N25"/>
    <mergeCell ref="A38:A40"/>
    <mergeCell ref="N38:N40"/>
    <mergeCell ref="A41:A43"/>
    <mergeCell ref="N41:N43"/>
    <mergeCell ref="A44:A46"/>
    <mergeCell ref="N44:N46"/>
    <mergeCell ref="A29:A31"/>
    <mergeCell ref="N29:N31"/>
    <mergeCell ref="A32:A34"/>
    <mergeCell ref="N32:N34"/>
    <mergeCell ref="A35:A37"/>
    <mergeCell ref="N35:N37"/>
    <mergeCell ref="L47:N47"/>
    <mergeCell ref="A17:A19"/>
    <mergeCell ref="N17:N19"/>
    <mergeCell ref="A20:A22"/>
    <mergeCell ref="N20:N22"/>
    <mergeCell ref="A26:A28"/>
    <mergeCell ref="N26:N28"/>
    <mergeCell ref="A8:A10"/>
    <mergeCell ref="N8:N10"/>
    <mergeCell ref="A11:A13"/>
    <mergeCell ref="N11:N13"/>
    <mergeCell ref="A14:A16"/>
    <mergeCell ref="N14:N16"/>
    <mergeCell ref="A1:N1"/>
    <mergeCell ref="A2:N2"/>
    <mergeCell ref="A3:N3"/>
    <mergeCell ref="A4:N4"/>
    <mergeCell ref="A6:A7"/>
    <mergeCell ref="B6:B7"/>
    <mergeCell ref="M6:M7"/>
    <mergeCell ref="N6:N7"/>
    <mergeCell ref="C6:L6"/>
  </mergeCells>
  <printOptions horizontalCentered="1" verticalCentered="1"/>
  <pageMargins left="0" right="0" top="0" bottom="0" header="0.51181102362204722" footer="0.51181102362204722"/>
  <pageSetup paperSize="9" scale="88" orientation="landscape" r:id="rId1"/>
  <headerFooter alignWithMargins="0"/>
  <rowBreaks count="1" manualBreakCount="1">
    <brk id="47" max="12" man="1"/>
  </rowBreaks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6"/>
  <dimension ref="A1:IW23"/>
  <sheetViews>
    <sheetView view="pageBreakPreview" zoomScaleNormal="100" zoomScaleSheetLayoutView="100" workbookViewId="0">
      <selection activeCell="J14" sqref="J14"/>
    </sheetView>
  </sheetViews>
  <sheetFormatPr defaultRowHeight="14" x14ac:dyDescent="0.3"/>
  <cols>
    <col min="1" max="1" width="12.81640625" style="33" bestFit="1" customWidth="1"/>
    <col min="2" max="2" width="31.7265625" style="51" customWidth="1"/>
    <col min="3" max="11" width="8" style="51" customWidth="1"/>
    <col min="12" max="12" width="28.7265625" style="51" customWidth="1"/>
    <col min="13" max="13" width="11.81640625" style="33" customWidth="1"/>
    <col min="14" max="257" width="9.1796875" style="33"/>
    <col min="258" max="258" width="42.7265625" style="33" customWidth="1"/>
    <col min="259" max="259" width="7.7265625" style="33" customWidth="1"/>
    <col min="260" max="260" width="8.453125" style="33" customWidth="1"/>
    <col min="261" max="262" width="7.7265625" style="33" customWidth="1"/>
    <col min="263" max="263" width="8.453125" style="33" customWidth="1"/>
    <col min="264" max="265" width="7.7265625" style="33" customWidth="1"/>
    <col min="266" max="266" width="8.453125" style="33" customWidth="1"/>
    <col min="267" max="267" width="7.7265625" style="33" customWidth="1"/>
    <col min="268" max="268" width="40.7265625" style="33" customWidth="1"/>
    <col min="269" max="513" width="9.1796875" style="33"/>
    <col min="514" max="514" width="42.7265625" style="33" customWidth="1"/>
    <col min="515" max="515" width="7.7265625" style="33" customWidth="1"/>
    <col min="516" max="516" width="8.453125" style="33" customWidth="1"/>
    <col min="517" max="518" width="7.7265625" style="33" customWidth="1"/>
    <col min="519" max="519" width="8.453125" style="33" customWidth="1"/>
    <col min="520" max="521" width="7.7265625" style="33" customWidth="1"/>
    <col min="522" max="522" width="8.453125" style="33" customWidth="1"/>
    <col min="523" max="523" width="7.7265625" style="33" customWidth="1"/>
    <col min="524" max="524" width="40.7265625" style="33" customWidth="1"/>
    <col min="525" max="769" width="9.1796875" style="33"/>
    <col min="770" max="770" width="42.7265625" style="33" customWidth="1"/>
    <col min="771" max="771" width="7.7265625" style="33" customWidth="1"/>
    <col min="772" max="772" width="8.453125" style="33" customWidth="1"/>
    <col min="773" max="774" width="7.7265625" style="33" customWidth="1"/>
    <col min="775" max="775" width="8.453125" style="33" customWidth="1"/>
    <col min="776" max="777" width="7.7265625" style="33" customWidth="1"/>
    <col min="778" max="778" width="8.453125" style="33" customWidth="1"/>
    <col min="779" max="779" width="7.7265625" style="33" customWidth="1"/>
    <col min="780" max="780" width="40.7265625" style="33" customWidth="1"/>
    <col min="781" max="1025" width="9.1796875" style="33"/>
    <col min="1026" max="1026" width="42.7265625" style="33" customWidth="1"/>
    <col min="1027" max="1027" width="7.7265625" style="33" customWidth="1"/>
    <col min="1028" max="1028" width="8.453125" style="33" customWidth="1"/>
    <col min="1029" max="1030" width="7.7265625" style="33" customWidth="1"/>
    <col min="1031" max="1031" width="8.453125" style="33" customWidth="1"/>
    <col min="1032" max="1033" width="7.7265625" style="33" customWidth="1"/>
    <col min="1034" max="1034" width="8.453125" style="33" customWidth="1"/>
    <col min="1035" max="1035" width="7.7265625" style="33" customWidth="1"/>
    <col min="1036" max="1036" width="40.7265625" style="33" customWidth="1"/>
    <col min="1037" max="1281" width="9.1796875" style="33"/>
    <col min="1282" max="1282" width="42.7265625" style="33" customWidth="1"/>
    <col min="1283" max="1283" width="7.7265625" style="33" customWidth="1"/>
    <col min="1284" max="1284" width="8.453125" style="33" customWidth="1"/>
    <col min="1285" max="1286" width="7.7265625" style="33" customWidth="1"/>
    <col min="1287" max="1287" width="8.453125" style="33" customWidth="1"/>
    <col min="1288" max="1289" width="7.7265625" style="33" customWidth="1"/>
    <col min="1290" max="1290" width="8.453125" style="33" customWidth="1"/>
    <col min="1291" max="1291" width="7.7265625" style="33" customWidth="1"/>
    <col min="1292" max="1292" width="40.7265625" style="33" customWidth="1"/>
    <col min="1293" max="1537" width="9.1796875" style="33"/>
    <col min="1538" max="1538" width="42.7265625" style="33" customWidth="1"/>
    <col min="1539" max="1539" width="7.7265625" style="33" customWidth="1"/>
    <col min="1540" max="1540" width="8.453125" style="33" customWidth="1"/>
    <col min="1541" max="1542" width="7.7265625" style="33" customWidth="1"/>
    <col min="1543" max="1543" width="8.453125" style="33" customWidth="1"/>
    <col min="1544" max="1545" width="7.7265625" style="33" customWidth="1"/>
    <col min="1546" max="1546" width="8.453125" style="33" customWidth="1"/>
    <col min="1547" max="1547" width="7.7265625" style="33" customWidth="1"/>
    <col min="1548" max="1548" width="40.7265625" style="33" customWidth="1"/>
    <col min="1549" max="1793" width="9.1796875" style="33"/>
    <col min="1794" max="1794" width="42.7265625" style="33" customWidth="1"/>
    <col min="1795" max="1795" width="7.7265625" style="33" customWidth="1"/>
    <col min="1796" max="1796" width="8.453125" style="33" customWidth="1"/>
    <col min="1797" max="1798" width="7.7265625" style="33" customWidth="1"/>
    <col min="1799" max="1799" width="8.453125" style="33" customWidth="1"/>
    <col min="1800" max="1801" width="7.7265625" style="33" customWidth="1"/>
    <col min="1802" max="1802" width="8.453125" style="33" customWidth="1"/>
    <col min="1803" max="1803" width="7.7265625" style="33" customWidth="1"/>
    <col min="1804" max="1804" width="40.7265625" style="33" customWidth="1"/>
    <col min="1805" max="2049" width="9.1796875" style="33"/>
    <col min="2050" max="2050" width="42.7265625" style="33" customWidth="1"/>
    <col min="2051" max="2051" width="7.7265625" style="33" customWidth="1"/>
    <col min="2052" max="2052" width="8.453125" style="33" customWidth="1"/>
    <col min="2053" max="2054" width="7.7265625" style="33" customWidth="1"/>
    <col min="2055" max="2055" width="8.453125" style="33" customWidth="1"/>
    <col min="2056" max="2057" width="7.7265625" style="33" customWidth="1"/>
    <col min="2058" max="2058" width="8.453125" style="33" customWidth="1"/>
    <col min="2059" max="2059" width="7.7265625" style="33" customWidth="1"/>
    <col min="2060" max="2060" width="40.7265625" style="33" customWidth="1"/>
    <col min="2061" max="2305" width="9.1796875" style="33"/>
    <col min="2306" max="2306" width="42.7265625" style="33" customWidth="1"/>
    <col min="2307" max="2307" width="7.7265625" style="33" customWidth="1"/>
    <col min="2308" max="2308" width="8.453125" style="33" customWidth="1"/>
    <col min="2309" max="2310" width="7.7265625" style="33" customWidth="1"/>
    <col min="2311" max="2311" width="8.453125" style="33" customWidth="1"/>
    <col min="2312" max="2313" width="7.7265625" style="33" customWidth="1"/>
    <col min="2314" max="2314" width="8.453125" style="33" customWidth="1"/>
    <col min="2315" max="2315" width="7.7265625" style="33" customWidth="1"/>
    <col min="2316" max="2316" width="40.7265625" style="33" customWidth="1"/>
    <col min="2317" max="2561" width="9.1796875" style="33"/>
    <col min="2562" max="2562" width="42.7265625" style="33" customWidth="1"/>
    <col min="2563" max="2563" width="7.7265625" style="33" customWidth="1"/>
    <col min="2564" max="2564" width="8.453125" style="33" customWidth="1"/>
    <col min="2565" max="2566" width="7.7265625" style="33" customWidth="1"/>
    <col min="2567" max="2567" width="8.453125" style="33" customWidth="1"/>
    <col min="2568" max="2569" width="7.7265625" style="33" customWidth="1"/>
    <col min="2570" max="2570" width="8.453125" style="33" customWidth="1"/>
    <col min="2571" max="2571" width="7.7265625" style="33" customWidth="1"/>
    <col min="2572" max="2572" width="40.7265625" style="33" customWidth="1"/>
    <col min="2573" max="2817" width="9.1796875" style="33"/>
    <col min="2818" max="2818" width="42.7265625" style="33" customWidth="1"/>
    <col min="2819" max="2819" width="7.7265625" style="33" customWidth="1"/>
    <col min="2820" max="2820" width="8.453125" style="33" customWidth="1"/>
    <col min="2821" max="2822" width="7.7265625" style="33" customWidth="1"/>
    <col min="2823" max="2823" width="8.453125" style="33" customWidth="1"/>
    <col min="2824" max="2825" width="7.7265625" style="33" customWidth="1"/>
    <col min="2826" max="2826" width="8.453125" style="33" customWidth="1"/>
    <col min="2827" max="2827" width="7.7265625" style="33" customWidth="1"/>
    <col min="2828" max="2828" width="40.7265625" style="33" customWidth="1"/>
    <col min="2829" max="3073" width="9.1796875" style="33"/>
    <col min="3074" max="3074" width="42.7265625" style="33" customWidth="1"/>
    <col min="3075" max="3075" width="7.7265625" style="33" customWidth="1"/>
    <col min="3076" max="3076" width="8.453125" style="33" customWidth="1"/>
    <col min="3077" max="3078" width="7.7265625" style="33" customWidth="1"/>
    <col min="3079" max="3079" width="8.453125" style="33" customWidth="1"/>
    <col min="3080" max="3081" width="7.7265625" style="33" customWidth="1"/>
    <col min="3082" max="3082" width="8.453125" style="33" customWidth="1"/>
    <col min="3083" max="3083" width="7.7265625" style="33" customWidth="1"/>
    <col min="3084" max="3084" width="40.7265625" style="33" customWidth="1"/>
    <col min="3085" max="3329" width="9.1796875" style="33"/>
    <col min="3330" max="3330" width="42.7265625" style="33" customWidth="1"/>
    <col min="3331" max="3331" width="7.7265625" style="33" customWidth="1"/>
    <col min="3332" max="3332" width="8.453125" style="33" customWidth="1"/>
    <col min="3333" max="3334" width="7.7265625" style="33" customWidth="1"/>
    <col min="3335" max="3335" width="8.453125" style="33" customWidth="1"/>
    <col min="3336" max="3337" width="7.7265625" style="33" customWidth="1"/>
    <col min="3338" max="3338" width="8.453125" style="33" customWidth="1"/>
    <col min="3339" max="3339" width="7.7265625" style="33" customWidth="1"/>
    <col min="3340" max="3340" width="40.7265625" style="33" customWidth="1"/>
    <col min="3341" max="3585" width="9.1796875" style="33"/>
    <col min="3586" max="3586" width="42.7265625" style="33" customWidth="1"/>
    <col min="3587" max="3587" width="7.7265625" style="33" customWidth="1"/>
    <col min="3588" max="3588" width="8.453125" style="33" customWidth="1"/>
    <col min="3589" max="3590" width="7.7265625" style="33" customWidth="1"/>
    <col min="3591" max="3591" width="8.453125" style="33" customWidth="1"/>
    <col min="3592" max="3593" width="7.7265625" style="33" customWidth="1"/>
    <col min="3594" max="3594" width="8.453125" style="33" customWidth="1"/>
    <col min="3595" max="3595" width="7.7265625" style="33" customWidth="1"/>
    <col min="3596" max="3596" width="40.7265625" style="33" customWidth="1"/>
    <col min="3597" max="3841" width="9.1796875" style="33"/>
    <col min="3842" max="3842" width="42.7265625" style="33" customWidth="1"/>
    <col min="3843" max="3843" width="7.7265625" style="33" customWidth="1"/>
    <col min="3844" max="3844" width="8.453125" style="33" customWidth="1"/>
    <col min="3845" max="3846" width="7.7265625" style="33" customWidth="1"/>
    <col min="3847" max="3847" width="8.453125" style="33" customWidth="1"/>
    <col min="3848" max="3849" width="7.7265625" style="33" customWidth="1"/>
    <col min="3850" max="3850" width="8.453125" style="33" customWidth="1"/>
    <col min="3851" max="3851" width="7.7265625" style="33" customWidth="1"/>
    <col min="3852" max="3852" width="40.7265625" style="33" customWidth="1"/>
    <col min="3853" max="4097" width="9.1796875" style="33"/>
    <col min="4098" max="4098" width="42.7265625" style="33" customWidth="1"/>
    <col min="4099" max="4099" width="7.7265625" style="33" customWidth="1"/>
    <col min="4100" max="4100" width="8.453125" style="33" customWidth="1"/>
    <col min="4101" max="4102" width="7.7265625" style="33" customWidth="1"/>
    <col min="4103" max="4103" width="8.453125" style="33" customWidth="1"/>
    <col min="4104" max="4105" width="7.7265625" style="33" customWidth="1"/>
    <col min="4106" max="4106" width="8.453125" style="33" customWidth="1"/>
    <col min="4107" max="4107" width="7.7265625" style="33" customWidth="1"/>
    <col min="4108" max="4108" width="40.7265625" style="33" customWidth="1"/>
    <col min="4109" max="4353" width="9.1796875" style="33"/>
    <col min="4354" max="4354" width="42.7265625" style="33" customWidth="1"/>
    <col min="4355" max="4355" width="7.7265625" style="33" customWidth="1"/>
    <col min="4356" max="4356" width="8.453125" style="33" customWidth="1"/>
    <col min="4357" max="4358" width="7.7265625" style="33" customWidth="1"/>
    <col min="4359" max="4359" width="8.453125" style="33" customWidth="1"/>
    <col min="4360" max="4361" width="7.7265625" style="33" customWidth="1"/>
    <col min="4362" max="4362" width="8.453125" style="33" customWidth="1"/>
    <col min="4363" max="4363" width="7.7265625" style="33" customWidth="1"/>
    <col min="4364" max="4364" width="40.7265625" style="33" customWidth="1"/>
    <col min="4365" max="4609" width="9.1796875" style="33"/>
    <col min="4610" max="4610" width="42.7265625" style="33" customWidth="1"/>
    <col min="4611" max="4611" width="7.7265625" style="33" customWidth="1"/>
    <col min="4612" max="4612" width="8.453125" style="33" customWidth="1"/>
    <col min="4613" max="4614" width="7.7265625" style="33" customWidth="1"/>
    <col min="4615" max="4615" width="8.453125" style="33" customWidth="1"/>
    <col min="4616" max="4617" width="7.7265625" style="33" customWidth="1"/>
    <col min="4618" max="4618" width="8.453125" style="33" customWidth="1"/>
    <col min="4619" max="4619" width="7.7265625" style="33" customWidth="1"/>
    <col min="4620" max="4620" width="40.7265625" style="33" customWidth="1"/>
    <col min="4621" max="4865" width="9.1796875" style="33"/>
    <col min="4866" max="4866" width="42.7265625" style="33" customWidth="1"/>
    <col min="4867" max="4867" width="7.7265625" style="33" customWidth="1"/>
    <col min="4868" max="4868" width="8.453125" style="33" customWidth="1"/>
    <col min="4869" max="4870" width="7.7265625" style="33" customWidth="1"/>
    <col min="4871" max="4871" width="8.453125" style="33" customWidth="1"/>
    <col min="4872" max="4873" width="7.7265625" style="33" customWidth="1"/>
    <col min="4874" max="4874" width="8.453125" style="33" customWidth="1"/>
    <col min="4875" max="4875" width="7.7265625" style="33" customWidth="1"/>
    <col min="4876" max="4876" width="40.7265625" style="33" customWidth="1"/>
    <col min="4877" max="5121" width="9.1796875" style="33"/>
    <col min="5122" max="5122" width="42.7265625" style="33" customWidth="1"/>
    <col min="5123" max="5123" width="7.7265625" style="33" customWidth="1"/>
    <col min="5124" max="5124" width="8.453125" style="33" customWidth="1"/>
    <col min="5125" max="5126" width="7.7265625" style="33" customWidth="1"/>
    <col min="5127" max="5127" width="8.453125" style="33" customWidth="1"/>
    <col min="5128" max="5129" width="7.7265625" style="33" customWidth="1"/>
    <col min="5130" max="5130" width="8.453125" style="33" customWidth="1"/>
    <col min="5131" max="5131" width="7.7265625" style="33" customWidth="1"/>
    <col min="5132" max="5132" width="40.7265625" style="33" customWidth="1"/>
    <col min="5133" max="5377" width="9.1796875" style="33"/>
    <col min="5378" max="5378" width="42.7265625" style="33" customWidth="1"/>
    <col min="5379" max="5379" width="7.7265625" style="33" customWidth="1"/>
    <col min="5380" max="5380" width="8.453125" style="33" customWidth="1"/>
    <col min="5381" max="5382" width="7.7265625" style="33" customWidth="1"/>
    <col min="5383" max="5383" width="8.453125" style="33" customWidth="1"/>
    <col min="5384" max="5385" width="7.7265625" style="33" customWidth="1"/>
    <col min="5386" max="5386" width="8.453125" style="33" customWidth="1"/>
    <col min="5387" max="5387" width="7.7265625" style="33" customWidth="1"/>
    <col min="5388" max="5388" width="40.7265625" style="33" customWidth="1"/>
    <col min="5389" max="5633" width="9.1796875" style="33"/>
    <col min="5634" max="5634" width="42.7265625" style="33" customWidth="1"/>
    <col min="5635" max="5635" width="7.7265625" style="33" customWidth="1"/>
    <col min="5636" max="5636" width="8.453125" style="33" customWidth="1"/>
    <col min="5637" max="5638" width="7.7265625" style="33" customWidth="1"/>
    <col min="5639" max="5639" width="8.453125" style="33" customWidth="1"/>
    <col min="5640" max="5641" width="7.7265625" style="33" customWidth="1"/>
    <col min="5642" max="5642" width="8.453125" style="33" customWidth="1"/>
    <col min="5643" max="5643" width="7.7265625" style="33" customWidth="1"/>
    <col min="5644" max="5644" width="40.7265625" style="33" customWidth="1"/>
    <col min="5645" max="5889" width="9.1796875" style="33"/>
    <col min="5890" max="5890" width="42.7265625" style="33" customWidth="1"/>
    <col min="5891" max="5891" width="7.7265625" style="33" customWidth="1"/>
    <col min="5892" max="5892" width="8.453125" style="33" customWidth="1"/>
    <col min="5893" max="5894" width="7.7265625" style="33" customWidth="1"/>
    <col min="5895" max="5895" width="8.453125" style="33" customWidth="1"/>
    <col min="5896" max="5897" width="7.7265625" style="33" customWidth="1"/>
    <col min="5898" max="5898" width="8.453125" style="33" customWidth="1"/>
    <col min="5899" max="5899" width="7.7265625" style="33" customWidth="1"/>
    <col min="5900" max="5900" width="40.7265625" style="33" customWidth="1"/>
    <col min="5901" max="6145" width="9.1796875" style="33"/>
    <col min="6146" max="6146" width="42.7265625" style="33" customWidth="1"/>
    <col min="6147" max="6147" width="7.7265625" style="33" customWidth="1"/>
    <col min="6148" max="6148" width="8.453125" style="33" customWidth="1"/>
    <col min="6149" max="6150" width="7.7265625" style="33" customWidth="1"/>
    <col min="6151" max="6151" width="8.453125" style="33" customWidth="1"/>
    <col min="6152" max="6153" width="7.7265625" style="33" customWidth="1"/>
    <col min="6154" max="6154" width="8.453125" style="33" customWidth="1"/>
    <col min="6155" max="6155" width="7.7265625" style="33" customWidth="1"/>
    <col min="6156" max="6156" width="40.7265625" style="33" customWidth="1"/>
    <col min="6157" max="6401" width="9.1796875" style="33"/>
    <col min="6402" max="6402" width="42.7265625" style="33" customWidth="1"/>
    <col min="6403" max="6403" width="7.7265625" style="33" customWidth="1"/>
    <col min="6404" max="6404" width="8.453125" style="33" customWidth="1"/>
    <col min="6405" max="6406" width="7.7265625" style="33" customWidth="1"/>
    <col min="6407" max="6407" width="8.453125" style="33" customWidth="1"/>
    <col min="6408" max="6409" width="7.7265625" style="33" customWidth="1"/>
    <col min="6410" max="6410" width="8.453125" style="33" customWidth="1"/>
    <col min="6411" max="6411" width="7.7265625" style="33" customWidth="1"/>
    <col min="6412" max="6412" width="40.7265625" style="33" customWidth="1"/>
    <col min="6413" max="6657" width="9.1796875" style="33"/>
    <col min="6658" max="6658" width="42.7265625" style="33" customWidth="1"/>
    <col min="6659" max="6659" width="7.7265625" style="33" customWidth="1"/>
    <col min="6660" max="6660" width="8.453125" style="33" customWidth="1"/>
    <col min="6661" max="6662" width="7.7265625" style="33" customWidth="1"/>
    <col min="6663" max="6663" width="8.453125" style="33" customWidth="1"/>
    <col min="6664" max="6665" width="7.7265625" style="33" customWidth="1"/>
    <col min="6666" max="6666" width="8.453125" style="33" customWidth="1"/>
    <col min="6667" max="6667" width="7.7265625" style="33" customWidth="1"/>
    <col min="6668" max="6668" width="40.7265625" style="33" customWidth="1"/>
    <col min="6669" max="6913" width="9.1796875" style="33"/>
    <col min="6914" max="6914" width="42.7265625" style="33" customWidth="1"/>
    <col min="6915" max="6915" width="7.7265625" style="33" customWidth="1"/>
    <col min="6916" max="6916" width="8.453125" style="33" customWidth="1"/>
    <col min="6917" max="6918" width="7.7265625" style="33" customWidth="1"/>
    <col min="6919" max="6919" width="8.453125" style="33" customWidth="1"/>
    <col min="6920" max="6921" width="7.7265625" style="33" customWidth="1"/>
    <col min="6922" max="6922" width="8.453125" style="33" customWidth="1"/>
    <col min="6923" max="6923" width="7.7265625" style="33" customWidth="1"/>
    <col min="6924" max="6924" width="40.7265625" style="33" customWidth="1"/>
    <col min="6925" max="7169" width="9.1796875" style="33"/>
    <col min="7170" max="7170" width="42.7265625" style="33" customWidth="1"/>
    <col min="7171" max="7171" width="7.7265625" style="33" customWidth="1"/>
    <col min="7172" max="7172" width="8.453125" style="33" customWidth="1"/>
    <col min="7173" max="7174" width="7.7265625" style="33" customWidth="1"/>
    <col min="7175" max="7175" width="8.453125" style="33" customWidth="1"/>
    <col min="7176" max="7177" width="7.7265625" style="33" customWidth="1"/>
    <col min="7178" max="7178" width="8.453125" style="33" customWidth="1"/>
    <col min="7179" max="7179" width="7.7265625" style="33" customWidth="1"/>
    <col min="7180" max="7180" width="40.7265625" style="33" customWidth="1"/>
    <col min="7181" max="7425" width="9.1796875" style="33"/>
    <col min="7426" max="7426" width="42.7265625" style="33" customWidth="1"/>
    <col min="7427" max="7427" width="7.7265625" style="33" customWidth="1"/>
    <col min="7428" max="7428" width="8.453125" style="33" customWidth="1"/>
    <col min="7429" max="7430" width="7.7265625" style="33" customWidth="1"/>
    <col min="7431" max="7431" width="8.453125" style="33" customWidth="1"/>
    <col min="7432" max="7433" width="7.7265625" style="33" customWidth="1"/>
    <col min="7434" max="7434" width="8.453125" style="33" customWidth="1"/>
    <col min="7435" max="7435" width="7.7265625" style="33" customWidth="1"/>
    <col min="7436" max="7436" width="40.7265625" style="33" customWidth="1"/>
    <col min="7437" max="7681" width="9.1796875" style="33"/>
    <col min="7682" max="7682" width="42.7265625" style="33" customWidth="1"/>
    <col min="7683" max="7683" width="7.7265625" style="33" customWidth="1"/>
    <col min="7684" max="7684" width="8.453125" style="33" customWidth="1"/>
    <col min="7685" max="7686" width="7.7265625" style="33" customWidth="1"/>
    <col min="7687" max="7687" width="8.453125" style="33" customWidth="1"/>
    <col min="7688" max="7689" width="7.7265625" style="33" customWidth="1"/>
    <col min="7690" max="7690" width="8.453125" style="33" customWidth="1"/>
    <col min="7691" max="7691" width="7.7265625" style="33" customWidth="1"/>
    <col min="7692" max="7692" width="40.7265625" style="33" customWidth="1"/>
    <col min="7693" max="7937" width="9.1796875" style="33"/>
    <col min="7938" max="7938" width="42.7265625" style="33" customWidth="1"/>
    <col min="7939" max="7939" width="7.7265625" style="33" customWidth="1"/>
    <col min="7940" max="7940" width="8.453125" style="33" customWidth="1"/>
    <col min="7941" max="7942" width="7.7265625" style="33" customWidth="1"/>
    <col min="7943" max="7943" width="8.453125" style="33" customWidth="1"/>
    <col min="7944" max="7945" width="7.7265625" style="33" customWidth="1"/>
    <col min="7946" max="7946" width="8.453125" style="33" customWidth="1"/>
    <col min="7947" max="7947" width="7.7265625" style="33" customWidth="1"/>
    <col min="7948" max="7948" width="40.7265625" style="33" customWidth="1"/>
    <col min="7949" max="8193" width="9.1796875" style="33"/>
    <col min="8194" max="8194" width="42.7265625" style="33" customWidth="1"/>
    <col min="8195" max="8195" width="7.7265625" style="33" customWidth="1"/>
    <col min="8196" max="8196" width="8.453125" style="33" customWidth="1"/>
    <col min="8197" max="8198" width="7.7265625" style="33" customWidth="1"/>
    <col min="8199" max="8199" width="8.453125" style="33" customWidth="1"/>
    <col min="8200" max="8201" width="7.7265625" style="33" customWidth="1"/>
    <col min="8202" max="8202" width="8.453125" style="33" customWidth="1"/>
    <col min="8203" max="8203" width="7.7265625" style="33" customWidth="1"/>
    <col min="8204" max="8204" width="40.7265625" style="33" customWidth="1"/>
    <col min="8205" max="8449" width="9.1796875" style="33"/>
    <col min="8450" max="8450" width="42.7265625" style="33" customWidth="1"/>
    <col min="8451" max="8451" width="7.7265625" style="33" customWidth="1"/>
    <col min="8452" max="8452" width="8.453125" style="33" customWidth="1"/>
    <col min="8453" max="8454" width="7.7265625" style="33" customWidth="1"/>
    <col min="8455" max="8455" width="8.453125" style="33" customWidth="1"/>
    <col min="8456" max="8457" width="7.7265625" style="33" customWidth="1"/>
    <col min="8458" max="8458" width="8.453125" style="33" customWidth="1"/>
    <col min="8459" max="8459" width="7.7265625" style="33" customWidth="1"/>
    <col min="8460" max="8460" width="40.7265625" style="33" customWidth="1"/>
    <col min="8461" max="8705" width="9.1796875" style="33"/>
    <col min="8706" max="8706" width="42.7265625" style="33" customWidth="1"/>
    <col min="8707" max="8707" width="7.7265625" style="33" customWidth="1"/>
    <col min="8708" max="8708" width="8.453125" style="33" customWidth="1"/>
    <col min="8709" max="8710" width="7.7265625" style="33" customWidth="1"/>
    <col min="8711" max="8711" width="8.453125" style="33" customWidth="1"/>
    <col min="8712" max="8713" width="7.7265625" style="33" customWidth="1"/>
    <col min="8714" max="8714" width="8.453125" style="33" customWidth="1"/>
    <col min="8715" max="8715" width="7.7265625" style="33" customWidth="1"/>
    <col min="8716" max="8716" width="40.7265625" style="33" customWidth="1"/>
    <col min="8717" max="8961" width="9.1796875" style="33"/>
    <col min="8962" max="8962" width="42.7265625" style="33" customWidth="1"/>
    <col min="8963" max="8963" width="7.7265625" style="33" customWidth="1"/>
    <col min="8964" max="8964" width="8.453125" style="33" customWidth="1"/>
    <col min="8965" max="8966" width="7.7265625" style="33" customWidth="1"/>
    <col min="8967" max="8967" width="8.453125" style="33" customWidth="1"/>
    <col min="8968" max="8969" width="7.7265625" style="33" customWidth="1"/>
    <col min="8970" max="8970" width="8.453125" style="33" customWidth="1"/>
    <col min="8971" max="8971" width="7.7265625" style="33" customWidth="1"/>
    <col min="8972" max="8972" width="40.7265625" style="33" customWidth="1"/>
    <col min="8973" max="9217" width="9.1796875" style="33"/>
    <col min="9218" max="9218" width="42.7265625" style="33" customWidth="1"/>
    <col min="9219" max="9219" width="7.7265625" style="33" customWidth="1"/>
    <col min="9220" max="9220" width="8.453125" style="33" customWidth="1"/>
    <col min="9221" max="9222" width="7.7265625" style="33" customWidth="1"/>
    <col min="9223" max="9223" width="8.453125" style="33" customWidth="1"/>
    <col min="9224" max="9225" width="7.7265625" style="33" customWidth="1"/>
    <col min="9226" max="9226" width="8.453125" style="33" customWidth="1"/>
    <col min="9227" max="9227" width="7.7265625" style="33" customWidth="1"/>
    <col min="9228" max="9228" width="40.7265625" style="33" customWidth="1"/>
    <col min="9229" max="9473" width="9.1796875" style="33"/>
    <col min="9474" max="9474" width="42.7265625" style="33" customWidth="1"/>
    <col min="9475" max="9475" width="7.7265625" style="33" customWidth="1"/>
    <col min="9476" max="9476" width="8.453125" style="33" customWidth="1"/>
    <col min="9477" max="9478" width="7.7265625" style="33" customWidth="1"/>
    <col min="9479" max="9479" width="8.453125" style="33" customWidth="1"/>
    <col min="9480" max="9481" width="7.7265625" style="33" customWidth="1"/>
    <col min="9482" max="9482" width="8.453125" style="33" customWidth="1"/>
    <col min="9483" max="9483" width="7.7265625" style="33" customWidth="1"/>
    <col min="9484" max="9484" width="40.7265625" style="33" customWidth="1"/>
    <col min="9485" max="9729" width="9.1796875" style="33"/>
    <col min="9730" max="9730" width="42.7265625" style="33" customWidth="1"/>
    <col min="9731" max="9731" width="7.7265625" style="33" customWidth="1"/>
    <col min="9732" max="9732" width="8.453125" style="33" customWidth="1"/>
    <col min="9733" max="9734" width="7.7265625" style="33" customWidth="1"/>
    <col min="9735" max="9735" width="8.453125" style="33" customWidth="1"/>
    <col min="9736" max="9737" width="7.7265625" style="33" customWidth="1"/>
    <col min="9738" max="9738" width="8.453125" style="33" customWidth="1"/>
    <col min="9739" max="9739" width="7.7265625" style="33" customWidth="1"/>
    <col min="9740" max="9740" width="40.7265625" style="33" customWidth="1"/>
    <col min="9741" max="9985" width="9.1796875" style="33"/>
    <col min="9986" max="9986" width="42.7265625" style="33" customWidth="1"/>
    <col min="9987" max="9987" width="7.7265625" style="33" customWidth="1"/>
    <col min="9988" max="9988" width="8.453125" style="33" customWidth="1"/>
    <col min="9989" max="9990" width="7.7265625" style="33" customWidth="1"/>
    <col min="9991" max="9991" width="8.453125" style="33" customWidth="1"/>
    <col min="9992" max="9993" width="7.7265625" style="33" customWidth="1"/>
    <col min="9994" max="9994" width="8.453125" style="33" customWidth="1"/>
    <col min="9995" max="9995" width="7.7265625" style="33" customWidth="1"/>
    <col min="9996" max="9996" width="40.7265625" style="33" customWidth="1"/>
    <col min="9997" max="10241" width="9.1796875" style="33"/>
    <col min="10242" max="10242" width="42.7265625" style="33" customWidth="1"/>
    <col min="10243" max="10243" width="7.7265625" style="33" customWidth="1"/>
    <col min="10244" max="10244" width="8.453125" style="33" customWidth="1"/>
    <col min="10245" max="10246" width="7.7265625" style="33" customWidth="1"/>
    <col min="10247" max="10247" width="8.453125" style="33" customWidth="1"/>
    <col min="10248" max="10249" width="7.7265625" style="33" customWidth="1"/>
    <col min="10250" max="10250" width="8.453125" style="33" customWidth="1"/>
    <col min="10251" max="10251" width="7.7265625" style="33" customWidth="1"/>
    <col min="10252" max="10252" width="40.7265625" style="33" customWidth="1"/>
    <col min="10253" max="10497" width="9.1796875" style="33"/>
    <col min="10498" max="10498" width="42.7265625" style="33" customWidth="1"/>
    <col min="10499" max="10499" width="7.7265625" style="33" customWidth="1"/>
    <col min="10500" max="10500" width="8.453125" style="33" customWidth="1"/>
    <col min="10501" max="10502" width="7.7265625" style="33" customWidth="1"/>
    <col min="10503" max="10503" width="8.453125" style="33" customWidth="1"/>
    <col min="10504" max="10505" width="7.7265625" style="33" customWidth="1"/>
    <col min="10506" max="10506" width="8.453125" style="33" customWidth="1"/>
    <col min="10507" max="10507" width="7.7265625" style="33" customWidth="1"/>
    <col min="10508" max="10508" width="40.7265625" style="33" customWidth="1"/>
    <col min="10509" max="10753" width="9.1796875" style="33"/>
    <col min="10754" max="10754" width="42.7265625" style="33" customWidth="1"/>
    <col min="10755" max="10755" width="7.7265625" style="33" customWidth="1"/>
    <col min="10756" max="10756" width="8.453125" style="33" customWidth="1"/>
    <col min="10757" max="10758" width="7.7265625" style="33" customWidth="1"/>
    <col min="10759" max="10759" width="8.453125" style="33" customWidth="1"/>
    <col min="10760" max="10761" width="7.7265625" style="33" customWidth="1"/>
    <col min="10762" max="10762" width="8.453125" style="33" customWidth="1"/>
    <col min="10763" max="10763" width="7.7265625" style="33" customWidth="1"/>
    <col min="10764" max="10764" width="40.7265625" style="33" customWidth="1"/>
    <col min="10765" max="11009" width="9.1796875" style="33"/>
    <col min="11010" max="11010" width="42.7265625" style="33" customWidth="1"/>
    <col min="11011" max="11011" width="7.7265625" style="33" customWidth="1"/>
    <col min="11012" max="11012" width="8.453125" style="33" customWidth="1"/>
    <col min="11013" max="11014" width="7.7265625" style="33" customWidth="1"/>
    <col min="11015" max="11015" width="8.453125" style="33" customWidth="1"/>
    <col min="11016" max="11017" width="7.7265625" style="33" customWidth="1"/>
    <col min="11018" max="11018" width="8.453125" style="33" customWidth="1"/>
    <col min="11019" max="11019" width="7.7265625" style="33" customWidth="1"/>
    <col min="11020" max="11020" width="40.7265625" style="33" customWidth="1"/>
    <col min="11021" max="11265" width="9.1796875" style="33"/>
    <col min="11266" max="11266" width="42.7265625" style="33" customWidth="1"/>
    <col min="11267" max="11267" width="7.7265625" style="33" customWidth="1"/>
    <col min="11268" max="11268" width="8.453125" style="33" customWidth="1"/>
    <col min="11269" max="11270" width="7.7265625" style="33" customWidth="1"/>
    <col min="11271" max="11271" width="8.453125" style="33" customWidth="1"/>
    <col min="11272" max="11273" width="7.7265625" style="33" customWidth="1"/>
    <col min="11274" max="11274" width="8.453125" style="33" customWidth="1"/>
    <col min="11275" max="11275" width="7.7265625" style="33" customWidth="1"/>
    <col min="11276" max="11276" width="40.7265625" style="33" customWidth="1"/>
    <col min="11277" max="11521" width="9.1796875" style="33"/>
    <col min="11522" max="11522" width="42.7265625" style="33" customWidth="1"/>
    <col min="11523" max="11523" width="7.7265625" style="33" customWidth="1"/>
    <col min="11524" max="11524" width="8.453125" style="33" customWidth="1"/>
    <col min="11525" max="11526" width="7.7265625" style="33" customWidth="1"/>
    <col min="11527" max="11527" width="8.453125" style="33" customWidth="1"/>
    <col min="11528" max="11529" width="7.7265625" style="33" customWidth="1"/>
    <col min="11530" max="11530" width="8.453125" style="33" customWidth="1"/>
    <col min="11531" max="11531" width="7.7265625" style="33" customWidth="1"/>
    <col min="11532" max="11532" width="40.7265625" style="33" customWidth="1"/>
    <col min="11533" max="11777" width="9.1796875" style="33"/>
    <col min="11778" max="11778" width="42.7265625" style="33" customWidth="1"/>
    <col min="11779" max="11779" width="7.7265625" style="33" customWidth="1"/>
    <col min="11780" max="11780" width="8.453125" style="33" customWidth="1"/>
    <col min="11781" max="11782" width="7.7265625" style="33" customWidth="1"/>
    <col min="11783" max="11783" width="8.453125" style="33" customWidth="1"/>
    <col min="11784" max="11785" width="7.7265625" style="33" customWidth="1"/>
    <col min="11786" max="11786" width="8.453125" style="33" customWidth="1"/>
    <col min="11787" max="11787" width="7.7265625" style="33" customWidth="1"/>
    <col min="11788" max="11788" width="40.7265625" style="33" customWidth="1"/>
    <col min="11789" max="12033" width="9.1796875" style="33"/>
    <col min="12034" max="12034" width="42.7265625" style="33" customWidth="1"/>
    <col min="12035" max="12035" width="7.7265625" style="33" customWidth="1"/>
    <col min="12036" max="12036" width="8.453125" style="33" customWidth="1"/>
    <col min="12037" max="12038" width="7.7265625" style="33" customWidth="1"/>
    <col min="12039" max="12039" width="8.453125" style="33" customWidth="1"/>
    <col min="12040" max="12041" width="7.7265625" style="33" customWidth="1"/>
    <col min="12042" max="12042" width="8.453125" style="33" customWidth="1"/>
    <col min="12043" max="12043" width="7.7265625" style="33" customWidth="1"/>
    <col min="12044" max="12044" width="40.7265625" style="33" customWidth="1"/>
    <col min="12045" max="12289" width="9.1796875" style="33"/>
    <col min="12290" max="12290" width="42.7265625" style="33" customWidth="1"/>
    <col min="12291" max="12291" width="7.7265625" style="33" customWidth="1"/>
    <col min="12292" max="12292" width="8.453125" style="33" customWidth="1"/>
    <col min="12293" max="12294" width="7.7265625" style="33" customWidth="1"/>
    <col min="12295" max="12295" width="8.453125" style="33" customWidth="1"/>
    <col min="12296" max="12297" width="7.7265625" style="33" customWidth="1"/>
    <col min="12298" max="12298" width="8.453125" style="33" customWidth="1"/>
    <col min="12299" max="12299" width="7.7265625" style="33" customWidth="1"/>
    <col min="12300" max="12300" width="40.7265625" style="33" customWidth="1"/>
    <col min="12301" max="12545" width="9.1796875" style="33"/>
    <col min="12546" max="12546" width="42.7265625" style="33" customWidth="1"/>
    <col min="12547" max="12547" width="7.7265625" style="33" customWidth="1"/>
    <col min="12548" max="12548" width="8.453125" style="33" customWidth="1"/>
    <col min="12549" max="12550" width="7.7265625" style="33" customWidth="1"/>
    <col min="12551" max="12551" width="8.453125" style="33" customWidth="1"/>
    <col min="12552" max="12553" width="7.7265625" style="33" customWidth="1"/>
    <col min="12554" max="12554" width="8.453125" style="33" customWidth="1"/>
    <col min="12555" max="12555" width="7.7265625" style="33" customWidth="1"/>
    <col min="12556" max="12556" width="40.7265625" style="33" customWidth="1"/>
    <col min="12557" max="12801" width="9.1796875" style="33"/>
    <col min="12802" max="12802" width="42.7265625" style="33" customWidth="1"/>
    <col min="12803" max="12803" width="7.7265625" style="33" customWidth="1"/>
    <col min="12804" max="12804" width="8.453125" style="33" customWidth="1"/>
    <col min="12805" max="12806" width="7.7265625" style="33" customWidth="1"/>
    <col min="12807" max="12807" width="8.453125" style="33" customWidth="1"/>
    <col min="12808" max="12809" width="7.7265625" style="33" customWidth="1"/>
    <col min="12810" max="12810" width="8.453125" style="33" customWidth="1"/>
    <col min="12811" max="12811" width="7.7265625" style="33" customWidth="1"/>
    <col min="12812" max="12812" width="40.7265625" style="33" customWidth="1"/>
    <col min="12813" max="13057" width="9.1796875" style="33"/>
    <col min="13058" max="13058" width="42.7265625" style="33" customWidth="1"/>
    <col min="13059" max="13059" width="7.7265625" style="33" customWidth="1"/>
    <col min="13060" max="13060" width="8.453125" style="33" customWidth="1"/>
    <col min="13061" max="13062" width="7.7265625" style="33" customWidth="1"/>
    <col min="13063" max="13063" width="8.453125" style="33" customWidth="1"/>
    <col min="13064" max="13065" width="7.7265625" style="33" customWidth="1"/>
    <col min="13066" max="13066" width="8.453125" style="33" customWidth="1"/>
    <col min="13067" max="13067" width="7.7265625" style="33" customWidth="1"/>
    <col min="13068" max="13068" width="40.7265625" style="33" customWidth="1"/>
    <col min="13069" max="13313" width="9.1796875" style="33"/>
    <col min="13314" max="13314" width="42.7265625" style="33" customWidth="1"/>
    <col min="13315" max="13315" width="7.7265625" style="33" customWidth="1"/>
    <col min="13316" max="13316" width="8.453125" style="33" customWidth="1"/>
    <col min="13317" max="13318" width="7.7265625" style="33" customWidth="1"/>
    <col min="13319" max="13319" width="8.453125" style="33" customWidth="1"/>
    <col min="13320" max="13321" width="7.7265625" style="33" customWidth="1"/>
    <col min="13322" max="13322" width="8.453125" style="33" customWidth="1"/>
    <col min="13323" max="13323" width="7.7265625" style="33" customWidth="1"/>
    <col min="13324" max="13324" width="40.7265625" style="33" customWidth="1"/>
    <col min="13325" max="13569" width="9.1796875" style="33"/>
    <col min="13570" max="13570" width="42.7265625" style="33" customWidth="1"/>
    <col min="13571" max="13571" width="7.7265625" style="33" customWidth="1"/>
    <col min="13572" max="13572" width="8.453125" style="33" customWidth="1"/>
    <col min="13573" max="13574" width="7.7265625" style="33" customWidth="1"/>
    <col min="13575" max="13575" width="8.453125" style="33" customWidth="1"/>
    <col min="13576" max="13577" width="7.7265625" style="33" customWidth="1"/>
    <col min="13578" max="13578" width="8.453125" style="33" customWidth="1"/>
    <col min="13579" max="13579" width="7.7265625" style="33" customWidth="1"/>
    <col min="13580" max="13580" width="40.7265625" style="33" customWidth="1"/>
    <col min="13581" max="13825" width="9.1796875" style="33"/>
    <col min="13826" max="13826" width="42.7265625" style="33" customWidth="1"/>
    <col min="13827" max="13827" width="7.7265625" style="33" customWidth="1"/>
    <col min="13828" max="13828" width="8.453125" style="33" customWidth="1"/>
    <col min="13829" max="13830" width="7.7265625" style="33" customWidth="1"/>
    <col min="13831" max="13831" width="8.453125" style="33" customWidth="1"/>
    <col min="13832" max="13833" width="7.7265625" style="33" customWidth="1"/>
    <col min="13834" max="13834" width="8.453125" style="33" customWidth="1"/>
    <col min="13835" max="13835" width="7.7265625" style="33" customWidth="1"/>
    <col min="13836" max="13836" width="40.7265625" style="33" customWidth="1"/>
    <col min="13837" max="14081" width="9.1796875" style="33"/>
    <col min="14082" max="14082" width="42.7265625" style="33" customWidth="1"/>
    <col min="14083" max="14083" width="7.7265625" style="33" customWidth="1"/>
    <col min="14084" max="14084" width="8.453125" style="33" customWidth="1"/>
    <col min="14085" max="14086" width="7.7265625" style="33" customWidth="1"/>
    <col min="14087" max="14087" width="8.453125" style="33" customWidth="1"/>
    <col min="14088" max="14089" width="7.7265625" style="33" customWidth="1"/>
    <col min="14090" max="14090" width="8.453125" style="33" customWidth="1"/>
    <col min="14091" max="14091" width="7.7265625" style="33" customWidth="1"/>
    <col min="14092" max="14092" width="40.7265625" style="33" customWidth="1"/>
    <col min="14093" max="14337" width="9.1796875" style="33"/>
    <col min="14338" max="14338" width="42.7265625" style="33" customWidth="1"/>
    <col min="14339" max="14339" width="7.7265625" style="33" customWidth="1"/>
    <col min="14340" max="14340" width="8.453125" style="33" customWidth="1"/>
    <col min="14341" max="14342" width="7.7265625" style="33" customWidth="1"/>
    <col min="14343" max="14343" width="8.453125" style="33" customWidth="1"/>
    <col min="14344" max="14345" width="7.7265625" style="33" customWidth="1"/>
    <col min="14346" max="14346" width="8.453125" style="33" customWidth="1"/>
    <col min="14347" max="14347" width="7.7265625" style="33" customWidth="1"/>
    <col min="14348" max="14348" width="40.7265625" style="33" customWidth="1"/>
    <col min="14349" max="14593" width="9.1796875" style="33"/>
    <col min="14594" max="14594" width="42.7265625" style="33" customWidth="1"/>
    <col min="14595" max="14595" width="7.7265625" style="33" customWidth="1"/>
    <col min="14596" max="14596" width="8.453125" style="33" customWidth="1"/>
    <col min="14597" max="14598" width="7.7265625" style="33" customWidth="1"/>
    <col min="14599" max="14599" width="8.453125" style="33" customWidth="1"/>
    <col min="14600" max="14601" width="7.7265625" style="33" customWidth="1"/>
    <col min="14602" max="14602" width="8.453125" style="33" customWidth="1"/>
    <col min="14603" max="14603" width="7.7265625" style="33" customWidth="1"/>
    <col min="14604" max="14604" width="40.7265625" style="33" customWidth="1"/>
    <col min="14605" max="14849" width="9.1796875" style="33"/>
    <col min="14850" max="14850" width="42.7265625" style="33" customWidth="1"/>
    <col min="14851" max="14851" width="7.7265625" style="33" customWidth="1"/>
    <col min="14852" max="14852" width="8.453125" style="33" customWidth="1"/>
    <col min="14853" max="14854" width="7.7265625" style="33" customWidth="1"/>
    <col min="14855" max="14855" width="8.453125" style="33" customWidth="1"/>
    <col min="14856" max="14857" width="7.7265625" style="33" customWidth="1"/>
    <col min="14858" max="14858" width="8.453125" style="33" customWidth="1"/>
    <col min="14859" max="14859" width="7.7265625" style="33" customWidth="1"/>
    <col min="14860" max="14860" width="40.7265625" style="33" customWidth="1"/>
    <col min="14861" max="15105" width="9.1796875" style="33"/>
    <col min="15106" max="15106" width="42.7265625" style="33" customWidth="1"/>
    <col min="15107" max="15107" width="7.7265625" style="33" customWidth="1"/>
    <col min="15108" max="15108" width="8.453125" style="33" customWidth="1"/>
    <col min="15109" max="15110" width="7.7265625" style="33" customWidth="1"/>
    <col min="15111" max="15111" width="8.453125" style="33" customWidth="1"/>
    <col min="15112" max="15113" width="7.7265625" style="33" customWidth="1"/>
    <col min="15114" max="15114" width="8.453125" style="33" customWidth="1"/>
    <col min="15115" max="15115" width="7.7265625" style="33" customWidth="1"/>
    <col min="15116" max="15116" width="40.7265625" style="33" customWidth="1"/>
    <col min="15117" max="15361" width="9.1796875" style="33"/>
    <col min="15362" max="15362" width="42.7265625" style="33" customWidth="1"/>
    <col min="15363" max="15363" width="7.7265625" style="33" customWidth="1"/>
    <col min="15364" max="15364" width="8.453125" style="33" customWidth="1"/>
    <col min="15365" max="15366" width="7.7265625" style="33" customWidth="1"/>
    <col min="15367" max="15367" width="8.453125" style="33" customWidth="1"/>
    <col min="15368" max="15369" width="7.7265625" style="33" customWidth="1"/>
    <col min="15370" max="15370" width="8.453125" style="33" customWidth="1"/>
    <col min="15371" max="15371" width="7.7265625" style="33" customWidth="1"/>
    <col min="15372" max="15372" width="40.7265625" style="33" customWidth="1"/>
    <col min="15373" max="15617" width="9.1796875" style="33"/>
    <col min="15618" max="15618" width="42.7265625" style="33" customWidth="1"/>
    <col min="15619" max="15619" width="7.7265625" style="33" customWidth="1"/>
    <col min="15620" max="15620" width="8.453125" style="33" customWidth="1"/>
    <col min="15621" max="15622" width="7.7265625" style="33" customWidth="1"/>
    <col min="15623" max="15623" width="8.453125" style="33" customWidth="1"/>
    <col min="15624" max="15625" width="7.7265625" style="33" customWidth="1"/>
    <col min="15626" max="15626" width="8.453125" style="33" customWidth="1"/>
    <col min="15627" max="15627" width="7.7265625" style="33" customWidth="1"/>
    <col min="15628" max="15628" width="40.7265625" style="33" customWidth="1"/>
    <col min="15629" max="15873" width="9.1796875" style="33"/>
    <col min="15874" max="15874" width="42.7265625" style="33" customWidth="1"/>
    <col min="15875" max="15875" width="7.7265625" style="33" customWidth="1"/>
    <col min="15876" max="15876" width="8.453125" style="33" customWidth="1"/>
    <col min="15877" max="15878" width="7.7265625" style="33" customWidth="1"/>
    <col min="15879" max="15879" width="8.453125" style="33" customWidth="1"/>
    <col min="15880" max="15881" width="7.7265625" style="33" customWidth="1"/>
    <col min="15882" max="15882" width="8.453125" style="33" customWidth="1"/>
    <col min="15883" max="15883" width="7.7265625" style="33" customWidth="1"/>
    <col min="15884" max="15884" width="40.7265625" style="33" customWidth="1"/>
    <col min="15885" max="16129" width="9.1796875" style="33"/>
    <col min="16130" max="16130" width="42.7265625" style="33" customWidth="1"/>
    <col min="16131" max="16131" width="7.7265625" style="33" customWidth="1"/>
    <col min="16132" max="16132" width="8.453125" style="33" customWidth="1"/>
    <col min="16133" max="16134" width="7.7265625" style="33" customWidth="1"/>
    <col min="16135" max="16135" width="8.453125" style="33" customWidth="1"/>
    <col min="16136" max="16137" width="7.7265625" style="33" customWidth="1"/>
    <col min="16138" max="16138" width="8.453125" style="33" customWidth="1"/>
    <col min="16139" max="16139" width="7.7265625" style="33" customWidth="1"/>
    <col min="16140" max="16140" width="40.7265625" style="33" customWidth="1"/>
    <col min="16141" max="16384" width="9.1796875" style="33"/>
  </cols>
  <sheetData>
    <row r="1" spans="1:257" ht="24.5" x14ac:dyDescent="0.4">
      <c r="A1" s="1174" t="s">
        <v>1188</v>
      </c>
      <c r="B1" s="1174"/>
      <c r="C1" s="1174"/>
      <c r="D1" s="1174"/>
      <c r="E1" s="1174"/>
      <c r="F1" s="1174"/>
      <c r="G1" s="1174"/>
      <c r="H1" s="1174"/>
      <c r="I1" s="1174"/>
      <c r="J1" s="1174"/>
      <c r="K1" s="1174"/>
      <c r="L1" s="1174"/>
      <c r="M1" s="1174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444"/>
      <c r="Y1" s="1444"/>
      <c r="Z1" s="1444"/>
      <c r="AA1" s="1444"/>
      <c r="AB1" s="1444"/>
      <c r="AC1" s="1444"/>
      <c r="AD1" s="1444"/>
      <c r="AE1" s="1444"/>
      <c r="AF1" s="1444"/>
      <c r="AG1" s="1444"/>
      <c r="AH1" s="1444"/>
      <c r="AI1" s="1444"/>
      <c r="AJ1" s="1444"/>
      <c r="AK1" s="1444"/>
      <c r="AL1" s="1444"/>
      <c r="AM1" s="1444"/>
      <c r="AN1" s="1444"/>
      <c r="AO1" s="1444"/>
      <c r="AP1" s="1444"/>
      <c r="AQ1" s="1444"/>
      <c r="AR1" s="1444"/>
      <c r="AS1" s="1444"/>
      <c r="AT1" s="1444"/>
      <c r="AU1" s="1444"/>
      <c r="AV1" s="1444"/>
      <c r="AW1" s="1444"/>
      <c r="AX1" s="1444"/>
      <c r="AY1" s="1444"/>
      <c r="AZ1" s="1444"/>
      <c r="BA1" s="1444"/>
      <c r="BB1" s="1444"/>
      <c r="BC1" s="1444"/>
      <c r="BD1" s="1444"/>
      <c r="BE1" s="1444"/>
      <c r="BF1" s="1444"/>
      <c r="BG1" s="1444"/>
      <c r="BH1" s="1444"/>
      <c r="BI1" s="1444"/>
      <c r="BJ1" s="1444"/>
      <c r="BK1" s="1444"/>
      <c r="BL1" s="1444"/>
      <c r="BM1" s="1444"/>
      <c r="BN1" s="1444"/>
      <c r="BO1" s="1444"/>
      <c r="BP1" s="1444"/>
      <c r="BQ1" s="1444"/>
      <c r="BR1" s="1444"/>
      <c r="BS1" s="1444"/>
      <c r="BT1" s="1444"/>
      <c r="BU1" s="1444"/>
      <c r="BV1" s="1444"/>
      <c r="BW1" s="1444"/>
      <c r="BX1" s="1444"/>
      <c r="BY1" s="1444"/>
      <c r="BZ1" s="1444"/>
      <c r="CA1" s="1444"/>
      <c r="CB1" s="1444"/>
      <c r="CC1" s="1444"/>
      <c r="CD1" s="1444"/>
      <c r="CE1" s="1444"/>
      <c r="CF1" s="1444"/>
      <c r="CG1" s="1444"/>
      <c r="CH1" s="1444"/>
      <c r="CI1" s="1444"/>
      <c r="CJ1" s="1444"/>
      <c r="CK1" s="1444"/>
      <c r="CL1" s="1444"/>
      <c r="CM1" s="1444"/>
      <c r="CN1" s="1444"/>
      <c r="CO1" s="1444"/>
      <c r="CP1" s="1444"/>
      <c r="CQ1" s="1444"/>
      <c r="CR1" s="1444"/>
      <c r="CS1" s="1444"/>
      <c r="CT1" s="1444"/>
      <c r="CU1" s="1444"/>
      <c r="CV1" s="1444"/>
      <c r="CW1" s="1444"/>
      <c r="CX1" s="1444"/>
      <c r="CY1" s="1444"/>
      <c r="CZ1" s="1444"/>
      <c r="DA1" s="1444"/>
      <c r="DB1" s="1444"/>
      <c r="DC1" s="1444"/>
      <c r="DD1" s="1444"/>
      <c r="DE1" s="1444"/>
      <c r="DF1" s="1444"/>
      <c r="DG1" s="1444"/>
      <c r="DH1" s="1444"/>
      <c r="DI1" s="1444"/>
      <c r="DJ1" s="1444"/>
      <c r="DK1" s="1444"/>
      <c r="DL1" s="1444"/>
      <c r="DM1" s="1444"/>
      <c r="DN1" s="1444"/>
      <c r="DO1" s="1444"/>
      <c r="DP1" s="1444"/>
      <c r="DQ1" s="1444"/>
      <c r="DR1" s="1444"/>
      <c r="DS1" s="1444"/>
      <c r="DT1" s="1444"/>
      <c r="DU1" s="1444"/>
      <c r="DV1" s="1444"/>
      <c r="DW1" s="1444"/>
      <c r="DX1" s="1444"/>
      <c r="DY1" s="1444"/>
      <c r="DZ1" s="1444"/>
      <c r="EA1" s="1444"/>
      <c r="EB1" s="1444"/>
      <c r="EC1" s="1444"/>
      <c r="ED1" s="1444"/>
      <c r="EE1" s="1444"/>
      <c r="EF1" s="1444"/>
      <c r="EG1" s="1444"/>
      <c r="EH1" s="1444"/>
      <c r="EI1" s="1444"/>
      <c r="EJ1" s="1444"/>
      <c r="EK1" s="1444"/>
      <c r="EL1" s="1444"/>
      <c r="EM1" s="1444"/>
      <c r="EN1" s="1444"/>
      <c r="EO1" s="1444"/>
      <c r="EP1" s="1444"/>
      <c r="EQ1" s="1444"/>
      <c r="ER1" s="1444"/>
      <c r="ES1" s="1444"/>
      <c r="ET1" s="1444"/>
      <c r="EU1" s="1444"/>
      <c r="EV1" s="1444"/>
      <c r="EW1" s="1444"/>
      <c r="EX1" s="1444"/>
      <c r="EY1" s="1444"/>
      <c r="EZ1" s="1444"/>
      <c r="FA1" s="1444"/>
      <c r="FB1" s="1444"/>
      <c r="FC1" s="1444"/>
      <c r="FD1" s="1444"/>
      <c r="FE1" s="1444"/>
      <c r="FF1" s="1444"/>
      <c r="FG1" s="1444"/>
      <c r="FH1" s="1444"/>
      <c r="FI1" s="1444"/>
      <c r="FJ1" s="1444"/>
      <c r="FK1" s="1444"/>
      <c r="FL1" s="1444"/>
      <c r="FM1" s="1444"/>
      <c r="FN1" s="1444"/>
      <c r="FO1" s="1444"/>
      <c r="FP1" s="1444"/>
      <c r="FQ1" s="1444"/>
      <c r="FR1" s="1444"/>
      <c r="FS1" s="1444"/>
      <c r="FT1" s="1444"/>
      <c r="FU1" s="1444"/>
      <c r="FV1" s="1444"/>
      <c r="FW1" s="1444"/>
      <c r="FX1" s="1444"/>
      <c r="FY1" s="1444"/>
      <c r="FZ1" s="1444"/>
      <c r="GA1" s="1444"/>
      <c r="GB1" s="1444"/>
      <c r="GC1" s="1444"/>
      <c r="GD1" s="1444"/>
      <c r="GE1" s="1444"/>
      <c r="GF1" s="1444"/>
      <c r="GG1" s="1444"/>
      <c r="GH1" s="1444"/>
      <c r="GI1" s="1444"/>
      <c r="GJ1" s="1444"/>
      <c r="GK1" s="1444"/>
      <c r="GL1" s="1444"/>
      <c r="GM1" s="1444"/>
      <c r="GN1" s="1444"/>
      <c r="GO1" s="1444"/>
      <c r="GP1" s="1444"/>
      <c r="GQ1" s="1444"/>
      <c r="GR1" s="1444"/>
      <c r="GS1" s="1444"/>
      <c r="GT1" s="1444"/>
      <c r="GU1" s="1444"/>
      <c r="GV1" s="1444"/>
      <c r="GW1" s="1444"/>
      <c r="GX1" s="1444"/>
      <c r="GY1" s="1444"/>
      <c r="GZ1" s="1444"/>
      <c r="HA1" s="1444"/>
      <c r="HB1" s="1444"/>
      <c r="HC1" s="1444"/>
      <c r="HD1" s="1444"/>
      <c r="HE1" s="1444"/>
      <c r="HF1" s="1444"/>
      <c r="HG1" s="1444"/>
      <c r="HH1" s="1444"/>
      <c r="HI1" s="1444"/>
      <c r="HJ1" s="1444"/>
      <c r="HK1" s="1444"/>
      <c r="HL1" s="1444"/>
      <c r="HM1" s="1444"/>
      <c r="HN1" s="1444"/>
      <c r="HO1" s="1444"/>
      <c r="HP1" s="1444"/>
      <c r="HQ1" s="1444"/>
      <c r="HR1" s="1444"/>
      <c r="HS1" s="1444"/>
      <c r="HT1" s="1444"/>
      <c r="HU1" s="1444"/>
      <c r="HV1" s="1444"/>
      <c r="HW1" s="1444"/>
      <c r="HX1" s="1444"/>
      <c r="HY1" s="1444"/>
      <c r="HZ1" s="1444"/>
      <c r="IA1" s="1444"/>
      <c r="IB1" s="1444"/>
      <c r="IC1" s="1444"/>
      <c r="ID1" s="1444"/>
      <c r="IE1" s="1444"/>
      <c r="IF1" s="1444"/>
      <c r="IG1" s="1444"/>
      <c r="IH1" s="1444"/>
      <c r="II1" s="1444"/>
      <c r="IJ1" s="1444"/>
      <c r="IK1" s="1444"/>
      <c r="IL1" s="1444"/>
      <c r="IM1" s="1444"/>
      <c r="IN1" s="1444"/>
      <c r="IO1" s="1444"/>
      <c r="IP1" s="1444"/>
      <c r="IQ1" s="1444"/>
      <c r="IR1" s="1444"/>
      <c r="IS1" s="1444"/>
      <c r="IT1" s="1444"/>
      <c r="IU1" s="1444"/>
      <c r="IV1" s="1444"/>
      <c r="IW1" s="1444"/>
    </row>
    <row r="2" spans="1:257" ht="15.5" x14ac:dyDescent="0.35">
      <c r="A2" s="1175" t="s">
        <v>437</v>
      </c>
      <c r="B2" s="1175"/>
      <c r="C2" s="1175"/>
      <c r="D2" s="1175"/>
      <c r="E2" s="1175"/>
      <c r="F2" s="1175"/>
      <c r="G2" s="1175"/>
      <c r="H2" s="1175"/>
      <c r="I2" s="1175"/>
      <c r="J2" s="1175"/>
      <c r="K2" s="1175"/>
      <c r="L2" s="1175"/>
      <c r="M2" s="1175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443"/>
      <c r="Y2" s="1443"/>
      <c r="Z2" s="1443"/>
      <c r="AA2" s="1443"/>
      <c r="AB2" s="1443"/>
      <c r="AC2" s="1443"/>
      <c r="AD2" s="1443"/>
      <c r="AE2" s="1443"/>
      <c r="AF2" s="1443"/>
      <c r="AG2" s="1443"/>
      <c r="AH2" s="1443"/>
      <c r="AI2" s="1443"/>
      <c r="AJ2" s="1443"/>
      <c r="AK2" s="1443"/>
      <c r="AL2" s="1443"/>
      <c r="AM2" s="1443"/>
      <c r="AN2" s="1443"/>
      <c r="AO2" s="1443"/>
      <c r="AP2" s="1443"/>
      <c r="AQ2" s="1443"/>
      <c r="AR2" s="1443"/>
      <c r="AS2" s="1443"/>
      <c r="AT2" s="1443"/>
      <c r="AU2" s="1443"/>
      <c r="AV2" s="1443"/>
      <c r="AW2" s="1443"/>
      <c r="AX2" s="1443"/>
      <c r="AY2" s="1443"/>
      <c r="AZ2" s="1443"/>
      <c r="BA2" s="1443"/>
      <c r="BB2" s="1443"/>
      <c r="BC2" s="1443"/>
      <c r="BD2" s="1443"/>
      <c r="BE2" s="1443"/>
      <c r="BF2" s="1443"/>
      <c r="BG2" s="1443"/>
      <c r="BH2" s="1443"/>
      <c r="BI2" s="1443"/>
      <c r="BJ2" s="1443"/>
      <c r="BK2" s="1443"/>
      <c r="BL2" s="1443"/>
      <c r="BM2" s="1443"/>
      <c r="BN2" s="1443"/>
      <c r="BO2" s="1443"/>
      <c r="BP2" s="1443"/>
      <c r="BQ2" s="1443"/>
      <c r="BR2" s="1443"/>
      <c r="BS2" s="1443"/>
      <c r="BT2" s="1443"/>
      <c r="BU2" s="1443"/>
      <c r="BV2" s="1443"/>
      <c r="BW2" s="1443"/>
      <c r="BX2" s="1443"/>
      <c r="BY2" s="1443"/>
      <c r="BZ2" s="1443"/>
      <c r="CA2" s="1443"/>
      <c r="CB2" s="1443"/>
      <c r="CC2" s="1443"/>
      <c r="CD2" s="1443"/>
      <c r="CE2" s="1443"/>
      <c r="CF2" s="1443"/>
      <c r="CG2" s="1443"/>
      <c r="CH2" s="1443"/>
      <c r="CI2" s="1443"/>
      <c r="CJ2" s="1443"/>
      <c r="CK2" s="1443"/>
      <c r="CL2" s="1443"/>
      <c r="CM2" s="1443"/>
      <c r="CN2" s="1443"/>
      <c r="CO2" s="1443"/>
      <c r="CP2" s="1443"/>
      <c r="CQ2" s="1443"/>
      <c r="CR2" s="1443"/>
      <c r="CS2" s="1443"/>
      <c r="CT2" s="1443"/>
      <c r="CU2" s="1443"/>
      <c r="CV2" s="1443"/>
      <c r="CW2" s="1443"/>
      <c r="CX2" s="1443"/>
      <c r="CY2" s="1443"/>
      <c r="CZ2" s="1443"/>
      <c r="DA2" s="1443"/>
      <c r="DB2" s="1443"/>
      <c r="DC2" s="1443"/>
      <c r="DD2" s="1443"/>
      <c r="DE2" s="1443"/>
      <c r="DF2" s="1443"/>
      <c r="DG2" s="1443"/>
      <c r="DH2" s="1443"/>
      <c r="DI2" s="1443"/>
      <c r="DJ2" s="1443"/>
      <c r="DK2" s="1443"/>
      <c r="DL2" s="1443"/>
      <c r="DM2" s="1443"/>
      <c r="DN2" s="1443"/>
      <c r="DO2" s="1443"/>
      <c r="DP2" s="1443"/>
      <c r="DQ2" s="1443"/>
      <c r="DR2" s="1443"/>
      <c r="DS2" s="1443"/>
      <c r="DT2" s="1443"/>
      <c r="DU2" s="1443"/>
      <c r="DV2" s="1443"/>
      <c r="DW2" s="1443"/>
      <c r="DX2" s="1443"/>
      <c r="DY2" s="1443"/>
      <c r="DZ2" s="1443"/>
      <c r="EA2" s="1443"/>
      <c r="EB2" s="1443"/>
      <c r="EC2" s="1443"/>
      <c r="ED2" s="1443"/>
      <c r="EE2" s="1443"/>
      <c r="EF2" s="1443"/>
      <c r="EG2" s="1443"/>
      <c r="EH2" s="1443"/>
      <c r="EI2" s="1443"/>
      <c r="EJ2" s="1443"/>
      <c r="EK2" s="1443"/>
      <c r="EL2" s="1443"/>
      <c r="EM2" s="1443"/>
      <c r="EN2" s="1443"/>
      <c r="EO2" s="1443"/>
      <c r="EP2" s="1443"/>
      <c r="EQ2" s="1443"/>
      <c r="ER2" s="1443"/>
      <c r="ES2" s="1443"/>
      <c r="ET2" s="1443"/>
      <c r="EU2" s="1443"/>
      <c r="EV2" s="1443"/>
      <c r="EW2" s="1443"/>
      <c r="EX2" s="1443"/>
      <c r="EY2" s="1443"/>
      <c r="EZ2" s="1443"/>
      <c r="FA2" s="1443"/>
      <c r="FB2" s="1443"/>
      <c r="FC2" s="1443"/>
      <c r="FD2" s="1443"/>
      <c r="FE2" s="1443"/>
      <c r="FF2" s="1443"/>
      <c r="FG2" s="1443"/>
      <c r="FH2" s="1443"/>
      <c r="FI2" s="1443"/>
      <c r="FJ2" s="1443"/>
      <c r="FK2" s="1443"/>
      <c r="FL2" s="1443"/>
      <c r="FM2" s="1443"/>
      <c r="FN2" s="1443"/>
      <c r="FO2" s="1443"/>
      <c r="FP2" s="1443"/>
      <c r="FQ2" s="1443"/>
      <c r="FR2" s="1443"/>
      <c r="FS2" s="1443"/>
      <c r="FT2" s="1443"/>
      <c r="FU2" s="1443"/>
      <c r="FV2" s="1443"/>
      <c r="FW2" s="1443"/>
      <c r="FX2" s="1443"/>
      <c r="FY2" s="1443"/>
      <c r="FZ2" s="1443"/>
      <c r="GA2" s="1443"/>
      <c r="GB2" s="1443"/>
      <c r="GC2" s="1443"/>
      <c r="GD2" s="1443"/>
      <c r="GE2" s="1443"/>
      <c r="GF2" s="1443"/>
      <c r="GG2" s="1443"/>
      <c r="GH2" s="1443"/>
      <c r="GI2" s="1443"/>
      <c r="GJ2" s="1443"/>
      <c r="GK2" s="1443"/>
      <c r="GL2" s="1443"/>
      <c r="GM2" s="1443"/>
      <c r="GN2" s="1443"/>
      <c r="GO2" s="1443"/>
      <c r="GP2" s="1443"/>
      <c r="GQ2" s="1443"/>
      <c r="GR2" s="1443"/>
      <c r="GS2" s="1443"/>
      <c r="GT2" s="1443"/>
      <c r="GU2" s="1443"/>
      <c r="GV2" s="1443"/>
      <c r="GW2" s="1443"/>
      <c r="GX2" s="1443"/>
      <c r="GY2" s="1443"/>
      <c r="GZ2" s="1443"/>
      <c r="HA2" s="1443"/>
      <c r="HB2" s="1443"/>
      <c r="HC2" s="1443"/>
      <c r="HD2" s="1443"/>
      <c r="HE2" s="1443"/>
      <c r="HF2" s="1443"/>
      <c r="HG2" s="1443"/>
      <c r="HH2" s="1443"/>
      <c r="HI2" s="1443"/>
      <c r="HJ2" s="1443"/>
      <c r="HK2" s="1443"/>
      <c r="HL2" s="1443"/>
      <c r="HM2" s="1443"/>
      <c r="HN2" s="1443"/>
      <c r="HO2" s="1443"/>
      <c r="HP2" s="1443"/>
      <c r="HQ2" s="1443"/>
      <c r="HR2" s="1443"/>
      <c r="HS2" s="1443"/>
      <c r="HT2" s="1443"/>
      <c r="HU2" s="1443"/>
      <c r="HV2" s="1443"/>
      <c r="HW2" s="1443"/>
      <c r="HX2" s="1443"/>
      <c r="HY2" s="1443"/>
      <c r="HZ2" s="1443"/>
      <c r="IA2" s="1443"/>
      <c r="IB2" s="1443"/>
      <c r="IC2" s="1443"/>
      <c r="ID2" s="1443"/>
      <c r="IE2" s="1443"/>
      <c r="IF2" s="1443"/>
      <c r="IG2" s="1443"/>
      <c r="IH2" s="1443"/>
      <c r="II2" s="1443"/>
      <c r="IJ2" s="1443"/>
      <c r="IK2" s="1443"/>
      <c r="IL2" s="1443"/>
      <c r="IM2" s="1443"/>
      <c r="IN2" s="1443"/>
      <c r="IO2" s="1443"/>
      <c r="IP2" s="1443"/>
      <c r="IQ2" s="1443"/>
      <c r="IR2" s="1443"/>
      <c r="IS2" s="1443"/>
      <c r="IT2" s="1443"/>
      <c r="IU2" s="1443"/>
      <c r="IV2" s="1443"/>
      <c r="IW2" s="1443"/>
    </row>
    <row r="3" spans="1:257" ht="21" customHeight="1" x14ac:dyDescent="0.35">
      <c r="A3" s="1175">
        <v>2017</v>
      </c>
      <c r="B3" s="1175"/>
      <c r="C3" s="1175"/>
      <c r="D3" s="1175"/>
      <c r="E3" s="1175"/>
      <c r="F3" s="1175"/>
      <c r="G3" s="1175"/>
      <c r="H3" s="1175"/>
      <c r="I3" s="1175"/>
      <c r="J3" s="1175"/>
      <c r="K3" s="1175"/>
      <c r="L3" s="1175"/>
      <c r="M3" s="1175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443"/>
      <c r="Y3" s="1443"/>
      <c r="Z3" s="1443"/>
      <c r="AA3" s="1443"/>
      <c r="AB3" s="1443"/>
      <c r="AC3" s="1443"/>
      <c r="AD3" s="1443"/>
      <c r="AE3" s="1443"/>
      <c r="AF3" s="1443"/>
      <c r="AG3" s="1443"/>
      <c r="AH3" s="1443"/>
      <c r="AI3" s="1443"/>
      <c r="AJ3" s="1443"/>
      <c r="AK3" s="1443"/>
      <c r="AL3" s="1443"/>
      <c r="AM3" s="1443"/>
      <c r="AN3" s="1443"/>
      <c r="AO3" s="1443"/>
      <c r="AP3" s="1443"/>
      <c r="AQ3" s="1443"/>
      <c r="AR3" s="1443"/>
      <c r="AS3" s="1443"/>
      <c r="AT3" s="1443"/>
      <c r="AU3" s="1443"/>
      <c r="AV3" s="1443"/>
      <c r="AW3" s="1443"/>
      <c r="AX3" s="1443"/>
      <c r="AY3" s="1443"/>
      <c r="AZ3" s="1443"/>
      <c r="BA3" s="1443"/>
      <c r="BB3" s="1443"/>
      <c r="BC3" s="1443"/>
      <c r="BD3" s="1443"/>
      <c r="BE3" s="1443"/>
      <c r="BF3" s="1443"/>
      <c r="BG3" s="1443"/>
      <c r="BH3" s="1443"/>
      <c r="BI3" s="1443"/>
      <c r="BJ3" s="1443"/>
      <c r="BK3" s="1443"/>
      <c r="BL3" s="1443"/>
      <c r="BM3" s="1443"/>
      <c r="BN3" s="1443"/>
      <c r="BO3" s="1443"/>
      <c r="BP3" s="1443"/>
      <c r="BQ3" s="1443"/>
      <c r="BR3" s="1443"/>
      <c r="BS3" s="1443"/>
      <c r="BT3" s="1443"/>
      <c r="BU3" s="1443"/>
      <c r="BV3" s="1443"/>
      <c r="BW3" s="1443"/>
      <c r="BX3" s="1443"/>
      <c r="BY3" s="1443"/>
      <c r="BZ3" s="1443"/>
      <c r="CA3" s="1443"/>
      <c r="CB3" s="1443"/>
      <c r="CC3" s="1443"/>
      <c r="CD3" s="1443"/>
      <c r="CE3" s="1443"/>
      <c r="CF3" s="1443"/>
      <c r="CG3" s="1443"/>
      <c r="CH3" s="1443"/>
      <c r="CI3" s="1443"/>
      <c r="CJ3" s="1443"/>
      <c r="CK3" s="1443"/>
      <c r="CL3" s="1443"/>
      <c r="CM3" s="1443"/>
      <c r="CN3" s="1443"/>
      <c r="CO3" s="1443"/>
      <c r="CP3" s="1443"/>
      <c r="CQ3" s="1443"/>
      <c r="CR3" s="1443"/>
      <c r="CS3" s="1443"/>
      <c r="CT3" s="1443"/>
      <c r="CU3" s="1443"/>
      <c r="CV3" s="1443"/>
      <c r="CW3" s="1443"/>
      <c r="CX3" s="1443"/>
      <c r="CY3" s="1443"/>
      <c r="CZ3" s="1443"/>
      <c r="DA3" s="1443"/>
      <c r="DB3" s="1443"/>
      <c r="DC3" s="1443"/>
      <c r="DD3" s="1443"/>
      <c r="DE3" s="1443"/>
      <c r="DF3" s="1443"/>
      <c r="DG3" s="1443"/>
      <c r="DH3" s="1443"/>
      <c r="DI3" s="1443"/>
      <c r="DJ3" s="1443"/>
      <c r="DK3" s="1443"/>
      <c r="DL3" s="1443"/>
      <c r="DM3" s="1443"/>
      <c r="DN3" s="1443"/>
      <c r="DO3" s="1443"/>
      <c r="DP3" s="1443"/>
      <c r="DQ3" s="1443"/>
      <c r="DR3" s="1443"/>
      <c r="DS3" s="1443"/>
      <c r="DT3" s="1443"/>
      <c r="DU3" s="1443"/>
      <c r="DV3" s="1443"/>
      <c r="DW3" s="1443"/>
      <c r="DX3" s="1443"/>
      <c r="DY3" s="1443"/>
      <c r="DZ3" s="1443"/>
      <c r="EA3" s="1443"/>
      <c r="EB3" s="1443"/>
      <c r="EC3" s="1443"/>
      <c r="ED3" s="1443"/>
      <c r="EE3" s="1443"/>
      <c r="EF3" s="1443"/>
      <c r="EG3" s="1443"/>
      <c r="EH3" s="1443"/>
      <c r="EI3" s="1443"/>
      <c r="EJ3" s="1443"/>
      <c r="EK3" s="1443"/>
      <c r="EL3" s="1443"/>
      <c r="EM3" s="1443"/>
      <c r="EN3" s="1443"/>
      <c r="EO3" s="1443"/>
      <c r="EP3" s="1443"/>
      <c r="EQ3" s="1443"/>
      <c r="ER3" s="1443"/>
      <c r="ES3" s="1443"/>
      <c r="ET3" s="1443"/>
      <c r="EU3" s="1443"/>
      <c r="EV3" s="1443"/>
      <c r="EW3" s="1443"/>
      <c r="EX3" s="1443"/>
      <c r="EY3" s="1443"/>
      <c r="EZ3" s="1443"/>
      <c r="FA3" s="1443"/>
      <c r="FB3" s="1443"/>
      <c r="FC3" s="1443"/>
      <c r="FD3" s="1443"/>
      <c r="FE3" s="1443"/>
      <c r="FF3" s="1443"/>
      <c r="FG3" s="1443"/>
      <c r="FH3" s="1443"/>
      <c r="FI3" s="1443"/>
      <c r="FJ3" s="1443"/>
      <c r="FK3" s="1443"/>
      <c r="FL3" s="1443"/>
      <c r="FM3" s="1443"/>
      <c r="FN3" s="1443"/>
      <c r="FO3" s="1443"/>
      <c r="FP3" s="1443"/>
      <c r="FQ3" s="1443"/>
      <c r="FR3" s="1443"/>
      <c r="FS3" s="1443"/>
      <c r="FT3" s="1443"/>
      <c r="FU3" s="1443"/>
      <c r="FV3" s="1443"/>
      <c r="FW3" s="1443"/>
      <c r="FX3" s="1443"/>
      <c r="FY3" s="1443"/>
      <c r="FZ3" s="1443"/>
      <c r="GA3" s="1443"/>
      <c r="GB3" s="1443"/>
      <c r="GC3" s="1443"/>
      <c r="GD3" s="1443"/>
      <c r="GE3" s="1443"/>
      <c r="GF3" s="1443"/>
      <c r="GG3" s="1443"/>
      <c r="GH3" s="1443"/>
      <c r="GI3" s="1443"/>
      <c r="GJ3" s="1443"/>
      <c r="GK3" s="1443"/>
      <c r="GL3" s="1443"/>
      <c r="GM3" s="1443"/>
      <c r="GN3" s="1443"/>
      <c r="GO3" s="1443"/>
      <c r="GP3" s="1443"/>
      <c r="GQ3" s="1443"/>
      <c r="GR3" s="1443"/>
      <c r="GS3" s="1443"/>
      <c r="GT3" s="1443"/>
      <c r="GU3" s="1443"/>
      <c r="GV3" s="1443"/>
      <c r="GW3" s="1443"/>
      <c r="GX3" s="1443"/>
      <c r="GY3" s="1443"/>
      <c r="GZ3" s="1443"/>
      <c r="HA3" s="1443"/>
      <c r="HB3" s="1443"/>
      <c r="HC3" s="1443"/>
      <c r="HD3" s="1443"/>
      <c r="HE3" s="1443"/>
      <c r="HF3" s="1443"/>
      <c r="HG3" s="1443"/>
      <c r="HH3" s="1443"/>
      <c r="HI3" s="1443"/>
      <c r="HJ3" s="1443"/>
      <c r="HK3" s="1443"/>
      <c r="HL3" s="1443"/>
      <c r="HM3" s="1443"/>
      <c r="HN3" s="1443"/>
      <c r="HO3" s="1443"/>
      <c r="HP3" s="1443"/>
      <c r="HQ3" s="1443"/>
      <c r="HR3" s="1443"/>
      <c r="HS3" s="1443"/>
      <c r="HT3" s="1443"/>
      <c r="HU3" s="1443"/>
      <c r="HV3" s="1443"/>
      <c r="HW3" s="1443"/>
      <c r="HX3" s="1443"/>
      <c r="HY3" s="1443"/>
      <c r="HZ3" s="1443"/>
      <c r="IA3" s="1443"/>
      <c r="IB3" s="1443"/>
      <c r="IC3" s="1443"/>
      <c r="ID3" s="1443"/>
      <c r="IE3" s="1443"/>
      <c r="IF3" s="1443"/>
      <c r="IG3" s="1443"/>
      <c r="IH3" s="1443"/>
      <c r="II3" s="1443"/>
      <c r="IJ3" s="1443"/>
      <c r="IK3" s="1443"/>
      <c r="IL3" s="1443"/>
      <c r="IM3" s="1443"/>
      <c r="IN3" s="1443"/>
      <c r="IO3" s="1443"/>
      <c r="IP3" s="1443"/>
      <c r="IQ3" s="1443"/>
      <c r="IR3" s="1443"/>
      <c r="IS3" s="1443"/>
      <c r="IT3" s="1443"/>
      <c r="IU3" s="1443"/>
      <c r="IV3" s="1443"/>
      <c r="IW3" s="1443"/>
    </row>
    <row r="4" spans="1:257" ht="27.75" customHeight="1" x14ac:dyDescent="0.4">
      <c r="A4" s="970" t="s">
        <v>203</v>
      </c>
      <c r="B4" s="170"/>
      <c r="C4" s="320"/>
      <c r="D4" s="320"/>
      <c r="E4" s="1342"/>
      <c r="F4" s="1342"/>
      <c r="G4" s="1342"/>
      <c r="H4" s="320"/>
      <c r="I4" s="320"/>
      <c r="J4" s="320"/>
      <c r="K4" s="321"/>
      <c r="L4" s="170"/>
      <c r="M4" s="963" t="s">
        <v>204</v>
      </c>
    </row>
    <row r="5" spans="1:257" ht="26.25" customHeight="1" x14ac:dyDescent="0.25">
      <c r="A5" s="1435" t="s">
        <v>1002</v>
      </c>
      <c r="B5" s="1436"/>
      <c r="C5" s="1340" t="s">
        <v>940</v>
      </c>
      <c r="D5" s="1184"/>
      <c r="E5" s="1184"/>
      <c r="F5" s="1177" t="s">
        <v>1382</v>
      </c>
      <c r="G5" s="1177"/>
      <c r="H5" s="1177"/>
      <c r="I5" s="1177" t="s">
        <v>884</v>
      </c>
      <c r="J5" s="1177"/>
      <c r="K5" s="1205"/>
      <c r="L5" s="1439" t="s">
        <v>941</v>
      </c>
      <c r="M5" s="1440"/>
    </row>
    <row r="6" spans="1:257" ht="23.5" x14ac:dyDescent="0.25">
      <c r="A6" s="1437"/>
      <c r="B6" s="1438"/>
      <c r="C6" s="98" t="s">
        <v>404</v>
      </c>
      <c r="D6" s="494" t="s">
        <v>796</v>
      </c>
      <c r="E6" s="494" t="s">
        <v>795</v>
      </c>
      <c r="F6" s="99" t="s">
        <v>404</v>
      </c>
      <c r="G6" s="494" t="s">
        <v>796</v>
      </c>
      <c r="H6" s="494" t="s">
        <v>795</v>
      </c>
      <c r="I6" s="99" t="s">
        <v>404</v>
      </c>
      <c r="J6" s="494" t="s">
        <v>796</v>
      </c>
      <c r="K6" s="494" t="s">
        <v>795</v>
      </c>
      <c r="L6" s="1441"/>
      <c r="M6" s="1442"/>
    </row>
    <row r="7" spans="1:257" ht="24" customHeight="1" thickBot="1" x14ac:dyDescent="0.3">
      <c r="A7" s="604" t="s">
        <v>383</v>
      </c>
      <c r="B7" s="578" t="s">
        <v>1189</v>
      </c>
      <c r="C7" s="598">
        <f>E7+D7</f>
        <v>43</v>
      </c>
      <c r="D7" s="598">
        <f>J7+G7</f>
        <v>16</v>
      </c>
      <c r="E7" s="598">
        <f>K7+H7</f>
        <v>27</v>
      </c>
      <c r="F7" s="598">
        <f>H7+G7</f>
        <v>26</v>
      </c>
      <c r="G7" s="599">
        <v>9</v>
      </c>
      <c r="H7" s="599">
        <v>17</v>
      </c>
      <c r="I7" s="598">
        <f>K7+J7</f>
        <v>17</v>
      </c>
      <c r="J7" s="599">
        <v>7</v>
      </c>
      <c r="K7" s="599">
        <v>10</v>
      </c>
      <c r="L7" s="348" t="s">
        <v>382</v>
      </c>
      <c r="M7" s="56" t="s">
        <v>383</v>
      </c>
    </row>
    <row r="8" spans="1:257" ht="24" customHeight="1" thickTop="1" thickBot="1" x14ac:dyDescent="0.3">
      <c r="A8" s="94" t="s">
        <v>381</v>
      </c>
      <c r="B8" s="577" t="s">
        <v>400</v>
      </c>
      <c r="C8" s="600">
        <f t="shared" ref="C8:C22" si="0">E8+D8</f>
        <v>326</v>
      </c>
      <c r="D8" s="600">
        <f t="shared" ref="D8:D22" si="1">J8+G8</f>
        <v>144</v>
      </c>
      <c r="E8" s="600">
        <f t="shared" ref="E8:E22" si="2">K8+H8</f>
        <v>182</v>
      </c>
      <c r="F8" s="600">
        <f t="shared" ref="F8:F22" si="3">H8+G8</f>
        <v>215</v>
      </c>
      <c r="G8" s="601">
        <v>83</v>
      </c>
      <c r="H8" s="601">
        <v>132</v>
      </c>
      <c r="I8" s="600">
        <f t="shared" ref="I8:I22" si="4">K8+J8</f>
        <v>111</v>
      </c>
      <c r="J8" s="601">
        <v>61</v>
      </c>
      <c r="K8" s="601">
        <v>50</v>
      </c>
      <c r="L8" s="349" t="s">
        <v>380</v>
      </c>
      <c r="M8" s="94" t="s">
        <v>381</v>
      </c>
    </row>
    <row r="9" spans="1:257" ht="36.75" customHeight="1" thickTop="1" thickBot="1" x14ac:dyDescent="0.3">
      <c r="A9" s="134" t="s">
        <v>379</v>
      </c>
      <c r="B9" s="578" t="s">
        <v>1190</v>
      </c>
      <c r="C9" s="598">
        <f t="shared" si="0"/>
        <v>17</v>
      </c>
      <c r="D9" s="598">
        <f t="shared" si="1"/>
        <v>8</v>
      </c>
      <c r="E9" s="598">
        <f t="shared" si="2"/>
        <v>9</v>
      </c>
      <c r="F9" s="598">
        <f t="shared" si="3"/>
        <v>11</v>
      </c>
      <c r="G9" s="599">
        <v>4</v>
      </c>
      <c r="H9" s="599">
        <v>7</v>
      </c>
      <c r="I9" s="598">
        <f t="shared" si="4"/>
        <v>6</v>
      </c>
      <c r="J9" s="599">
        <v>4</v>
      </c>
      <c r="K9" s="599">
        <v>2</v>
      </c>
      <c r="L9" s="350" t="s">
        <v>629</v>
      </c>
      <c r="M9" s="134" t="s">
        <v>379</v>
      </c>
    </row>
    <row r="10" spans="1:257" ht="34.5" customHeight="1" thickTop="1" thickBot="1" x14ac:dyDescent="0.3">
      <c r="A10" s="94" t="s">
        <v>683</v>
      </c>
      <c r="B10" s="577" t="s">
        <v>907</v>
      </c>
      <c r="C10" s="600">
        <f t="shared" si="0"/>
        <v>156</v>
      </c>
      <c r="D10" s="600">
        <f t="shared" si="1"/>
        <v>52</v>
      </c>
      <c r="E10" s="600">
        <f t="shared" si="2"/>
        <v>104</v>
      </c>
      <c r="F10" s="600">
        <f t="shared" si="3"/>
        <v>88</v>
      </c>
      <c r="G10" s="601">
        <v>25</v>
      </c>
      <c r="H10" s="601">
        <v>63</v>
      </c>
      <c r="I10" s="600">
        <f t="shared" si="4"/>
        <v>68</v>
      </c>
      <c r="J10" s="601">
        <v>27</v>
      </c>
      <c r="K10" s="601">
        <v>41</v>
      </c>
      <c r="L10" s="349" t="s">
        <v>384</v>
      </c>
      <c r="M10" s="94" t="s">
        <v>385</v>
      </c>
    </row>
    <row r="11" spans="1:257" ht="24" customHeight="1" thickTop="1" thickBot="1" x14ac:dyDescent="0.3">
      <c r="A11" s="134" t="s">
        <v>387</v>
      </c>
      <c r="B11" s="578" t="s">
        <v>1191</v>
      </c>
      <c r="C11" s="598">
        <f t="shared" si="0"/>
        <v>28</v>
      </c>
      <c r="D11" s="598">
        <f t="shared" si="1"/>
        <v>9</v>
      </c>
      <c r="E11" s="598">
        <f t="shared" si="2"/>
        <v>19</v>
      </c>
      <c r="F11" s="598">
        <f t="shared" si="3"/>
        <v>16</v>
      </c>
      <c r="G11" s="599">
        <v>4</v>
      </c>
      <c r="H11" s="599">
        <v>12</v>
      </c>
      <c r="I11" s="598">
        <f t="shared" si="4"/>
        <v>12</v>
      </c>
      <c r="J11" s="599">
        <v>5</v>
      </c>
      <c r="K11" s="599">
        <v>7</v>
      </c>
      <c r="L11" s="350" t="s">
        <v>386</v>
      </c>
      <c r="M11" s="134" t="s">
        <v>387</v>
      </c>
    </row>
    <row r="12" spans="1:257" ht="24" customHeight="1" thickTop="1" thickBot="1" x14ac:dyDescent="0.3">
      <c r="A12" s="94" t="s">
        <v>388</v>
      </c>
      <c r="B12" s="577" t="s">
        <v>1192</v>
      </c>
      <c r="C12" s="600">
        <f t="shared" si="0"/>
        <v>735</v>
      </c>
      <c r="D12" s="600">
        <f t="shared" si="1"/>
        <v>160</v>
      </c>
      <c r="E12" s="600">
        <f t="shared" si="2"/>
        <v>575</v>
      </c>
      <c r="F12" s="600">
        <f t="shared" si="3"/>
        <v>552</v>
      </c>
      <c r="G12" s="601">
        <v>86</v>
      </c>
      <c r="H12" s="601">
        <v>466</v>
      </c>
      <c r="I12" s="600">
        <f t="shared" si="4"/>
        <v>183</v>
      </c>
      <c r="J12" s="601">
        <v>74</v>
      </c>
      <c r="K12" s="601">
        <v>109</v>
      </c>
      <c r="L12" s="349" t="s">
        <v>320</v>
      </c>
      <c r="M12" s="94" t="s">
        <v>388</v>
      </c>
    </row>
    <row r="13" spans="1:257" ht="24" customHeight="1" thickTop="1" thickBot="1" x14ac:dyDescent="0.3">
      <c r="A13" s="134" t="s">
        <v>389</v>
      </c>
      <c r="B13" s="578" t="s">
        <v>1193</v>
      </c>
      <c r="C13" s="598">
        <f t="shared" si="0"/>
        <v>228</v>
      </c>
      <c r="D13" s="598">
        <f t="shared" si="1"/>
        <v>64</v>
      </c>
      <c r="E13" s="598">
        <f t="shared" si="2"/>
        <v>164</v>
      </c>
      <c r="F13" s="598">
        <f t="shared" si="3"/>
        <v>150</v>
      </c>
      <c r="G13" s="599">
        <v>35</v>
      </c>
      <c r="H13" s="599">
        <v>115</v>
      </c>
      <c r="I13" s="598">
        <f t="shared" si="4"/>
        <v>78</v>
      </c>
      <c r="J13" s="599">
        <v>29</v>
      </c>
      <c r="K13" s="599">
        <v>49</v>
      </c>
      <c r="L13" s="350" t="s">
        <v>321</v>
      </c>
      <c r="M13" s="134" t="s">
        <v>389</v>
      </c>
    </row>
    <row r="14" spans="1:257" ht="24" customHeight="1" thickTop="1" thickBot="1" x14ac:dyDescent="0.3">
      <c r="A14" s="94" t="s">
        <v>391</v>
      </c>
      <c r="B14" s="577" t="s">
        <v>1194</v>
      </c>
      <c r="C14" s="600">
        <f t="shared" si="0"/>
        <v>57</v>
      </c>
      <c r="D14" s="600">
        <f t="shared" si="1"/>
        <v>18</v>
      </c>
      <c r="E14" s="600">
        <f t="shared" si="2"/>
        <v>39</v>
      </c>
      <c r="F14" s="600">
        <f t="shared" si="3"/>
        <v>33</v>
      </c>
      <c r="G14" s="601">
        <v>7</v>
      </c>
      <c r="H14" s="601">
        <v>26</v>
      </c>
      <c r="I14" s="600">
        <f t="shared" si="4"/>
        <v>24</v>
      </c>
      <c r="J14" s="601">
        <v>11</v>
      </c>
      <c r="K14" s="601">
        <v>13</v>
      </c>
      <c r="L14" s="349" t="s">
        <v>390</v>
      </c>
      <c r="M14" s="94" t="s">
        <v>391</v>
      </c>
    </row>
    <row r="15" spans="1:257" ht="24" customHeight="1" thickTop="1" thickBot="1" x14ac:dyDescent="0.3">
      <c r="A15" s="134" t="s">
        <v>392</v>
      </c>
      <c r="B15" s="578" t="s">
        <v>1195</v>
      </c>
      <c r="C15" s="598">
        <f t="shared" si="0"/>
        <v>3</v>
      </c>
      <c r="D15" s="598">
        <f t="shared" si="1"/>
        <v>2</v>
      </c>
      <c r="E15" s="598">
        <f t="shared" si="2"/>
        <v>1</v>
      </c>
      <c r="F15" s="598">
        <f t="shared" si="3"/>
        <v>2</v>
      </c>
      <c r="G15" s="599">
        <v>1</v>
      </c>
      <c r="H15" s="599">
        <v>1</v>
      </c>
      <c r="I15" s="598">
        <f t="shared" si="4"/>
        <v>1</v>
      </c>
      <c r="J15" s="599">
        <v>1</v>
      </c>
      <c r="K15" s="599"/>
      <c r="L15" s="350" t="s">
        <v>322</v>
      </c>
      <c r="M15" s="134" t="s">
        <v>392</v>
      </c>
    </row>
    <row r="16" spans="1:257" ht="24" customHeight="1" thickTop="1" thickBot="1" x14ac:dyDescent="0.3">
      <c r="A16" s="94" t="s">
        <v>673</v>
      </c>
      <c r="B16" s="577" t="s">
        <v>1196</v>
      </c>
      <c r="C16" s="600">
        <f t="shared" si="0"/>
        <v>2</v>
      </c>
      <c r="D16" s="600">
        <f t="shared" si="1"/>
        <v>2</v>
      </c>
      <c r="E16" s="600">
        <f>K16+H16</f>
        <v>0</v>
      </c>
      <c r="F16" s="600">
        <f t="shared" si="3"/>
        <v>2</v>
      </c>
      <c r="G16" s="601">
        <v>2</v>
      </c>
      <c r="H16" s="601"/>
      <c r="I16" s="600">
        <f t="shared" si="4"/>
        <v>0</v>
      </c>
      <c r="J16" s="601">
        <v>0</v>
      </c>
      <c r="K16" s="601">
        <v>0</v>
      </c>
      <c r="L16" s="349" t="s">
        <v>680</v>
      </c>
      <c r="M16" s="94" t="s">
        <v>673</v>
      </c>
    </row>
    <row r="17" spans="1:13" ht="24" customHeight="1" thickTop="1" thickBot="1" x14ac:dyDescent="0.3">
      <c r="A17" s="134" t="s">
        <v>393</v>
      </c>
      <c r="B17" s="578" t="s">
        <v>1197</v>
      </c>
      <c r="C17" s="598">
        <f t="shared" si="0"/>
        <v>115</v>
      </c>
      <c r="D17" s="598">
        <f t="shared" si="1"/>
        <v>48</v>
      </c>
      <c r="E17" s="598">
        <f t="shared" si="2"/>
        <v>67</v>
      </c>
      <c r="F17" s="598">
        <f t="shared" si="3"/>
        <v>50</v>
      </c>
      <c r="G17" s="599">
        <v>14</v>
      </c>
      <c r="H17" s="599">
        <v>36</v>
      </c>
      <c r="I17" s="598">
        <f t="shared" si="4"/>
        <v>65</v>
      </c>
      <c r="J17" s="599">
        <v>34</v>
      </c>
      <c r="K17" s="599">
        <v>31</v>
      </c>
      <c r="L17" s="350" t="s">
        <v>414</v>
      </c>
      <c r="M17" s="134" t="s">
        <v>393</v>
      </c>
    </row>
    <row r="18" spans="1:13" ht="24" customHeight="1" thickTop="1" thickBot="1" x14ac:dyDescent="0.3">
      <c r="A18" s="94" t="s">
        <v>394</v>
      </c>
      <c r="B18" s="577" t="s">
        <v>1198</v>
      </c>
      <c r="C18" s="600">
        <f t="shared" si="0"/>
        <v>0</v>
      </c>
      <c r="D18" s="600">
        <f t="shared" si="1"/>
        <v>0</v>
      </c>
      <c r="E18" s="600">
        <f t="shared" si="2"/>
        <v>0</v>
      </c>
      <c r="F18" s="600">
        <f t="shared" si="3"/>
        <v>0</v>
      </c>
      <c r="G18" s="601">
        <v>0</v>
      </c>
      <c r="H18" s="601">
        <v>0</v>
      </c>
      <c r="I18" s="600">
        <f t="shared" si="4"/>
        <v>0</v>
      </c>
      <c r="J18" s="601">
        <v>0</v>
      </c>
      <c r="K18" s="601">
        <v>0</v>
      </c>
      <c r="L18" s="349" t="s">
        <v>323</v>
      </c>
      <c r="M18" s="94" t="s">
        <v>394</v>
      </c>
    </row>
    <row r="19" spans="1:13" ht="27" customHeight="1" thickTop="1" thickBot="1" x14ac:dyDescent="0.3">
      <c r="A19" s="134" t="s">
        <v>395</v>
      </c>
      <c r="B19" s="578" t="s">
        <v>1199</v>
      </c>
      <c r="C19" s="598">
        <f t="shared" si="0"/>
        <v>67</v>
      </c>
      <c r="D19" s="598">
        <f t="shared" si="1"/>
        <v>30</v>
      </c>
      <c r="E19" s="598">
        <f t="shared" si="2"/>
        <v>37</v>
      </c>
      <c r="F19" s="598">
        <f t="shared" si="3"/>
        <v>49</v>
      </c>
      <c r="G19" s="599">
        <v>23</v>
      </c>
      <c r="H19" s="599">
        <v>26</v>
      </c>
      <c r="I19" s="598">
        <f t="shared" si="4"/>
        <v>18</v>
      </c>
      <c r="J19" s="599">
        <v>7</v>
      </c>
      <c r="K19" s="599">
        <v>11</v>
      </c>
      <c r="L19" s="350" t="s">
        <v>585</v>
      </c>
      <c r="M19" s="134" t="s">
        <v>395</v>
      </c>
    </row>
    <row r="20" spans="1:13" ht="38.25" customHeight="1" thickTop="1" thickBot="1" x14ac:dyDescent="0.3">
      <c r="A20" s="94" t="s">
        <v>396</v>
      </c>
      <c r="B20" s="577" t="s">
        <v>908</v>
      </c>
      <c r="C20" s="600">
        <f t="shared" si="0"/>
        <v>72</v>
      </c>
      <c r="D20" s="600">
        <f t="shared" si="1"/>
        <v>30</v>
      </c>
      <c r="E20" s="600">
        <f t="shared" si="2"/>
        <v>42</v>
      </c>
      <c r="F20" s="600">
        <f t="shared" si="3"/>
        <v>50</v>
      </c>
      <c r="G20" s="601">
        <v>26</v>
      </c>
      <c r="H20" s="601">
        <v>24</v>
      </c>
      <c r="I20" s="600">
        <f t="shared" si="4"/>
        <v>22</v>
      </c>
      <c r="J20" s="601">
        <v>4</v>
      </c>
      <c r="K20" s="601">
        <v>18</v>
      </c>
      <c r="L20" s="349" t="s">
        <v>415</v>
      </c>
      <c r="M20" s="94" t="s">
        <v>396</v>
      </c>
    </row>
    <row r="21" spans="1:13" ht="32.5" thickTop="1" thickBot="1" x14ac:dyDescent="0.3">
      <c r="A21" s="134" t="s">
        <v>398</v>
      </c>
      <c r="B21" s="578" t="s">
        <v>909</v>
      </c>
      <c r="C21" s="598">
        <f t="shared" si="0"/>
        <v>49</v>
      </c>
      <c r="D21" s="598">
        <f t="shared" si="1"/>
        <v>15</v>
      </c>
      <c r="E21" s="598">
        <f t="shared" si="2"/>
        <v>34</v>
      </c>
      <c r="F21" s="598">
        <f t="shared" si="3"/>
        <v>27</v>
      </c>
      <c r="G21" s="599">
        <v>7</v>
      </c>
      <c r="H21" s="599">
        <v>20</v>
      </c>
      <c r="I21" s="598">
        <f t="shared" si="4"/>
        <v>22</v>
      </c>
      <c r="J21" s="599">
        <v>8</v>
      </c>
      <c r="K21" s="599">
        <v>14</v>
      </c>
      <c r="L21" s="350" t="s">
        <v>397</v>
      </c>
      <c r="M21" s="134" t="s">
        <v>398</v>
      </c>
    </row>
    <row r="22" spans="1:13" ht="24" customHeight="1" thickTop="1" x14ac:dyDescent="0.25">
      <c r="A22" s="95" t="s">
        <v>399</v>
      </c>
      <c r="B22" s="597" t="s">
        <v>1200</v>
      </c>
      <c r="C22" s="602">
        <f t="shared" si="0"/>
        <v>396</v>
      </c>
      <c r="D22" s="602">
        <f t="shared" si="1"/>
        <v>27</v>
      </c>
      <c r="E22" s="602">
        <f t="shared" si="2"/>
        <v>369</v>
      </c>
      <c r="F22" s="602">
        <f t="shared" si="3"/>
        <v>318</v>
      </c>
      <c r="G22" s="603">
        <v>19</v>
      </c>
      <c r="H22" s="603">
        <v>299</v>
      </c>
      <c r="I22" s="602">
        <f t="shared" si="4"/>
        <v>78</v>
      </c>
      <c r="J22" s="603">
        <v>8</v>
      </c>
      <c r="K22" s="603">
        <v>70</v>
      </c>
      <c r="L22" s="351" t="s">
        <v>586</v>
      </c>
      <c r="M22" s="95" t="s">
        <v>399</v>
      </c>
    </row>
    <row r="23" spans="1:13" ht="33" customHeight="1" x14ac:dyDescent="0.25">
      <c r="A23" s="1433" t="s">
        <v>47</v>
      </c>
      <c r="B23" s="1434"/>
      <c r="C23" s="264">
        <f>SUM(C7:C22)</f>
        <v>2294</v>
      </c>
      <c r="D23" s="264">
        <f t="shared" ref="D23:J23" si="5">SUM(D7:D22)</f>
        <v>625</v>
      </c>
      <c r="E23" s="264">
        <f t="shared" si="5"/>
        <v>1669</v>
      </c>
      <c r="F23" s="264">
        <f t="shared" si="5"/>
        <v>1589</v>
      </c>
      <c r="G23" s="264">
        <f t="shared" si="5"/>
        <v>345</v>
      </c>
      <c r="H23" s="264">
        <f t="shared" si="5"/>
        <v>1244</v>
      </c>
      <c r="I23" s="264">
        <f t="shared" si="5"/>
        <v>705</v>
      </c>
      <c r="J23" s="264">
        <f t="shared" si="5"/>
        <v>280</v>
      </c>
      <c r="K23" s="264">
        <f>SUM(K7:K22)</f>
        <v>425</v>
      </c>
      <c r="L23" s="1431" t="s">
        <v>48</v>
      </c>
      <c r="M23" s="1432"/>
    </row>
  </sheetData>
  <mergeCells count="77">
    <mergeCell ref="CA1:CK1"/>
    <mergeCell ref="CL1:CV1"/>
    <mergeCell ref="CW1:DG1"/>
    <mergeCell ref="DH1:DR1"/>
    <mergeCell ref="X1:AH1"/>
    <mergeCell ref="AI1:AS1"/>
    <mergeCell ref="AT1:BD1"/>
    <mergeCell ref="BE1:BO1"/>
    <mergeCell ref="BP1:BZ1"/>
    <mergeCell ref="GR1:HB1"/>
    <mergeCell ref="HC1:HM1"/>
    <mergeCell ref="HN1:HX1"/>
    <mergeCell ref="HY1:II1"/>
    <mergeCell ref="IJ1:IT1"/>
    <mergeCell ref="DS1:EC1"/>
    <mergeCell ref="X2:AH2"/>
    <mergeCell ref="AI2:AS2"/>
    <mergeCell ref="AT2:BD2"/>
    <mergeCell ref="IU1:IW1"/>
    <mergeCell ref="ED1:EN1"/>
    <mergeCell ref="EO1:EY1"/>
    <mergeCell ref="EZ1:FJ1"/>
    <mergeCell ref="FK1:FU1"/>
    <mergeCell ref="FV1:GF1"/>
    <mergeCell ref="GG1:GQ1"/>
    <mergeCell ref="IJ2:IT2"/>
    <mergeCell ref="IU2:IW2"/>
    <mergeCell ref="ED2:EN2"/>
    <mergeCell ref="EO2:EY2"/>
    <mergeCell ref="EZ2:FJ2"/>
    <mergeCell ref="CL3:CV3"/>
    <mergeCell ref="CW3:DG3"/>
    <mergeCell ref="DH3:DR3"/>
    <mergeCell ref="DS3:EC3"/>
    <mergeCell ref="BE2:BO2"/>
    <mergeCell ref="BP2:BZ2"/>
    <mergeCell ref="CA2:CK2"/>
    <mergeCell ref="CL2:CV2"/>
    <mergeCell ref="CA3:CK3"/>
    <mergeCell ref="CW2:DG2"/>
    <mergeCell ref="DH2:DR2"/>
    <mergeCell ref="DS2:EC2"/>
    <mergeCell ref="X3:AH3"/>
    <mergeCell ref="AI3:AS3"/>
    <mergeCell ref="AT3:BD3"/>
    <mergeCell ref="BE3:BO3"/>
    <mergeCell ref="BP3:BZ3"/>
    <mergeCell ref="HN2:HX2"/>
    <mergeCell ref="HY2:II2"/>
    <mergeCell ref="FK2:FU2"/>
    <mergeCell ref="FV2:GF2"/>
    <mergeCell ref="GG2:GQ2"/>
    <mergeCell ref="GR2:HB2"/>
    <mergeCell ref="HC2:HM2"/>
    <mergeCell ref="IJ3:IT3"/>
    <mergeCell ref="IU3:IW3"/>
    <mergeCell ref="ED3:EN3"/>
    <mergeCell ref="EO3:EY3"/>
    <mergeCell ref="EZ3:FJ3"/>
    <mergeCell ref="FK3:FU3"/>
    <mergeCell ref="FV3:GF3"/>
    <mergeCell ref="GG3:GQ3"/>
    <mergeCell ref="GR3:HB3"/>
    <mergeCell ref="HC3:HM3"/>
    <mergeCell ref="HN3:HX3"/>
    <mergeCell ref="HY3:II3"/>
    <mergeCell ref="A1:M1"/>
    <mergeCell ref="A2:M2"/>
    <mergeCell ref="A3:M3"/>
    <mergeCell ref="A5:B6"/>
    <mergeCell ref="L5:M6"/>
    <mergeCell ref="I5:K5"/>
    <mergeCell ref="L23:M23"/>
    <mergeCell ref="A23:B23"/>
    <mergeCell ref="E4:G4"/>
    <mergeCell ref="C5:E5"/>
    <mergeCell ref="F5:H5"/>
  </mergeCells>
  <printOptions horizontalCentered="1" verticalCentered="1"/>
  <pageMargins left="0" right="0" top="0" bottom="0" header="0" footer="0"/>
  <pageSetup paperSize="9" scale="90" orientation="landscape" r:id="rId1"/>
  <headerFooter alignWithMargins="0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7"/>
  <dimension ref="A1:X122"/>
  <sheetViews>
    <sheetView view="pageBreakPreview" topLeftCell="A97" zoomScaleNormal="100" zoomScaleSheetLayoutView="100" workbookViewId="0">
      <selection activeCell="J14" sqref="J14"/>
    </sheetView>
  </sheetViews>
  <sheetFormatPr defaultColWidth="9.1796875" defaultRowHeight="14" x14ac:dyDescent="0.3"/>
  <cols>
    <col min="1" max="1" width="24" style="302" customWidth="1"/>
    <col min="2" max="2" width="26.7265625" style="302" customWidth="1"/>
    <col min="3" max="3" width="7.453125" style="302" customWidth="1"/>
    <col min="4" max="4" width="6.26953125" style="309" bestFit="1" customWidth="1"/>
    <col min="5" max="20" width="5.453125" style="302" customWidth="1"/>
    <col min="21" max="22" width="4.453125" style="302" customWidth="1"/>
    <col min="23" max="23" width="6" style="302" customWidth="1"/>
    <col min="24" max="24" width="28.26953125" style="312" customWidth="1"/>
    <col min="25" max="16384" width="9.1796875" style="302"/>
  </cols>
  <sheetData>
    <row r="1" spans="1:24" ht="24.5" x14ac:dyDescent="0.25">
      <c r="A1" s="1445" t="s">
        <v>655</v>
      </c>
      <c r="B1" s="1445"/>
      <c r="C1" s="1445"/>
      <c r="D1" s="1445"/>
      <c r="E1" s="1445"/>
      <c r="F1" s="1445"/>
      <c r="G1" s="1445"/>
      <c r="H1" s="1445"/>
      <c r="I1" s="1445"/>
      <c r="J1" s="1445"/>
      <c r="K1" s="1445"/>
      <c r="L1" s="1445"/>
      <c r="M1" s="1445"/>
      <c r="N1" s="1445"/>
      <c r="O1" s="1445"/>
      <c r="P1" s="1445"/>
      <c r="Q1" s="1445"/>
      <c r="R1" s="1445"/>
      <c r="S1" s="1445"/>
      <c r="T1" s="1445"/>
      <c r="U1" s="1445"/>
      <c r="V1" s="1445"/>
      <c r="W1" s="1445"/>
      <c r="X1" s="1445"/>
    </row>
    <row r="2" spans="1:24" ht="15.5" x14ac:dyDescent="0.25">
      <c r="A2" s="1446" t="s">
        <v>664</v>
      </c>
      <c r="B2" s="1446"/>
      <c r="C2" s="1446"/>
      <c r="D2" s="1446"/>
      <c r="E2" s="1446"/>
      <c r="F2" s="1446"/>
      <c r="G2" s="1446"/>
      <c r="H2" s="1446"/>
      <c r="I2" s="1446"/>
      <c r="J2" s="1446"/>
      <c r="K2" s="1446"/>
      <c r="L2" s="1446"/>
      <c r="M2" s="1446"/>
      <c r="N2" s="1446"/>
      <c r="O2" s="1446"/>
      <c r="P2" s="1446"/>
      <c r="Q2" s="1446"/>
      <c r="R2" s="1446"/>
      <c r="S2" s="1446"/>
      <c r="T2" s="1446"/>
      <c r="U2" s="1446"/>
      <c r="V2" s="1446"/>
      <c r="W2" s="1446"/>
      <c r="X2" s="1446"/>
    </row>
    <row r="3" spans="1:24" ht="15.5" x14ac:dyDescent="0.25">
      <c r="A3" s="1446" t="s">
        <v>354</v>
      </c>
      <c r="B3" s="1446"/>
      <c r="C3" s="1446"/>
      <c r="D3" s="1446"/>
      <c r="E3" s="1446"/>
      <c r="F3" s="1446"/>
      <c r="G3" s="1446"/>
      <c r="H3" s="1446"/>
      <c r="I3" s="1446"/>
      <c r="J3" s="1446"/>
      <c r="K3" s="1446"/>
      <c r="L3" s="1446"/>
      <c r="M3" s="1446"/>
      <c r="N3" s="1446"/>
      <c r="O3" s="1446"/>
      <c r="P3" s="1446"/>
      <c r="Q3" s="1446"/>
      <c r="R3" s="1446"/>
      <c r="S3" s="1446"/>
      <c r="T3" s="1446"/>
      <c r="U3" s="1446"/>
      <c r="V3" s="1446"/>
      <c r="W3" s="1446"/>
      <c r="X3" s="1446"/>
    </row>
    <row r="4" spans="1:24" ht="15.5" x14ac:dyDescent="0.25">
      <c r="A4" s="1446">
        <v>2017</v>
      </c>
      <c r="B4" s="1446"/>
      <c r="C4" s="1446"/>
      <c r="D4" s="1446"/>
      <c r="E4" s="1446"/>
      <c r="F4" s="1446"/>
      <c r="G4" s="1446"/>
      <c r="H4" s="1446"/>
      <c r="I4" s="1446"/>
      <c r="J4" s="1446"/>
      <c r="K4" s="1446"/>
      <c r="L4" s="1446"/>
      <c r="M4" s="1446"/>
      <c r="N4" s="1446"/>
      <c r="O4" s="1446"/>
      <c r="P4" s="1446"/>
      <c r="Q4" s="1446"/>
      <c r="R4" s="1446"/>
      <c r="S4" s="1446"/>
      <c r="T4" s="1446"/>
      <c r="U4" s="1446"/>
      <c r="V4" s="1446"/>
      <c r="W4" s="1446"/>
      <c r="X4" s="1446"/>
    </row>
    <row r="5" spans="1:24" ht="15.5" x14ac:dyDescent="0.25">
      <c r="A5" s="311" t="s">
        <v>978</v>
      </c>
      <c r="B5" s="367"/>
      <c r="C5" s="367"/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7"/>
      <c r="R5" s="367"/>
      <c r="S5" s="367"/>
      <c r="T5" s="367"/>
      <c r="U5" s="367"/>
      <c r="V5" s="367"/>
      <c r="W5" s="367"/>
      <c r="X5" s="316" t="s">
        <v>206</v>
      </c>
    </row>
    <row r="6" spans="1:24" ht="25.5" customHeight="1" x14ac:dyDescent="0.25">
      <c r="A6" s="303" t="s">
        <v>1286</v>
      </c>
      <c r="B6" s="943" t="s">
        <v>114</v>
      </c>
      <c r="C6" s="944" t="s">
        <v>425</v>
      </c>
      <c r="D6" s="305" t="s">
        <v>404</v>
      </c>
      <c r="E6" s="405" t="s">
        <v>1285</v>
      </c>
      <c r="F6" s="406" t="s">
        <v>274</v>
      </c>
      <c r="G6" s="406" t="s">
        <v>177</v>
      </c>
      <c r="H6" s="406" t="s">
        <v>175</v>
      </c>
      <c r="I6" s="406" t="s">
        <v>173</v>
      </c>
      <c r="J6" s="406" t="s">
        <v>171</v>
      </c>
      <c r="K6" s="406" t="s">
        <v>169</v>
      </c>
      <c r="L6" s="406" t="s">
        <v>167</v>
      </c>
      <c r="M6" s="406" t="s">
        <v>165</v>
      </c>
      <c r="N6" s="406" t="s">
        <v>72</v>
      </c>
      <c r="O6" s="406" t="s">
        <v>70</v>
      </c>
      <c r="P6" s="406" t="s">
        <v>68</v>
      </c>
      <c r="Q6" s="406" t="s">
        <v>66</v>
      </c>
      <c r="R6" s="406" t="s">
        <v>64</v>
      </c>
      <c r="S6" s="406" t="s">
        <v>62</v>
      </c>
      <c r="T6" s="406" t="s">
        <v>157</v>
      </c>
      <c r="U6" s="406" t="s">
        <v>155</v>
      </c>
      <c r="V6" s="407" t="s">
        <v>465</v>
      </c>
      <c r="W6" s="305" t="s">
        <v>424</v>
      </c>
      <c r="X6" s="304" t="s">
        <v>1207</v>
      </c>
    </row>
    <row r="7" spans="1:24" s="361" customFormat="1" ht="12.75" customHeight="1" thickBot="1" x14ac:dyDescent="0.3">
      <c r="A7" s="1447" t="s">
        <v>1208</v>
      </c>
      <c r="B7" s="1449" t="s">
        <v>1209</v>
      </c>
      <c r="C7" s="931" t="s">
        <v>820</v>
      </c>
      <c r="D7" s="433">
        <f>SUM(E7:V7)</f>
        <v>1</v>
      </c>
      <c r="E7" s="434">
        <v>0</v>
      </c>
      <c r="F7" s="435">
        <v>1</v>
      </c>
      <c r="G7" s="435">
        <v>0</v>
      </c>
      <c r="H7" s="435">
        <v>0</v>
      </c>
      <c r="I7" s="435">
        <v>0</v>
      </c>
      <c r="J7" s="435">
        <v>0</v>
      </c>
      <c r="K7" s="435">
        <v>0</v>
      </c>
      <c r="L7" s="435">
        <v>0</v>
      </c>
      <c r="M7" s="435">
        <v>0</v>
      </c>
      <c r="N7" s="435">
        <v>0</v>
      </c>
      <c r="O7" s="435">
        <v>0</v>
      </c>
      <c r="P7" s="435">
        <v>0</v>
      </c>
      <c r="Q7" s="435">
        <v>0</v>
      </c>
      <c r="R7" s="435">
        <v>0</v>
      </c>
      <c r="S7" s="435">
        <v>0</v>
      </c>
      <c r="T7" s="435">
        <v>0</v>
      </c>
      <c r="U7" s="435">
        <v>0</v>
      </c>
      <c r="V7" s="435">
        <v>0</v>
      </c>
      <c r="W7" s="372" t="s">
        <v>184</v>
      </c>
      <c r="X7" s="1451" t="s">
        <v>1210</v>
      </c>
    </row>
    <row r="8" spans="1:24" s="361" customFormat="1" ht="12.75" customHeight="1" thickBot="1" x14ac:dyDescent="0.3">
      <c r="A8" s="1448"/>
      <c r="B8" s="1450"/>
      <c r="C8" s="932" t="s">
        <v>821</v>
      </c>
      <c r="D8" s="433">
        <f>SUM(E8:V8)</f>
        <v>0</v>
      </c>
      <c r="E8" s="436">
        <v>0</v>
      </c>
      <c r="F8" s="437">
        <v>0</v>
      </c>
      <c r="G8" s="437">
        <v>0</v>
      </c>
      <c r="H8" s="437">
        <v>0</v>
      </c>
      <c r="I8" s="437">
        <v>0</v>
      </c>
      <c r="J8" s="437">
        <v>0</v>
      </c>
      <c r="K8" s="437">
        <v>0</v>
      </c>
      <c r="L8" s="437">
        <v>0</v>
      </c>
      <c r="M8" s="437">
        <v>0</v>
      </c>
      <c r="N8" s="437">
        <v>0</v>
      </c>
      <c r="O8" s="437">
        <v>0</v>
      </c>
      <c r="P8" s="437">
        <v>0</v>
      </c>
      <c r="Q8" s="437">
        <v>0</v>
      </c>
      <c r="R8" s="437">
        <v>0</v>
      </c>
      <c r="S8" s="437">
        <v>0</v>
      </c>
      <c r="T8" s="437">
        <v>0</v>
      </c>
      <c r="U8" s="437">
        <v>0</v>
      </c>
      <c r="V8" s="437">
        <v>0</v>
      </c>
      <c r="W8" s="307" t="s">
        <v>446</v>
      </c>
      <c r="X8" s="1452"/>
    </row>
    <row r="9" spans="1:24" s="362" customFormat="1" ht="12.75" customHeight="1" thickBot="1" x14ac:dyDescent="0.3">
      <c r="A9" s="1453" t="s">
        <v>1211</v>
      </c>
      <c r="B9" s="1455" t="s">
        <v>1212</v>
      </c>
      <c r="C9" s="930" t="s">
        <v>820</v>
      </c>
      <c r="D9" s="438">
        <f>SUM(E9:V9)</f>
        <v>0</v>
      </c>
      <c r="E9" s="439">
        <v>0</v>
      </c>
      <c r="F9" s="440">
        <v>0</v>
      </c>
      <c r="G9" s="440">
        <v>0</v>
      </c>
      <c r="H9" s="440">
        <v>0</v>
      </c>
      <c r="I9" s="440">
        <v>0</v>
      </c>
      <c r="J9" s="440">
        <v>0</v>
      </c>
      <c r="K9" s="440">
        <v>0</v>
      </c>
      <c r="L9" s="440">
        <v>0</v>
      </c>
      <c r="M9" s="440">
        <v>0</v>
      </c>
      <c r="N9" s="440">
        <v>0</v>
      </c>
      <c r="O9" s="440">
        <v>0</v>
      </c>
      <c r="P9" s="440">
        <v>0</v>
      </c>
      <c r="Q9" s="440">
        <v>0</v>
      </c>
      <c r="R9" s="440">
        <v>0</v>
      </c>
      <c r="S9" s="440">
        <v>0</v>
      </c>
      <c r="T9" s="440">
        <v>0</v>
      </c>
      <c r="U9" s="440">
        <v>0</v>
      </c>
      <c r="V9" s="440">
        <v>0</v>
      </c>
      <c r="W9" s="306" t="s">
        <v>184</v>
      </c>
      <c r="X9" s="1457" t="s">
        <v>1213</v>
      </c>
    </row>
    <row r="10" spans="1:24" s="362" customFormat="1" ht="12.75" customHeight="1" thickBot="1" x14ac:dyDescent="0.3">
      <c r="A10" s="1454"/>
      <c r="B10" s="1456"/>
      <c r="C10" s="930" t="s">
        <v>821</v>
      </c>
      <c r="D10" s="438">
        <f t="shared" ref="D10:D12" si="0">SUM(E10:V10)</f>
        <v>0</v>
      </c>
      <c r="E10" s="439">
        <v>0</v>
      </c>
      <c r="F10" s="440">
        <v>0</v>
      </c>
      <c r="G10" s="440">
        <v>0</v>
      </c>
      <c r="H10" s="440">
        <v>0</v>
      </c>
      <c r="I10" s="440">
        <v>0</v>
      </c>
      <c r="J10" s="440">
        <v>0</v>
      </c>
      <c r="K10" s="440">
        <v>0</v>
      </c>
      <c r="L10" s="440">
        <v>0</v>
      </c>
      <c r="M10" s="440">
        <v>0</v>
      </c>
      <c r="N10" s="440">
        <v>0</v>
      </c>
      <c r="O10" s="440">
        <v>0</v>
      </c>
      <c r="P10" s="440">
        <v>0</v>
      </c>
      <c r="Q10" s="440">
        <v>0</v>
      </c>
      <c r="R10" s="440">
        <v>0</v>
      </c>
      <c r="S10" s="440">
        <v>0</v>
      </c>
      <c r="T10" s="440">
        <v>0</v>
      </c>
      <c r="U10" s="440">
        <v>0</v>
      </c>
      <c r="V10" s="440">
        <v>0</v>
      </c>
      <c r="W10" s="306" t="s">
        <v>446</v>
      </c>
      <c r="X10" s="1457"/>
    </row>
    <row r="11" spans="1:24" s="361" customFormat="1" ht="12.75" customHeight="1" thickBot="1" x14ac:dyDescent="0.3">
      <c r="A11" s="1458" t="s">
        <v>1214</v>
      </c>
      <c r="B11" s="1459" t="s">
        <v>1215</v>
      </c>
      <c r="C11" s="931" t="s">
        <v>820</v>
      </c>
      <c r="D11" s="936">
        <f t="shared" si="0"/>
        <v>1</v>
      </c>
      <c r="E11" s="436">
        <v>0</v>
      </c>
      <c r="F11" s="437">
        <v>0</v>
      </c>
      <c r="G11" s="437">
        <v>0</v>
      </c>
      <c r="H11" s="437">
        <v>0</v>
      </c>
      <c r="I11" s="437">
        <v>0</v>
      </c>
      <c r="J11" s="437">
        <v>0</v>
      </c>
      <c r="K11" s="437">
        <v>0</v>
      </c>
      <c r="L11" s="437">
        <v>0</v>
      </c>
      <c r="M11" s="437">
        <v>0</v>
      </c>
      <c r="N11" s="437">
        <v>0</v>
      </c>
      <c r="O11" s="437">
        <v>0</v>
      </c>
      <c r="P11" s="437">
        <v>0</v>
      </c>
      <c r="Q11" s="437">
        <v>0</v>
      </c>
      <c r="R11" s="437">
        <v>0</v>
      </c>
      <c r="S11" s="437">
        <v>0</v>
      </c>
      <c r="T11" s="437">
        <v>0</v>
      </c>
      <c r="U11" s="437">
        <v>0</v>
      </c>
      <c r="V11" s="437">
        <v>1</v>
      </c>
      <c r="W11" s="307" t="s">
        <v>184</v>
      </c>
      <c r="X11" s="1460" t="s">
        <v>1216</v>
      </c>
    </row>
    <row r="12" spans="1:24" s="361" customFormat="1" ht="12.75" customHeight="1" thickBot="1" x14ac:dyDescent="0.3">
      <c r="A12" s="1448"/>
      <c r="B12" s="1450"/>
      <c r="C12" s="932" t="s">
        <v>821</v>
      </c>
      <c r="D12" s="936">
        <f t="shared" si="0"/>
        <v>0</v>
      </c>
      <c r="E12" s="436">
        <v>0</v>
      </c>
      <c r="F12" s="437">
        <v>0</v>
      </c>
      <c r="G12" s="437">
        <v>0</v>
      </c>
      <c r="H12" s="437">
        <v>0</v>
      </c>
      <c r="I12" s="437">
        <v>0</v>
      </c>
      <c r="J12" s="437">
        <v>0</v>
      </c>
      <c r="K12" s="437">
        <v>0</v>
      </c>
      <c r="L12" s="437">
        <v>0</v>
      </c>
      <c r="M12" s="437">
        <v>0</v>
      </c>
      <c r="N12" s="437">
        <v>0</v>
      </c>
      <c r="O12" s="437">
        <v>0</v>
      </c>
      <c r="P12" s="437">
        <v>0</v>
      </c>
      <c r="Q12" s="437">
        <v>0</v>
      </c>
      <c r="R12" s="437">
        <v>0</v>
      </c>
      <c r="S12" s="437">
        <v>0</v>
      </c>
      <c r="T12" s="437">
        <v>0</v>
      </c>
      <c r="U12" s="437">
        <v>0</v>
      </c>
      <c r="V12" s="437">
        <v>0</v>
      </c>
      <c r="W12" s="307" t="s">
        <v>446</v>
      </c>
      <c r="X12" s="1460"/>
    </row>
    <row r="13" spans="1:24" s="362" customFormat="1" ht="12.75" customHeight="1" thickBot="1" x14ac:dyDescent="0.3">
      <c r="A13" s="1453" t="s">
        <v>466</v>
      </c>
      <c r="B13" s="1455" t="s">
        <v>467</v>
      </c>
      <c r="C13" s="930" t="s">
        <v>820</v>
      </c>
      <c r="D13" s="937">
        <f>SUM(E13:V13)</f>
        <v>6</v>
      </c>
      <c r="E13" s="439">
        <v>1</v>
      </c>
      <c r="F13" s="440">
        <v>2</v>
      </c>
      <c r="G13" s="440">
        <v>0</v>
      </c>
      <c r="H13" s="440">
        <v>0</v>
      </c>
      <c r="I13" s="440">
        <v>2</v>
      </c>
      <c r="J13" s="440">
        <v>0</v>
      </c>
      <c r="K13" s="440">
        <v>0</v>
      </c>
      <c r="L13" s="440">
        <v>0</v>
      </c>
      <c r="M13" s="440">
        <v>0</v>
      </c>
      <c r="N13" s="440">
        <v>1</v>
      </c>
      <c r="O13" s="440">
        <v>0</v>
      </c>
      <c r="P13" s="440">
        <v>0</v>
      </c>
      <c r="Q13" s="440">
        <v>0</v>
      </c>
      <c r="R13" s="440">
        <v>0</v>
      </c>
      <c r="S13" s="440">
        <v>0</v>
      </c>
      <c r="T13" s="440">
        <v>0</v>
      </c>
      <c r="U13" s="440">
        <v>0</v>
      </c>
      <c r="V13" s="440">
        <v>0</v>
      </c>
      <c r="W13" s="306" t="s">
        <v>184</v>
      </c>
      <c r="X13" s="1457" t="s">
        <v>587</v>
      </c>
    </row>
    <row r="14" spans="1:24" s="362" customFormat="1" ht="12.75" customHeight="1" thickBot="1" x14ac:dyDescent="0.3">
      <c r="A14" s="1454"/>
      <c r="B14" s="1456"/>
      <c r="C14" s="930" t="s">
        <v>821</v>
      </c>
      <c r="D14" s="937">
        <f>SUM(E14:V14)</f>
        <v>5</v>
      </c>
      <c r="E14" s="439">
        <v>0</v>
      </c>
      <c r="F14" s="440">
        <v>1</v>
      </c>
      <c r="G14" s="440">
        <v>1</v>
      </c>
      <c r="H14" s="440">
        <v>1</v>
      </c>
      <c r="I14" s="440">
        <v>1</v>
      </c>
      <c r="J14" s="440">
        <v>0</v>
      </c>
      <c r="K14" s="440">
        <v>0</v>
      </c>
      <c r="L14" s="440">
        <v>1</v>
      </c>
      <c r="M14" s="440">
        <v>0</v>
      </c>
      <c r="N14" s="440">
        <v>0</v>
      </c>
      <c r="O14" s="440">
        <v>0</v>
      </c>
      <c r="P14" s="440">
        <v>0</v>
      </c>
      <c r="Q14" s="440">
        <v>0</v>
      </c>
      <c r="R14" s="440">
        <v>0</v>
      </c>
      <c r="S14" s="440">
        <v>0</v>
      </c>
      <c r="T14" s="440">
        <v>0</v>
      </c>
      <c r="U14" s="440">
        <v>0</v>
      </c>
      <c r="V14" s="440">
        <v>0</v>
      </c>
      <c r="W14" s="306" t="s">
        <v>446</v>
      </c>
      <c r="X14" s="1457"/>
    </row>
    <row r="15" spans="1:24" s="361" customFormat="1" ht="12.75" customHeight="1" thickBot="1" x14ac:dyDescent="0.3">
      <c r="A15" s="1458" t="s">
        <v>468</v>
      </c>
      <c r="B15" s="1459" t="s">
        <v>469</v>
      </c>
      <c r="C15" s="931" t="s">
        <v>820</v>
      </c>
      <c r="D15" s="936">
        <f t="shared" ref="D15:D16" si="1">SUM(E15:V15)</f>
        <v>0</v>
      </c>
      <c r="E15" s="436">
        <v>0</v>
      </c>
      <c r="F15" s="437">
        <v>0</v>
      </c>
      <c r="G15" s="437">
        <v>0</v>
      </c>
      <c r="H15" s="437">
        <v>0</v>
      </c>
      <c r="I15" s="437">
        <v>0</v>
      </c>
      <c r="J15" s="437">
        <v>0</v>
      </c>
      <c r="K15" s="437">
        <v>0</v>
      </c>
      <c r="L15" s="437">
        <v>0</v>
      </c>
      <c r="M15" s="437">
        <v>0</v>
      </c>
      <c r="N15" s="437">
        <v>0</v>
      </c>
      <c r="O15" s="437">
        <v>0</v>
      </c>
      <c r="P15" s="437">
        <v>0</v>
      </c>
      <c r="Q15" s="437">
        <v>0</v>
      </c>
      <c r="R15" s="437">
        <v>0</v>
      </c>
      <c r="S15" s="437">
        <v>0</v>
      </c>
      <c r="T15" s="437">
        <v>0</v>
      </c>
      <c r="U15" s="437">
        <v>0</v>
      </c>
      <c r="V15" s="437">
        <v>0</v>
      </c>
      <c r="W15" s="307" t="s">
        <v>184</v>
      </c>
      <c r="X15" s="1460" t="s">
        <v>588</v>
      </c>
    </row>
    <row r="16" spans="1:24" s="361" customFormat="1" ht="12.75" customHeight="1" thickBot="1" x14ac:dyDescent="0.3">
      <c r="A16" s="1448"/>
      <c r="B16" s="1450"/>
      <c r="C16" s="932" t="s">
        <v>821</v>
      </c>
      <c r="D16" s="936">
        <f t="shared" si="1"/>
        <v>1</v>
      </c>
      <c r="E16" s="436">
        <v>0</v>
      </c>
      <c r="F16" s="437">
        <v>0</v>
      </c>
      <c r="G16" s="437">
        <v>0</v>
      </c>
      <c r="H16" s="437">
        <v>0</v>
      </c>
      <c r="I16" s="437">
        <v>0</v>
      </c>
      <c r="J16" s="437">
        <v>1</v>
      </c>
      <c r="K16" s="437">
        <v>0</v>
      </c>
      <c r="L16" s="437">
        <v>0</v>
      </c>
      <c r="M16" s="437">
        <v>0</v>
      </c>
      <c r="N16" s="437">
        <v>0</v>
      </c>
      <c r="O16" s="437">
        <v>0</v>
      </c>
      <c r="P16" s="437">
        <v>0</v>
      </c>
      <c r="Q16" s="437">
        <v>0</v>
      </c>
      <c r="R16" s="437">
        <v>0</v>
      </c>
      <c r="S16" s="437">
        <v>0</v>
      </c>
      <c r="T16" s="437">
        <v>0</v>
      </c>
      <c r="U16" s="437">
        <v>0</v>
      </c>
      <c r="V16" s="437">
        <v>0</v>
      </c>
      <c r="W16" s="307" t="s">
        <v>446</v>
      </c>
      <c r="X16" s="1460"/>
    </row>
    <row r="17" spans="1:24" s="362" customFormat="1" ht="12.75" customHeight="1" thickBot="1" x14ac:dyDescent="0.3">
      <c r="A17" s="1453" t="s">
        <v>1217</v>
      </c>
      <c r="B17" s="1455" t="s">
        <v>1218</v>
      </c>
      <c r="C17" s="930" t="s">
        <v>820</v>
      </c>
      <c r="D17" s="937">
        <f>SUM(E17:V17)</f>
        <v>1</v>
      </c>
      <c r="E17" s="439">
        <v>0</v>
      </c>
      <c r="F17" s="440">
        <v>0</v>
      </c>
      <c r="G17" s="440">
        <v>0</v>
      </c>
      <c r="H17" s="440">
        <v>0</v>
      </c>
      <c r="I17" s="440">
        <v>1</v>
      </c>
      <c r="J17" s="440">
        <v>0</v>
      </c>
      <c r="K17" s="440">
        <v>0</v>
      </c>
      <c r="L17" s="440">
        <v>0</v>
      </c>
      <c r="M17" s="440">
        <v>0</v>
      </c>
      <c r="N17" s="440">
        <v>0</v>
      </c>
      <c r="O17" s="440">
        <v>0</v>
      </c>
      <c r="P17" s="440">
        <v>0</v>
      </c>
      <c r="Q17" s="440">
        <v>0</v>
      </c>
      <c r="R17" s="440">
        <v>0</v>
      </c>
      <c r="S17" s="440">
        <v>0</v>
      </c>
      <c r="T17" s="440">
        <v>0</v>
      </c>
      <c r="U17" s="440">
        <v>0</v>
      </c>
      <c r="V17" s="440">
        <v>0</v>
      </c>
      <c r="W17" s="306" t="s">
        <v>184</v>
      </c>
      <c r="X17" s="1457" t="s">
        <v>1219</v>
      </c>
    </row>
    <row r="18" spans="1:24" s="362" customFormat="1" ht="12.75" customHeight="1" thickBot="1" x14ac:dyDescent="0.3">
      <c r="A18" s="1454"/>
      <c r="B18" s="1456"/>
      <c r="C18" s="930" t="s">
        <v>821</v>
      </c>
      <c r="D18" s="937">
        <f>SUM(E18:V18)</f>
        <v>0</v>
      </c>
      <c r="E18" s="439">
        <v>0</v>
      </c>
      <c r="F18" s="440">
        <v>0</v>
      </c>
      <c r="G18" s="440">
        <v>0</v>
      </c>
      <c r="H18" s="440">
        <v>0</v>
      </c>
      <c r="I18" s="440">
        <v>0</v>
      </c>
      <c r="J18" s="440">
        <v>0</v>
      </c>
      <c r="K18" s="440">
        <v>0</v>
      </c>
      <c r="L18" s="440">
        <v>0</v>
      </c>
      <c r="M18" s="440">
        <v>0</v>
      </c>
      <c r="N18" s="440">
        <v>0</v>
      </c>
      <c r="O18" s="440">
        <v>0</v>
      </c>
      <c r="P18" s="440">
        <v>0</v>
      </c>
      <c r="Q18" s="440">
        <v>0</v>
      </c>
      <c r="R18" s="440">
        <v>0</v>
      </c>
      <c r="S18" s="440">
        <v>0</v>
      </c>
      <c r="T18" s="440">
        <v>0</v>
      </c>
      <c r="U18" s="440">
        <v>0</v>
      </c>
      <c r="V18" s="440">
        <v>0</v>
      </c>
      <c r="W18" s="306" t="s">
        <v>446</v>
      </c>
      <c r="X18" s="1457"/>
    </row>
    <row r="19" spans="1:24" s="361" customFormat="1" ht="24.75" customHeight="1" thickBot="1" x14ac:dyDescent="0.3">
      <c r="A19" s="1458" t="s">
        <v>688</v>
      </c>
      <c r="B19" s="1459" t="s">
        <v>470</v>
      </c>
      <c r="C19" s="931" t="s">
        <v>820</v>
      </c>
      <c r="D19" s="936">
        <f t="shared" ref="D19:D20" si="2">SUM(E19:V19)</f>
        <v>1</v>
      </c>
      <c r="E19" s="436">
        <v>0</v>
      </c>
      <c r="F19" s="437">
        <v>0</v>
      </c>
      <c r="G19" s="437">
        <v>0</v>
      </c>
      <c r="H19" s="437">
        <v>0</v>
      </c>
      <c r="I19" s="437">
        <v>0</v>
      </c>
      <c r="J19" s="437">
        <v>0</v>
      </c>
      <c r="K19" s="437">
        <v>0</v>
      </c>
      <c r="L19" s="437">
        <v>0</v>
      </c>
      <c r="M19" s="437">
        <v>0</v>
      </c>
      <c r="N19" s="437">
        <v>0</v>
      </c>
      <c r="O19" s="437">
        <v>0</v>
      </c>
      <c r="P19" s="437">
        <v>0</v>
      </c>
      <c r="Q19" s="437">
        <v>0</v>
      </c>
      <c r="R19" s="437">
        <v>0</v>
      </c>
      <c r="S19" s="437">
        <v>0</v>
      </c>
      <c r="T19" s="437">
        <v>0</v>
      </c>
      <c r="U19" s="437">
        <v>0</v>
      </c>
      <c r="V19" s="437">
        <v>1</v>
      </c>
      <c r="W19" s="307" t="s">
        <v>184</v>
      </c>
      <c r="X19" s="1460" t="s">
        <v>589</v>
      </c>
    </row>
    <row r="20" spans="1:24" s="361" customFormat="1" ht="24.75" customHeight="1" thickBot="1" x14ac:dyDescent="0.3">
      <c r="A20" s="1448"/>
      <c r="B20" s="1450"/>
      <c r="C20" s="932" t="s">
        <v>821</v>
      </c>
      <c r="D20" s="936">
        <f t="shared" si="2"/>
        <v>1</v>
      </c>
      <c r="E20" s="436">
        <v>1</v>
      </c>
      <c r="F20" s="437">
        <v>0</v>
      </c>
      <c r="G20" s="437">
        <v>0</v>
      </c>
      <c r="H20" s="437">
        <v>0</v>
      </c>
      <c r="I20" s="437">
        <v>0</v>
      </c>
      <c r="J20" s="437">
        <v>0</v>
      </c>
      <c r="K20" s="437">
        <v>0</v>
      </c>
      <c r="L20" s="437">
        <v>0</v>
      </c>
      <c r="M20" s="437">
        <v>0</v>
      </c>
      <c r="N20" s="437">
        <v>0</v>
      </c>
      <c r="O20" s="437">
        <v>0</v>
      </c>
      <c r="P20" s="437">
        <v>0</v>
      </c>
      <c r="Q20" s="437">
        <v>0</v>
      </c>
      <c r="R20" s="437">
        <v>0</v>
      </c>
      <c r="S20" s="437">
        <v>0</v>
      </c>
      <c r="T20" s="437">
        <v>0</v>
      </c>
      <c r="U20" s="437">
        <v>0</v>
      </c>
      <c r="V20" s="437">
        <v>0</v>
      </c>
      <c r="W20" s="307" t="s">
        <v>446</v>
      </c>
      <c r="X20" s="1460"/>
    </row>
    <row r="21" spans="1:24" s="362" customFormat="1" ht="13.5" customHeight="1" thickBot="1" x14ac:dyDescent="0.3">
      <c r="A21" s="1453" t="s">
        <v>471</v>
      </c>
      <c r="B21" s="1455" t="s">
        <v>472</v>
      </c>
      <c r="C21" s="930" t="s">
        <v>820</v>
      </c>
      <c r="D21" s="937">
        <f>SUM(E21:V21)</f>
        <v>0</v>
      </c>
      <c r="E21" s="439">
        <v>0</v>
      </c>
      <c r="F21" s="440">
        <v>0</v>
      </c>
      <c r="G21" s="440">
        <v>0</v>
      </c>
      <c r="H21" s="440">
        <v>0</v>
      </c>
      <c r="I21" s="440">
        <v>0</v>
      </c>
      <c r="J21" s="440">
        <v>0</v>
      </c>
      <c r="K21" s="440">
        <v>0</v>
      </c>
      <c r="L21" s="440">
        <v>0</v>
      </c>
      <c r="M21" s="440">
        <v>0</v>
      </c>
      <c r="N21" s="440">
        <v>0</v>
      </c>
      <c r="O21" s="440">
        <v>0</v>
      </c>
      <c r="P21" s="440">
        <v>0</v>
      </c>
      <c r="Q21" s="440">
        <v>0</v>
      </c>
      <c r="R21" s="440">
        <v>0</v>
      </c>
      <c r="S21" s="440">
        <v>0</v>
      </c>
      <c r="T21" s="440">
        <v>0</v>
      </c>
      <c r="U21" s="440">
        <v>0</v>
      </c>
      <c r="V21" s="440">
        <v>0</v>
      </c>
      <c r="W21" s="306" t="s">
        <v>184</v>
      </c>
      <c r="X21" s="1457" t="s">
        <v>591</v>
      </c>
    </row>
    <row r="22" spans="1:24" s="362" customFormat="1" ht="13.5" customHeight="1" thickBot="1" x14ac:dyDescent="0.3">
      <c r="A22" s="1454"/>
      <c r="B22" s="1456"/>
      <c r="C22" s="930" t="s">
        <v>821</v>
      </c>
      <c r="D22" s="937">
        <f>SUM(E22:V22)</f>
        <v>0</v>
      </c>
      <c r="E22" s="439">
        <v>0</v>
      </c>
      <c r="F22" s="440">
        <v>0</v>
      </c>
      <c r="G22" s="440">
        <v>0</v>
      </c>
      <c r="H22" s="440">
        <v>0</v>
      </c>
      <c r="I22" s="440">
        <v>0</v>
      </c>
      <c r="J22" s="440">
        <v>0</v>
      </c>
      <c r="K22" s="440">
        <v>0</v>
      </c>
      <c r="L22" s="440">
        <v>0</v>
      </c>
      <c r="M22" s="440">
        <v>0</v>
      </c>
      <c r="N22" s="440">
        <v>0</v>
      </c>
      <c r="O22" s="440">
        <v>0</v>
      </c>
      <c r="P22" s="440">
        <v>0</v>
      </c>
      <c r="Q22" s="440">
        <v>0</v>
      </c>
      <c r="R22" s="440">
        <v>0</v>
      </c>
      <c r="S22" s="440">
        <v>0</v>
      </c>
      <c r="T22" s="440">
        <v>0</v>
      </c>
      <c r="U22" s="440">
        <v>0</v>
      </c>
      <c r="V22" s="440">
        <v>0</v>
      </c>
      <c r="W22" s="306" t="s">
        <v>446</v>
      </c>
      <c r="X22" s="1457"/>
    </row>
    <row r="23" spans="1:24" s="361" customFormat="1" ht="13.5" customHeight="1" thickBot="1" x14ac:dyDescent="0.3">
      <c r="A23" s="1458" t="s">
        <v>473</v>
      </c>
      <c r="B23" s="1459" t="s">
        <v>474</v>
      </c>
      <c r="C23" s="931" t="s">
        <v>820</v>
      </c>
      <c r="D23" s="936">
        <f t="shared" ref="D23:D24" si="3">SUM(E23:V23)</f>
        <v>0</v>
      </c>
      <c r="E23" s="436">
        <v>0</v>
      </c>
      <c r="F23" s="437">
        <v>0</v>
      </c>
      <c r="G23" s="437">
        <v>0</v>
      </c>
      <c r="H23" s="437">
        <v>0</v>
      </c>
      <c r="I23" s="437">
        <v>0</v>
      </c>
      <c r="J23" s="437">
        <v>0</v>
      </c>
      <c r="K23" s="437">
        <v>0</v>
      </c>
      <c r="L23" s="437">
        <v>0</v>
      </c>
      <c r="M23" s="437">
        <v>0</v>
      </c>
      <c r="N23" s="437">
        <v>0</v>
      </c>
      <c r="O23" s="437">
        <v>0</v>
      </c>
      <c r="P23" s="437">
        <v>0</v>
      </c>
      <c r="Q23" s="437">
        <v>0</v>
      </c>
      <c r="R23" s="437">
        <v>0</v>
      </c>
      <c r="S23" s="437">
        <v>0</v>
      </c>
      <c r="T23" s="437">
        <v>0</v>
      </c>
      <c r="U23" s="437">
        <v>0</v>
      </c>
      <c r="V23" s="437">
        <v>0</v>
      </c>
      <c r="W23" s="307" t="s">
        <v>184</v>
      </c>
      <c r="X23" s="1460" t="s">
        <v>590</v>
      </c>
    </row>
    <row r="24" spans="1:24" s="361" customFormat="1" ht="13.5" customHeight="1" thickBot="1" x14ac:dyDescent="0.3">
      <c r="A24" s="1448"/>
      <c r="B24" s="1450"/>
      <c r="C24" s="932" t="s">
        <v>821</v>
      </c>
      <c r="D24" s="936">
        <f t="shared" si="3"/>
        <v>0</v>
      </c>
      <c r="E24" s="436">
        <v>0</v>
      </c>
      <c r="F24" s="437">
        <v>0</v>
      </c>
      <c r="G24" s="437">
        <v>0</v>
      </c>
      <c r="H24" s="437">
        <v>0</v>
      </c>
      <c r="I24" s="437">
        <v>0</v>
      </c>
      <c r="J24" s="437">
        <v>0</v>
      </c>
      <c r="K24" s="437">
        <v>0</v>
      </c>
      <c r="L24" s="437">
        <v>0</v>
      </c>
      <c r="M24" s="437">
        <v>0</v>
      </c>
      <c r="N24" s="437">
        <v>0</v>
      </c>
      <c r="O24" s="437">
        <v>0</v>
      </c>
      <c r="P24" s="437">
        <v>0</v>
      </c>
      <c r="Q24" s="437">
        <v>0</v>
      </c>
      <c r="R24" s="437">
        <v>0</v>
      </c>
      <c r="S24" s="437">
        <v>0</v>
      </c>
      <c r="T24" s="437">
        <v>0</v>
      </c>
      <c r="U24" s="437">
        <v>0</v>
      </c>
      <c r="V24" s="437">
        <v>0</v>
      </c>
      <c r="W24" s="307" t="s">
        <v>446</v>
      </c>
      <c r="X24" s="1460"/>
    </row>
    <row r="25" spans="1:24" s="362" customFormat="1" ht="13.5" customHeight="1" thickBot="1" x14ac:dyDescent="0.3">
      <c r="A25" s="1453" t="s">
        <v>475</v>
      </c>
      <c r="B25" s="1455" t="s">
        <v>476</v>
      </c>
      <c r="C25" s="930" t="s">
        <v>820</v>
      </c>
      <c r="D25" s="937">
        <f>SUM(E25:V25)</f>
        <v>2</v>
      </c>
      <c r="E25" s="439">
        <v>0</v>
      </c>
      <c r="F25" s="440">
        <v>0</v>
      </c>
      <c r="G25" s="440">
        <v>0</v>
      </c>
      <c r="H25" s="440">
        <v>1</v>
      </c>
      <c r="I25" s="440">
        <v>0</v>
      </c>
      <c r="J25" s="440">
        <v>0</v>
      </c>
      <c r="K25" s="440">
        <v>1</v>
      </c>
      <c r="L25" s="440">
        <v>0</v>
      </c>
      <c r="M25" s="440">
        <v>0</v>
      </c>
      <c r="N25" s="440">
        <v>0</v>
      </c>
      <c r="O25" s="440">
        <v>0</v>
      </c>
      <c r="P25" s="440">
        <v>0</v>
      </c>
      <c r="Q25" s="440">
        <v>0</v>
      </c>
      <c r="R25" s="440">
        <v>0</v>
      </c>
      <c r="S25" s="440">
        <v>0</v>
      </c>
      <c r="T25" s="440">
        <v>0</v>
      </c>
      <c r="U25" s="440">
        <v>0</v>
      </c>
      <c r="V25" s="440">
        <v>0</v>
      </c>
      <c r="W25" s="306" t="s">
        <v>184</v>
      </c>
      <c r="X25" s="1457" t="s">
        <v>592</v>
      </c>
    </row>
    <row r="26" spans="1:24" s="362" customFormat="1" ht="13.5" customHeight="1" thickBot="1" x14ac:dyDescent="0.3">
      <c r="A26" s="1454"/>
      <c r="B26" s="1456"/>
      <c r="C26" s="930" t="s">
        <v>821</v>
      </c>
      <c r="D26" s="937">
        <f>SUM(E26:V26)</f>
        <v>1</v>
      </c>
      <c r="E26" s="439">
        <v>0</v>
      </c>
      <c r="F26" s="440">
        <v>0</v>
      </c>
      <c r="G26" s="440">
        <v>1</v>
      </c>
      <c r="H26" s="440">
        <v>0</v>
      </c>
      <c r="I26" s="440">
        <v>0</v>
      </c>
      <c r="J26" s="440">
        <v>0</v>
      </c>
      <c r="K26" s="440">
        <v>0</v>
      </c>
      <c r="L26" s="440">
        <v>0</v>
      </c>
      <c r="M26" s="440">
        <v>0</v>
      </c>
      <c r="N26" s="440">
        <v>0</v>
      </c>
      <c r="O26" s="440">
        <v>0</v>
      </c>
      <c r="P26" s="440">
        <v>0</v>
      </c>
      <c r="Q26" s="440">
        <v>0</v>
      </c>
      <c r="R26" s="440">
        <v>0</v>
      </c>
      <c r="S26" s="440">
        <v>0</v>
      </c>
      <c r="T26" s="440">
        <v>0</v>
      </c>
      <c r="U26" s="440">
        <v>0</v>
      </c>
      <c r="V26" s="440">
        <v>0</v>
      </c>
      <c r="W26" s="306" t="s">
        <v>446</v>
      </c>
      <c r="X26" s="1457"/>
    </row>
    <row r="27" spans="1:24" s="361" customFormat="1" ht="13.5" customHeight="1" thickBot="1" x14ac:dyDescent="0.3">
      <c r="A27" s="1458" t="s">
        <v>477</v>
      </c>
      <c r="B27" s="1459" t="s">
        <v>478</v>
      </c>
      <c r="C27" s="931" t="s">
        <v>820</v>
      </c>
      <c r="D27" s="936">
        <f t="shared" ref="D27:D28" si="4">SUM(E27:V27)</f>
        <v>7</v>
      </c>
      <c r="E27" s="437">
        <v>0</v>
      </c>
      <c r="F27" s="437">
        <v>0</v>
      </c>
      <c r="G27" s="437">
        <v>0</v>
      </c>
      <c r="H27" s="437">
        <v>1</v>
      </c>
      <c r="I27" s="437">
        <v>1</v>
      </c>
      <c r="J27" s="437">
        <v>1</v>
      </c>
      <c r="K27" s="437">
        <v>1</v>
      </c>
      <c r="L27" s="437">
        <v>2</v>
      </c>
      <c r="M27" s="437">
        <v>0</v>
      </c>
      <c r="N27" s="437">
        <v>1</v>
      </c>
      <c r="O27" s="437">
        <v>0</v>
      </c>
      <c r="P27" s="437">
        <v>0</v>
      </c>
      <c r="Q27" s="437">
        <v>0</v>
      </c>
      <c r="R27" s="437">
        <v>0</v>
      </c>
      <c r="S27" s="437">
        <v>0</v>
      </c>
      <c r="T27" s="437">
        <v>0</v>
      </c>
      <c r="U27" s="437">
        <v>0</v>
      </c>
      <c r="V27" s="437">
        <v>0</v>
      </c>
      <c r="W27" s="307" t="s">
        <v>184</v>
      </c>
      <c r="X27" s="1460" t="s">
        <v>593</v>
      </c>
    </row>
    <row r="28" spans="1:24" s="361" customFormat="1" ht="13.5" customHeight="1" thickBot="1" x14ac:dyDescent="0.3">
      <c r="A28" s="1448"/>
      <c r="B28" s="1450"/>
      <c r="C28" s="932" t="s">
        <v>821</v>
      </c>
      <c r="D28" s="936">
        <f t="shared" si="4"/>
        <v>10</v>
      </c>
      <c r="E28" s="436">
        <v>0</v>
      </c>
      <c r="F28" s="437">
        <v>1</v>
      </c>
      <c r="G28" s="437">
        <v>1</v>
      </c>
      <c r="H28" s="437">
        <v>0</v>
      </c>
      <c r="I28" s="437">
        <v>3</v>
      </c>
      <c r="J28" s="437">
        <v>1</v>
      </c>
      <c r="K28" s="437">
        <v>0</v>
      </c>
      <c r="L28" s="437">
        <v>1</v>
      </c>
      <c r="M28" s="437">
        <v>2</v>
      </c>
      <c r="N28" s="437">
        <v>0</v>
      </c>
      <c r="O28" s="437">
        <v>0</v>
      </c>
      <c r="P28" s="437">
        <v>0</v>
      </c>
      <c r="Q28" s="437">
        <v>0</v>
      </c>
      <c r="R28" s="437">
        <v>1</v>
      </c>
      <c r="S28" s="437">
        <v>0</v>
      </c>
      <c r="T28" s="437">
        <v>0</v>
      </c>
      <c r="U28" s="437">
        <v>0</v>
      </c>
      <c r="V28" s="437">
        <v>0</v>
      </c>
      <c r="W28" s="307" t="s">
        <v>446</v>
      </c>
      <c r="X28" s="1460"/>
    </row>
    <row r="29" spans="1:24" s="362" customFormat="1" ht="13.5" customHeight="1" thickBot="1" x14ac:dyDescent="0.3">
      <c r="A29" s="1453" t="s">
        <v>479</v>
      </c>
      <c r="B29" s="1455" t="s">
        <v>480</v>
      </c>
      <c r="C29" s="930" t="s">
        <v>820</v>
      </c>
      <c r="D29" s="937">
        <f>SUM(E29:V29)</f>
        <v>10</v>
      </c>
      <c r="E29" s="439">
        <v>1</v>
      </c>
      <c r="F29" s="440">
        <v>1</v>
      </c>
      <c r="G29" s="440">
        <v>1</v>
      </c>
      <c r="H29" s="440">
        <v>1</v>
      </c>
      <c r="I29" s="440">
        <v>1</v>
      </c>
      <c r="J29" s="440">
        <v>2</v>
      </c>
      <c r="K29" s="440">
        <v>2</v>
      </c>
      <c r="L29" s="440">
        <v>1</v>
      </c>
      <c r="M29" s="440">
        <v>0</v>
      </c>
      <c r="N29" s="440">
        <v>0</v>
      </c>
      <c r="O29" s="440">
        <v>0</v>
      </c>
      <c r="P29" s="440">
        <v>0</v>
      </c>
      <c r="Q29" s="440">
        <v>0</v>
      </c>
      <c r="R29" s="440">
        <v>0</v>
      </c>
      <c r="S29" s="440">
        <v>0</v>
      </c>
      <c r="T29" s="440">
        <v>0</v>
      </c>
      <c r="U29" s="440">
        <v>0</v>
      </c>
      <c r="V29" s="440">
        <v>0</v>
      </c>
      <c r="W29" s="306" t="s">
        <v>184</v>
      </c>
      <c r="X29" s="1457" t="s">
        <v>594</v>
      </c>
    </row>
    <row r="30" spans="1:24" s="362" customFormat="1" ht="13.5" customHeight="1" thickBot="1" x14ac:dyDescent="0.3">
      <c r="A30" s="1454"/>
      <c r="B30" s="1456"/>
      <c r="C30" s="930" t="s">
        <v>821</v>
      </c>
      <c r="D30" s="937">
        <f>SUM(E30:V30)</f>
        <v>6</v>
      </c>
      <c r="E30" s="439">
        <v>0</v>
      </c>
      <c r="F30" s="440">
        <v>0</v>
      </c>
      <c r="G30" s="440">
        <v>1</v>
      </c>
      <c r="H30" s="440">
        <v>1</v>
      </c>
      <c r="I30" s="440">
        <v>2</v>
      </c>
      <c r="J30" s="440">
        <v>1</v>
      </c>
      <c r="K30" s="440">
        <v>0</v>
      </c>
      <c r="L30" s="440">
        <v>1</v>
      </c>
      <c r="M30" s="440">
        <v>0</v>
      </c>
      <c r="N30" s="440">
        <v>0</v>
      </c>
      <c r="O30" s="440">
        <v>0</v>
      </c>
      <c r="P30" s="440">
        <v>0</v>
      </c>
      <c r="Q30" s="440">
        <v>0</v>
      </c>
      <c r="R30" s="440">
        <v>0</v>
      </c>
      <c r="S30" s="440">
        <v>0</v>
      </c>
      <c r="T30" s="440">
        <v>0</v>
      </c>
      <c r="U30" s="440">
        <v>0</v>
      </c>
      <c r="V30" s="440">
        <v>0</v>
      </c>
      <c r="W30" s="306" t="s">
        <v>446</v>
      </c>
      <c r="X30" s="1457"/>
    </row>
    <row r="31" spans="1:24" s="361" customFormat="1" ht="13.5" customHeight="1" thickBot="1" x14ac:dyDescent="0.3">
      <c r="A31" s="1458" t="s">
        <v>481</v>
      </c>
      <c r="B31" s="1459" t="s">
        <v>482</v>
      </c>
      <c r="C31" s="931" t="s">
        <v>820</v>
      </c>
      <c r="D31" s="936">
        <f t="shared" ref="D31:D32" si="5">SUM(E31:V31)</f>
        <v>2</v>
      </c>
      <c r="E31" s="436">
        <v>0</v>
      </c>
      <c r="F31" s="437">
        <v>0</v>
      </c>
      <c r="G31" s="437">
        <v>0</v>
      </c>
      <c r="H31" s="437">
        <v>0</v>
      </c>
      <c r="I31" s="437">
        <v>1</v>
      </c>
      <c r="J31" s="437">
        <v>0</v>
      </c>
      <c r="K31" s="437">
        <v>0</v>
      </c>
      <c r="L31" s="437">
        <v>0</v>
      </c>
      <c r="M31" s="437">
        <v>0</v>
      </c>
      <c r="N31" s="437">
        <v>1</v>
      </c>
      <c r="O31" s="437">
        <v>0</v>
      </c>
      <c r="P31" s="437">
        <v>0</v>
      </c>
      <c r="Q31" s="437">
        <v>0</v>
      </c>
      <c r="R31" s="437">
        <v>0</v>
      </c>
      <c r="S31" s="437">
        <v>0</v>
      </c>
      <c r="T31" s="437">
        <v>0</v>
      </c>
      <c r="U31" s="437">
        <v>0</v>
      </c>
      <c r="V31" s="437">
        <v>0</v>
      </c>
      <c r="W31" s="307" t="s">
        <v>184</v>
      </c>
      <c r="X31" s="1460" t="s">
        <v>620</v>
      </c>
    </row>
    <row r="32" spans="1:24" s="361" customFormat="1" ht="13.5" customHeight="1" thickBot="1" x14ac:dyDescent="0.3">
      <c r="A32" s="1448"/>
      <c r="B32" s="1450"/>
      <c r="C32" s="932" t="s">
        <v>821</v>
      </c>
      <c r="D32" s="936">
        <f t="shared" si="5"/>
        <v>1</v>
      </c>
      <c r="E32" s="436">
        <v>0</v>
      </c>
      <c r="F32" s="437">
        <v>0</v>
      </c>
      <c r="G32" s="437">
        <v>0</v>
      </c>
      <c r="H32" s="437">
        <v>0</v>
      </c>
      <c r="I32" s="437">
        <v>1</v>
      </c>
      <c r="J32" s="437">
        <v>0</v>
      </c>
      <c r="K32" s="437">
        <v>0</v>
      </c>
      <c r="L32" s="437">
        <v>0</v>
      </c>
      <c r="M32" s="437">
        <v>0</v>
      </c>
      <c r="N32" s="437">
        <v>0</v>
      </c>
      <c r="O32" s="437">
        <v>0</v>
      </c>
      <c r="P32" s="437">
        <v>0</v>
      </c>
      <c r="Q32" s="437">
        <v>0</v>
      </c>
      <c r="R32" s="437">
        <v>0</v>
      </c>
      <c r="S32" s="437">
        <v>0</v>
      </c>
      <c r="T32" s="437">
        <v>0</v>
      </c>
      <c r="U32" s="437">
        <v>0</v>
      </c>
      <c r="V32" s="437">
        <v>0</v>
      </c>
      <c r="W32" s="307" t="s">
        <v>446</v>
      </c>
      <c r="X32" s="1460"/>
    </row>
    <row r="33" spans="1:24" s="362" customFormat="1" ht="13.5" customHeight="1" thickBot="1" x14ac:dyDescent="0.3">
      <c r="A33" s="1453" t="s">
        <v>689</v>
      </c>
      <c r="B33" s="1455" t="s">
        <v>690</v>
      </c>
      <c r="C33" s="930" t="s">
        <v>820</v>
      </c>
      <c r="D33" s="937">
        <f>SUM(E33:V33)</f>
        <v>2</v>
      </c>
      <c r="E33" s="439">
        <v>1</v>
      </c>
      <c r="F33" s="440">
        <v>0</v>
      </c>
      <c r="G33" s="440">
        <v>0</v>
      </c>
      <c r="H33" s="440">
        <v>1</v>
      </c>
      <c r="I33" s="440">
        <v>0</v>
      </c>
      <c r="J33" s="440">
        <v>0</v>
      </c>
      <c r="K33" s="440">
        <v>0</v>
      </c>
      <c r="L33" s="440">
        <v>0</v>
      </c>
      <c r="M33" s="440">
        <v>0</v>
      </c>
      <c r="N33" s="440">
        <v>0</v>
      </c>
      <c r="O33" s="440">
        <v>0</v>
      </c>
      <c r="P33" s="440">
        <v>0</v>
      </c>
      <c r="Q33" s="440">
        <v>0</v>
      </c>
      <c r="R33" s="440">
        <v>0</v>
      </c>
      <c r="S33" s="440">
        <v>0</v>
      </c>
      <c r="T33" s="440">
        <v>0</v>
      </c>
      <c r="U33" s="440">
        <v>0</v>
      </c>
      <c r="V33" s="440">
        <v>0</v>
      </c>
      <c r="W33" s="306" t="s">
        <v>184</v>
      </c>
      <c r="X33" s="1457" t="s">
        <v>684</v>
      </c>
    </row>
    <row r="34" spans="1:24" s="362" customFormat="1" ht="13.5" customHeight="1" thickBot="1" x14ac:dyDescent="0.3">
      <c r="A34" s="1454"/>
      <c r="B34" s="1456"/>
      <c r="C34" s="930" t="s">
        <v>821</v>
      </c>
      <c r="D34" s="937">
        <f>SUM(E34:V34)</f>
        <v>0</v>
      </c>
      <c r="E34" s="439">
        <v>0</v>
      </c>
      <c r="F34" s="440">
        <v>0</v>
      </c>
      <c r="G34" s="440">
        <v>0</v>
      </c>
      <c r="H34" s="440">
        <v>0</v>
      </c>
      <c r="I34" s="440">
        <v>0</v>
      </c>
      <c r="J34" s="440">
        <v>0</v>
      </c>
      <c r="K34" s="440">
        <v>0</v>
      </c>
      <c r="L34" s="440">
        <v>0</v>
      </c>
      <c r="M34" s="440">
        <v>0</v>
      </c>
      <c r="N34" s="440">
        <v>0</v>
      </c>
      <c r="O34" s="440">
        <v>0</v>
      </c>
      <c r="P34" s="440">
        <v>0</v>
      </c>
      <c r="Q34" s="440">
        <v>0</v>
      </c>
      <c r="R34" s="440">
        <v>0</v>
      </c>
      <c r="S34" s="440">
        <v>0</v>
      </c>
      <c r="T34" s="440">
        <v>0</v>
      </c>
      <c r="U34" s="440">
        <v>0</v>
      </c>
      <c r="V34" s="440">
        <v>0</v>
      </c>
      <c r="W34" s="306" t="s">
        <v>446</v>
      </c>
      <c r="X34" s="1457"/>
    </row>
    <row r="35" spans="1:24" s="361" customFormat="1" ht="13.5" customHeight="1" thickBot="1" x14ac:dyDescent="0.3">
      <c r="A35" s="1458" t="s">
        <v>483</v>
      </c>
      <c r="B35" s="1459" t="s">
        <v>484</v>
      </c>
      <c r="C35" s="931" t="s">
        <v>820</v>
      </c>
      <c r="D35" s="936">
        <f>SUM(E35:V35)</f>
        <v>9</v>
      </c>
      <c r="E35" s="436">
        <v>0</v>
      </c>
      <c r="F35" s="437">
        <v>1</v>
      </c>
      <c r="G35" s="437">
        <v>1</v>
      </c>
      <c r="H35" s="437">
        <v>1</v>
      </c>
      <c r="I35" s="437">
        <v>0</v>
      </c>
      <c r="J35" s="437">
        <v>2</v>
      </c>
      <c r="K35" s="437">
        <v>2</v>
      </c>
      <c r="L35" s="437">
        <v>1</v>
      </c>
      <c r="M35" s="437">
        <v>0</v>
      </c>
      <c r="N35" s="437">
        <v>0</v>
      </c>
      <c r="O35" s="437">
        <v>1</v>
      </c>
      <c r="P35" s="437">
        <v>0</v>
      </c>
      <c r="Q35" s="437">
        <v>0</v>
      </c>
      <c r="R35" s="437">
        <v>0</v>
      </c>
      <c r="S35" s="437">
        <v>0</v>
      </c>
      <c r="T35" s="437">
        <v>0</v>
      </c>
      <c r="U35" s="437">
        <v>0</v>
      </c>
      <c r="V35" s="437">
        <v>0</v>
      </c>
      <c r="W35" s="307" t="s">
        <v>184</v>
      </c>
      <c r="X35" s="1460" t="s">
        <v>595</v>
      </c>
    </row>
    <row r="36" spans="1:24" s="361" customFormat="1" ht="13.5" customHeight="1" thickBot="1" x14ac:dyDescent="0.3">
      <c r="A36" s="1448"/>
      <c r="B36" s="1450"/>
      <c r="C36" s="932" t="s">
        <v>821</v>
      </c>
      <c r="D36" s="936">
        <f t="shared" ref="D36:D38" si="6">SUM(E36:V36)</f>
        <v>6</v>
      </c>
      <c r="E36" s="436">
        <v>1</v>
      </c>
      <c r="F36" s="437">
        <v>0</v>
      </c>
      <c r="G36" s="437">
        <v>1</v>
      </c>
      <c r="H36" s="437">
        <v>0</v>
      </c>
      <c r="I36" s="437">
        <v>1</v>
      </c>
      <c r="J36" s="437">
        <v>0</v>
      </c>
      <c r="K36" s="437">
        <v>0</v>
      </c>
      <c r="L36" s="437">
        <v>2</v>
      </c>
      <c r="M36" s="437">
        <v>1</v>
      </c>
      <c r="N36" s="437">
        <v>0</v>
      </c>
      <c r="O36" s="437">
        <v>0</v>
      </c>
      <c r="P36" s="437">
        <v>0</v>
      </c>
      <c r="Q36" s="437">
        <v>0</v>
      </c>
      <c r="R36" s="437">
        <v>0</v>
      </c>
      <c r="S36" s="437">
        <v>0</v>
      </c>
      <c r="T36" s="437">
        <v>0</v>
      </c>
      <c r="U36" s="437">
        <v>0</v>
      </c>
      <c r="V36" s="437">
        <v>0</v>
      </c>
      <c r="W36" s="307" t="s">
        <v>446</v>
      </c>
      <c r="X36" s="1460"/>
    </row>
    <row r="37" spans="1:24" s="362" customFormat="1" ht="13.5" customHeight="1" thickBot="1" x14ac:dyDescent="0.3">
      <c r="A37" s="1453" t="s">
        <v>1220</v>
      </c>
      <c r="B37" s="1455" t="s">
        <v>1221</v>
      </c>
      <c r="C37" s="930" t="s">
        <v>820</v>
      </c>
      <c r="D37" s="438">
        <f t="shared" si="6"/>
        <v>0</v>
      </c>
      <c r="E37" s="439">
        <v>0</v>
      </c>
      <c r="F37" s="440">
        <v>0</v>
      </c>
      <c r="G37" s="440">
        <v>0</v>
      </c>
      <c r="H37" s="440">
        <v>0</v>
      </c>
      <c r="I37" s="440">
        <v>0</v>
      </c>
      <c r="J37" s="440">
        <v>0</v>
      </c>
      <c r="K37" s="440">
        <v>0</v>
      </c>
      <c r="L37" s="440">
        <v>0</v>
      </c>
      <c r="M37" s="440">
        <v>0</v>
      </c>
      <c r="N37" s="440">
        <v>0</v>
      </c>
      <c r="O37" s="440">
        <v>0</v>
      </c>
      <c r="P37" s="440">
        <v>0</v>
      </c>
      <c r="Q37" s="440">
        <v>0</v>
      </c>
      <c r="R37" s="440">
        <v>0</v>
      </c>
      <c r="S37" s="440">
        <v>0</v>
      </c>
      <c r="T37" s="440">
        <v>0</v>
      </c>
      <c r="U37" s="440">
        <v>0</v>
      </c>
      <c r="V37" s="440">
        <v>0</v>
      </c>
      <c r="W37" s="306" t="s">
        <v>184</v>
      </c>
      <c r="X37" s="1457" t="s">
        <v>1222</v>
      </c>
    </row>
    <row r="38" spans="1:24" s="362" customFormat="1" ht="13.5" customHeight="1" thickBot="1" x14ac:dyDescent="0.3">
      <c r="A38" s="1454"/>
      <c r="B38" s="1456"/>
      <c r="C38" s="930" t="s">
        <v>821</v>
      </c>
      <c r="D38" s="438">
        <f t="shared" si="6"/>
        <v>0</v>
      </c>
      <c r="E38" s="439">
        <v>0</v>
      </c>
      <c r="F38" s="440">
        <v>0</v>
      </c>
      <c r="G38" s="440">
        <v>0</v>
      </c>
      <c r="H38" s="440">
        <v>0</v>
      </c>
      <c r="I38" s="440">
        <v>0</v>
      </c>
      <c r="J38" s="440">
        <v>0</v>
      </c>
      <c r="K38" s="440">
        <v>0</v>
      </c>
      <c r="L38" s="440">
        <v>0</v>
      </c>
      <c r="M38" s="440">
        <v>0</v>
      </c>
      <c r="N38" s="440">
        <v>0</v>
      </c>
      <c r="O38" s="440">
        <v>0</v>
      </c>
      <c r="P38" s="440">
        <v>0</v>
      </c>
      <c r="Q38" s="440">
        <v>0</v>
      </c>
      <c r="R38" s="440">
        <v>0</v>
      </c>
      <c r="S38" s="440">
        <v>0</v>
      </c>
      <c r="T38" s="440">
        <v>0</v>
      </c>
      <c r="U38" s="440">
        <v>0</v>
      </c>
      <c r="V38" s="440">
        <v>0</v>
      </c>
      <c r="W38" s="306" t="s">
        <v>446</v>
      </c>
      <c r="X38" s="1457"/>
    </row>
    <row r="39" spans="1:24" s="361" customFormat="1" ht="13.5" customHeight="1" thickBot="1" x14ac:dyDescent="0.3">
      <c r="A39" s="1458" t="s">
        <v>485</v>
      </c>
      <c r="B39" s="1459" t="s">
        <v>486</v>
      </c>
      <c r="C39" s="931" t="s">
        <v>820</v>
      </c>
      <c r="D39" s="433">
        <f>SUM(E39:V39)</f>
        <v>0</v>
      </c>
      <c r="E39" s="436">
        <v>0</v>
      </c>
      <c r="F39" s="437">
        <v>0</v>
      </c>
      <c r="G39" s="437">
        <v>0</v>
      </c>
      <c r="H39" s="437">
        <v>0</v>
      </c>
      <c r="I39" s="437">
        <v>0</v>
      </c>
      <c r="J39" s="437">
        <v>0</v>
      </c>
      <c r="K39" s="437">
        <v>0</v>
      </c>
      <c r="L39" s="437">
        <v>0</v>
      </c>
      <c r="M39" s="437">
        <v>0</v>
      </c>
      <c r="N39" s="437">
        <v>0</v>
      </c>
      <c r="O39" s="437">
        <v>0</v>
      </c>
      <c r="P39" s="437">
        <v>0</v>
      </c>
      <c r="Q39" s="437">
        <v>0</v>
      </c>
      <c r="R39" s="437">
        <v>0</v>
      </c>
      <c r="S39" s="437">
        <v>0</v>
      </c>
      <c r="T39" s="437">
        <v>0</v>
      </c>
      <c r="U39" s="437">
        <v>0</v>
      </c>
      <c r="V39" s="437">
        <v>0</v>
      </c>
      <c r="W39" s="307" t="s">
        <v>184</v>
      </c>
      <c r="X39" s="1460" t="s">
        <v>596</v>
      </c>
    </row>
    <row r="40" spans="1:24" s="361" customFormat="1" ht="13.5" customHeight="1" thickBot="1" x14ac:dyDescent="0.3">
      <c r="A40" s="1448"/>
      <c r="B40" s="1450"/>
      <c r="C40" s="932" t="s">
        <v>821</v>
      </c>
      <c r="D40" s="433">
        <f>SUM(E40:V40)</f>
        <v>13</v>
      </c>
      <c r="E40" s="436">
        <v>2</v>
      </c>
      <c r="F40" s="437">
        <v>1</v>
      </c>
      <c r="G40" s="437">
        <v>1</v>
      </c>
      <c r="H40" s="437">
        <v>0</v>
      </c>
      <c r="I40" s="437">
        <v>1</v>
      </c>
      <c r="J40" s="437">
        <v>2</v>
      </c>
      <c r="K40" s="437">
        <v>4</v>
      </c>
      <c r="L40" s="437">
        <v>0</v>
      </c>
      <c r="M40" s="437">
        <v>0</v>
      </c>
      <c r="N40" s="437">
        <v>0</v>
      </c>
      <c r="O40" s="437">
        <v>2</v>
      </c>
      <c r="P40" s="437">
        <v>0</v>
      </c>
      <c r="Q40" s="437">
        <v>0</v>
      </c>
      <c r="R40" s="437">
        <v>0</v>
      </c>
      <c r="S40" s="437">
        <v>0</v>
      </c>
      <c r="T40" s="437">
        <v>0</v>
      </c>
      <c r="U40" s="437">
        <v>0</v>
      </c>
      <c r="V40" s="437">
        <v>0</v>
      </c>
      <c r="W40" s="307" t="s">
        <v>446</v>
      </c>
      <c r="X40" s="1460"/>
    </row>
    <row r="41" spans="1:24" s="362" customFormat="1" ht="13.5" customHeight="1" thickBot="1" x14ac:dyDescent="0.3">
      <c r="A41" s="1453" t="s">
        <v>1223</v>
      </c>
      <c r="B41" s="1455" t="s">
        <v>1224</v>
      </c>
      <c r="C41" s="930" t="s">
        <v>820</v>
      </c>
      <c r="D41" s="438">
        <f t="shared" ref="D41:D42" si="7">SUM(E41:V41)</f>
        <v>0</v>
      </c>
      <c r="E41" s="439">
        <v>0</v>
      </c>
      <c r="F41" s="440">
        <v>0</v>
      </c>
      <c r="G41" s="440">
        <v>0</v>
      </c>
      <c r="H41" s="440">
        <v>0</v>
      </c>
      <c r="I41" s="440">
        <v>0</v>
      </c>
      <c r="J41" s="440">
        <v>0</v>
      </c>
      <c r="K41" s="440">
        <v>0</v>
      </c>
      <c r="L41" s="440">
        <v>0</v>
      </c>
      <c r="M41" s="440">
        <v>0</v>
      </c>
      <c r="N41" s="440">
        <v>0</v>
      </c>
      <c r="O41" s="440">
        <v>0</v>
      </c>
      <c r="P41" s="440">
        <v>0</v>
      </c>
      <c r="Q41" s="440">
        <v>0</v>
      </c>
      <c r="R41" s="440">
        <v>0</v>
      </c>
      <c r="S41" s="440">
        <v>0</v>
      </c>
      <c r="T41" s="440">
        <v>0</v>
      </c>
      <c r="U41" s="440">
        <v>0</v>
      </c>
      <c r="V41" s="440">
        <v>0</v>
      </c>
      <c r="W41" s="306" t="s">
        <v>184</v>
      </c>
      <c r="X41" s="1457" t="s">
        <v>1225</v>
      </c>
    </row>
    <row r="42" spans="1:24" s="362" customFormat="1" ht="13.5" customHeight="1" thickBot="1" x14ac:dyDescent="0.3">
      <c r="A42" s="1454"/>
      <c r="B42" s="1456"/>
      <c r="C42" s="930" t="s">
        <v>821</v>
      </c>
      <c r="D42" s="438">
        <f t="shared" si="7"/>
        <v>1</v>
      </c>
      <c r="E42" s="439">
        <v>0</v>
      </c>
      <c r="F42" s="440">
        <v>0</v>
      </c>
      <c r="G42" s="440">
        <v>0</v>
      </c>
      <c r="H42" s="440">
        <v>0</v>
      </c>
      <c r="I42" s="440">
        <v>0</v>
      </c>
      <c r="J42" s="440">
        <v>0</v>
      </c>
      <c r="K42" s="440">
        <v>0</v>
      </c>
      <c r="L42" s="440">
        <v>1</v>
      </c>
      <c r="M42" s="440">
        <v>0</v>
      </c>
      <c r="N42" s="440">
        <v>0</v>
      </c>
      <c r="O42" s="440">
        <v>0</v>
      </c>
      <c r="P42" s="440">
        <v>0</v>
      </c>
      <c r="Q42" s="440">
        <v>0</v>
      </c>
      <c r="R42" s="440">
        <v>0</v>
      </c>
      <c r="S42" s="440">
        <v>0</v>
      </c>
      <c r="T42" s="440">
        <v>0</v>
      </c>
      <c r="U42" s="440">
        <v>0</v>
      </c>
      <c r="V42" s="440">
        <v>0</v>
      </c>
      <c r="W42" s="306" t="s">
        <v>446</v>
      </c>
      <c r="X42" s="1457"/>
    </row>
    <row r="43" spans="1:24" s="361" customFormat="1" ht="13.5" customHeight="1" thickBot="1" x14ac:dyDescent="0.3">
      <c r="A43" s="1458" t="s">
        <v>1226</v>
      </c>
      <c r="B43" s="1459" t="s">
        <v>1227</v>
      </c>
      <c r="C43" s="931" t="s">
        <v>820</v>
      </c>
      <c r="D43" s="433">
        <f>SUM(E43:V43)</f>
        <v>0</v>
      </c>
      <c r="E43" s="436">
        <v>0</v>
      </c>
      <c r="F43" s="437">
        <v>0</v>
      </c>
      <c r="G43" s="437">
        <v>0</v>
      </c>
      <c r="H43" s="437">
        <v>0</v>
      </c>
      <c r="I43" s="437">
        <v>0</v>
      </c>
      <c r="J43" s="437">
        <v>0</v>
      </c>
      <c r="K43" s="437">
        <v>0</v>
      </c>
      <c r="L43" s="437">
        <v>0</v>
      </c>
      <c r="M43" s="437">
        <v>0</v>
      </c>
      <c r="N43" s="437">
        <v>0</v>
      </c>
      <c r="O43" s="437">
        <v>0</v>
      </c>
      <c r="P43" s="437">
        <v>0</v>
      </c>
      <c r="Q43" s="437">
        <v>0</v>
      </c>
      <c r="R43" s="437">
        <v>0</v>
      </c>
      <c r="S43" s="437">
        <v>0</v>
      </c>
      <c r="T43" s="437">
        <v>0</v>
      </c>
      <c r="U43" s="437">
        <v>0</v>
      </c>
      <c r="V43" s="437">
        <v>0</v>
      </c>
      <c r="W43" s="307" t="s">
        <v>184</v>
      </c>
      <c r="X43" s="1460" t="s">
        <v>1228</v>
      </c>
    </row>
    <row r="44" spans="1:24" s="361" customFormat="1" ht="13.5" customHeight="1" thickBot="1" x14ac:dyDescent="0.3">
      <c r="A44" s="1448"/>
      <c r="B44" s="1450"/>
      <c r="C44" s="932" t="s">
        <v>821</v>
      </c>
      <c r="D44" s="433">
        <f>SUM(E44:V44)</f>
        <v>2</v>
      </c>
      <c r="E44" s="436">
        <v>0</v>
      </c>
      <c r="F44" s="437">
        <v>0</v>
      </c>
      <c r="G44" s="437">
        <v>0</v>
      </c>
      <c r="H44" s="437">
        <v>0</v>
      </c>
      <c r="I44" s="437">
        <v>0</v>
      </c>
      <c r="J44" s="437">
        <v>1</v>
      </c>
      <c r="K44" s="437">
        <v>0</v>
      </c>
      <c r="L44" s="437">
        <v>1</v>
      </c>
      <c r="M44" s="437">
        <v>0</v>
      </c>
      <c r="N44" s="437">
        <v>0</v>
      </c>
      <c r="O44" s="437">
        <v>0</v>
      </c>
      <c r="P44" s="437">
        <v>0</v>
      </c>
      <c r="Q44" s="437">
        <v>0</v>
      </c>
      <c r="R44" s="437">
        <v>0</v>
      </c>
      <c r="S44" s="437">
        <v>0</v>
      </c>
      <c r="T44" s="437">
        <v>0</v>
      </c>
      <c r="U44" s="437">
        <v>0</v>
      </c>
      <c r="V44" s="437">
        <v>0</v>
      </c>
      <c r="W44" s="307" t="s">
        <v>446</v>
      </c>
      <c r="X44" s="1460"/>
    </row>
    <row r="45" spans="1:24" s="362" customFormat="1" ht="13.5" customHeight="1" thickBot="1" x14ac:dyDescent="0.3">
      <c r="A45" s="1453" t="s">
        <v>487</v>
      </c>
      <c r="B45" s="1455" t="s">
        <v>488</v>
      </c>
      <c r="C45" s="930" t="s">
        <v>820</v>
      </c>
      <c r="D45" s="438">
        <f t="shared" ref="D45:D46" si="8">SUM(E45:V45)</f>
        <v>0</v>
      </c>
      <c r="E45" s="439">
        <v>0</v>
      </c>
      <c r="F45" s="440">
        <v>0</v>
      </c>
      <c r="G45" s="440">
        <v>0</v>
      </c>
      <c r="H45" s="440">
        <v>0</v>
      </c>
      <c r="I45" s="440">
        <v>0</v>
      </c>
      <c r="J45" s="440">
        <v>0</v>
      </c>
      <c r="K45" s="440">
        <v>0</v>
      </c>
      <c r="L45" s="440">
        <v>0</v>
      </c>
      <c r="M45" s="440">
        <v>0</v>
      </c>
      <c r="N45" s="440">
        <v>0</v>
      </c>
      <c r="O45" s="440">
        <v>0</v>
      </c>
      <c r="P45" s="440">
        <v>0</v>
      </c>
      <c r="Q45" s="440">
        <v>0</v>
      </c>
      <c r="R45" s="440">
        <v>0</v>
      </c>
      <c r="S45" s="440">
        <v>0</v>
      </c>
      <c r="T45" s="440">
        <v>0</v>
      </c>
      <c r="U45" s="440">
        <v>0</v>
      </c>
      <c r="V45" s="440">
        <v>0</v>
      </c>
      <c r="W45" s="306" t="s">
        <v>184</v>
      </c>
      <c r="X45" s="1457" t="s">
        <v>597</v>
      </c>
    </row>
    <row r="46" spans="1:24" s="362" customFormat="1" ht="13.5" customHeight="1" x14ac:dyDescent="0.25">
      <c r="A46" s="1461"/>
      <c r="B46" s="1462"/>
      <c r="C46" s="941" t="s">
        <v>821</v>
      </c>
      <c r="D46" s="942">
        <f t="shared" si="8"/>
        <v>5</v>
      </c>
      <c r="E46" s="441">
        <v>0</v>
      </c>
      <c r="F46" s="442">
        <v>1</v>
      </c>
      <c r="G46" s="442">
        <v>1</v>
      </c>
      <c r="H46" s="442">
        <v>1</v>
      </c>
      <c r="I46" s="442">
        <v>1</v>
      </c>
      <c r="J46" s="442">
        <v>0</v>
      </c>
      <c r="K46" s="442">
        <v>0</v>
      </c>
      <c r="L46" s="442">
        <v>0</v>
      </c>
      <c r="M46" s="442">
        <v>1</v>
      </c>
      <c r="N46" s="442">
        <v>0</v>
      </c>
      <c r="O46" s="442">
        <v>0</v>
      </c>
      <c r="P46" s="442">
        <v>0</v>
      </c>
      <c r="Q46" s="442">
        <v>0</v>
      </c>
      <c r="R46" s="442">
        <v>0</v>
      </c>
      <c r="S46" s="442">
        <v>0</v>
      </c>
      <c r="T46" s="442">
        <v>0</v>
      </c>
      <c r="U46" s="442">
        <v>0</v>
      </c>
      <c r="V46" s="442">
        <v>0</v>
      </c>
      <c r="W46" s="308" t="s">
        <v>446</v>
      </c>
      <c r="X46" s="1463"/>
    </row>
    <row r="47" spans="1:24" s="361" customFormat="1" ht="13.5" customHeight="1" thickBot="1" x14ac:dyDescent="0.3">
      <c r="A47" s="1448" t="s">
        <v>489</v>
      </c>
      <c r="B47" s="1450" t="s">
        <v>490</v>
      </c>
      <c r="C47" s="939" t="s">
        <v>820</v>
      </c>
      <c r="D47" s="940">
        <f>SUM(E47:V47)</f>
        <v>5</v>
      </c>
      <c r="E47" s="443">
        <v>1</v>
      </c>
      <c r="F47" s="444">
        <v>1</v>
      </c>
      <c r="G47" s="444">
        <v>0</v>
      </c>
      <c r="H47" s="444">
        <v>1</v>
      </c>
      <c r="I47" s="444">
        <v>1</v>
      </c>
      <c r="J47" s="444">
        <v>0</v>
      </c>
      <c r="K47" s="444">
        <v>1</v>
      </c>
      <c r="L47" s="444">
        <v>0</v>
      </c>
      <c r="M47" s="444">
        <v>0</v>
      </c>
      <c r="N47" s="444">
        <v>0</v>
      </c>
      <c r="O47" s="444">
        <v>0</v>
      </c>
      <c r="P47" s="444">
        <v>0</v>
      </c>
      <c r="Q47" s="444">
        <v>0</v>
      </c>
      <c r="R47" s="444">
        <v>0</v>
      </c>
      <c r="S47" s="444">
        <v>0</v>
      </c>
      <c r="T47" s="444">
        <v>0</v>
      </c>
      <c r="U47" s="444">
        <v>0</v>
      </c>
      <c r="V47" s="444">
        <v>0</v>
      </c>
      <c r="W47" s="363" t="s">
        <v>184</v>
      </c>
      <c r="X47" s="1452" t="s">
        <v>598</v>
      </c>
    </row>
    <row r="48" spans="1:24" s="361" customFormat="1" ht="13.5" customHeight="1" thickBot="1" x14ac:dyDescent="0.3">
      <c r="A48" s="1464"/>
      <c r="B48" s="1465"/>
      <c r="C48" s="932" t="s">
        <v>821</v>
      </c>
      <c r="D48" s="433">
        <f>SUM(E48:V48)</f>
        <v>0</v>
      </c>
      <c r="E48" s="436">
        <v>0</v>
      </c>
      <c r="F48" s="437">
        <v>0</v>
      </c>
      <c r="G48" s="437">
        <v>0</v>
      </c>
      <c r="H48" s="437">
        <v>0</v>
      </c>
      <c r="I48" s="437">
        <v>0</v>
      </c>
      <c r="J48" s="437">
        <v>0</v>
      </c>
      <c r="K48" s="437">
        <v>0</v>
      </c>
      <c r="L48" s="437">
        <v>0</v>
      </c>
      <c r="M48" s="437">
        <v>0</v>
      </c>
      <c r="N48" s="437">
        <v>0</v>
      </c>
      <c r="O48" s="437">
        <v>0</v>
      </c>
      <c r="P48" s="437">
        <v>0</v>
      </c>
      <c r="Q48" s="437">
        <v>0</v>
      </c>
      <c r="R48" s="437">
        <v>0</v>
      </c>
      <c r="S48" s="437">
        <v>0</v>
      </c>
      <c r="T48" s="437">
        <v>0</v>
      </c>
      <c r="U48" s="437">
        <v>0</v>
      </c>
      <c r="V48" s="437">
        <v>0</v>
      </c>
      <c r="W48" s="307"/>
      <c r="X48" s="1460"/>
    </row>
    <row r="49" spans="1:24" s="362" customFormat="1" ht="13.5" customHeight="1" thickBot="1" x14ac:dyDescent="0.3">
      <c r="A49" s="1466" t="s">
        <v>491</v>
      </c>
      <c r="B49" s="1467" t="s">
        <v>492</v>
      </c>
      <c r="C49" s="930" t="s">
        <v>820</v>
      </c>
      <c r="D49" s="438">
        <f t="shared" ref="D49:D50" si="9">SUM(E49:V49)</f>
        <v>2</v>
      </c>
      <c r="E49" s="439">
        <v>0</v>
      </c>
      <c r="F49" s="440">
        <v>0</v>
      </c>
      <c r="G49" s="440">
        <v>0</v>
      </c>
      <c r="H49" s="440">
        <v>0</v>
      </c>
      <c r="I49" s="440">
        <v>1</v>
      </c>
      <c r="J49" s="440">
        <v>1</v>
      </c>
      <c r="K49" s="440">
        <v>0</v>
      </c>
      <c r="L49" s="440">
        <v>0</v>
      </c>
      <c r="M49" s="440">
        <v>0</v>
      </c>
      <c r="N49" s="440">
        <v>0</v>
      </c>
      <c r="O49" s="440">
        <v>0</v>
      </c>
      <c r="P49" s="440">
        <v>0</v>
      </c>
      <c r="Q49" s="440">
        <v>0</v>
      </c>
      <c r="R49" s="440">
        <v>0</v>
      </c>
      <c r="S49" s="440">
        <v>0</v>
      </c>
      <c r="T49" s="440">
        <v>0</v>
      </c>
      <c r="U49" s="440">
        <v>0</v>
      </c>
      <c r="V49" s="440">
        <v>0</v>
      </c>
      <c r="W49" s="306" t="s">
        <v>184</v>
      </c>
      <c r="X49" s="1457" t="s">
        <v>599</v>
      </c>
    </row>
    <row r="50" spans="1:24" s="362" customFormat="1" ht="13.5" customHeight="1" thickBot="1" x14ac:dyDescent="0.3">
      <c r="A50" s="1466"/>
      <c r="B50" s="1467"/>
      <c r="C50" s="930" t="s">
        <v>821</v>
      </c>
      <c r="D50" s="438">
        <f t="shared" si="9"/>
        <v>2</v>
      </c>
      <c r="E50" s="439">
        <v>1</v>
      </c>
      <c r="F50" s="440">
        <v>0</v>
      </c>
      <c r="G50" s="440">
        <v>0</v>
      </c>
      <c r="H50" s="440">
        <v>1</v>
      </c>
      <c r="I50" s="440">
        <v>0</v>
      </c>
      <c r="J50" s="440">
        <v>0</v>
      </c>
      <c r="K50" s="440">
        <v>0</v>
      </c>
      <c r="L50" s="440">
        <v>0</v>
      </c>
      <c r="M50" s="440">
        <v>0</v>
      </c>
      <c r="N50" s="440">
        <v>0</v>
      </c>
      <c r="O50" s="440">
        <v>0</v>
      </c>
      <c r="P50" s="440">
        <v>0</v>
      </c>
      <c r="Q50" s="440">
        <v>0</v>
      </c>
      <c r="R50" s="440">
        <v>0</v>
      </c>
      <c r="S50" s="440">
        <v>0</v>
      </c>
      <c r="T50" s="440">
        <v>0</v>
      </c>
      <c r="U50" s="440">
        <v>0</v>
      </c>
      <c r="V50" s="440">
        <v>0</v>
      </c>
      <c r="W50" s="306" t="s">
        <v>446</v>
      </c>
      <c r="X50" s="1457"/>
    </row>
    <row r="51" spans="1:24" s="361" customFormat="1" ht="17.25" customHeight="1" thickBot="1" x14ac:dyDescent="0.3">
      <c r="A51" s="1464" t="s">
        <v>493</v>
      </c>
      <c r="B51" s="1465" t="s">
        <v>494</v>
      </c>
      <c r="C51" s="932" t="s">
        <v>820</v>
      </c>
      <c r="D51" s="936">
        <f>SUM(E51:V51)</f>
        <v>2</v>
      </c>
      <c r="E51" s="436">
        <v>0</v>
      </c>
      <c r="F51" s="437">
        <v>0</v>
      </c>
      <c r="G51" s="437">
        <v>0</v>
      </c>
      <c r="H51" s="437">
        <v>0</v>
      </c>
      <c r="I51" s="437">
        <v>1</v>
      </c>
      <c r="J51" s="437">
        <v>0</v>
      </c>
      <c r="K51" s="437">
        <v>1</v>
      </c>
      <c r="L51" s="437">
        <v>0</v>
      </c>
      <c r="M51" s="437">
        <v>0</v>
      </c>
      <c r="N51" s="437">
        <v>0</v>
      </c>
      <c r="O51" s="437">
        <v>0</v>
      </c>
      <c r="P51" s="437">
        <v>0</v>
      </c>
      <c r="Q51" s="437">
        <v>0</v>
      </c>
      <c r="R51" s="437">
        <v>0</v>
      </c>
      <c r="S51" s="437">
        <v>0</v>
      </c>
      <c r="T51" s="437">
        <v>0</v>
      </c>
      <c r="U51" s="437">
        <v>0</v>
      </c>
      <c r="V51" s="437">
        <v>0</v>
      </c>
      <c r="W51" s="307" t="s">
        <v>184</v>
      </c>
      <c r="X51" s="1460" t="s">
        <v>600</v>
      </c>
    </row>
    <row r="52" spans="1:24" s="361" customFormat="1" ht="17.25" customHeight="1" thickBot="1" x14ac:dyDescent="0.3">
      <c r="A52" s="1464"/>
      <c r="B52" s="1465"/>
      <c r="C52" s="932" t="s">
        <v>821</v>
      </c>
      <c r="D52" s="936">
        <f>SUM(E52:V52)</f>
        <v>1</v>
      </c>
      <c r="E52" s="436">
        <v>0</v>
      </c>
      <c r="F52" s="437">
        <v>0</v>
      </c>
      <c r="G52" s="437">
        <v>0</v>
      </c>
      <c r="H52" s="437">
        <v>0</v>
      </c>
      <c r="I52" s="437">
        <v>1</v>
      </c>
      <c r="J52" s="437">
        <v>0</v>
      </c>
      <c r="K52" s="437">
        <v>0</v>
      </c>
      <c r="L52" s="437">
        <v>0</v>
      </c>
      <c r="M52" s="437">
        <v>0</v>
      </c>
      <c r="N52" s="437">
        <v>0</v>
      </c>
      <c r="O52" s="437">
        <v>0</v>
      </c>
      <c r="P52" s="437">
        <v>0</v>
      </c>
      <c r="Q52" s="437">
        <v>0</v>
      </c>
      <c r="R52" s="437">
        <v>0</v>
      </c>
      <c r="S52" s="437">
        <v>0</v>
      </c>
      <c r="T52" s="437">
        <v>0</v>
      </c>
      <c r="U52" s="437">
        <v>0</v>
      </c>
      <c r="V52" s="437">
        <v>0</v>
      </c>
      <c r="W52" s="307" t="s">
        <v>446</v>
      </c>
      <c r="X52" s="1460"/>
    </row>
    <row r="53" spans="1:24" s="362" customFormat="1" ht="13.5" customHeight="1" thickBot="1" x14ac:dyDescent="0.3">
      <c r="A53" s="1466" t="s">
        <v>495</v>
      </c>
      <c r="B53" s="1467" t="s">
        <v>496</v>
      </c>
      <c r="C53" s="930" t="s">
        <v>820</v>
      </c>
      <c r="D53" s="438">
        <f t="shared" ref="D53:D54" si="10">SUM(E53:V53)</f>
        <v>1</v>
      </c>
      <c r="E53" s="439">
        <v>0</v>
      </c>
      <c r="F53" s="440">
        <v>0</v>
      </c>
      <c r="G53" s="440">
        <v>0</v>
      </c>
      <c r="H53" s="440">
        <v>1</v>
      </c>
      <c r="I53" s="440">
        <v>0</v>
      </c>
      <c r="J53" s="440">
        <v>0</v>
      </c>
      <c r="K53" s="440">
        <v>0</v>
      </c>
      <c r="L53" s="440">
        <v>0</v>
      </c>
      <c r="M53" s="440">
        <v>0</v>
      </c>
      <c r="N53" s="440">
        <v>0</v>
      </c>
      <c r="O53" s="440">
        <v>0</v>
      </c>
      <c r="P53" s="440">
        <v>0</v>
      </c>
      <c r="Q53" s="440">
        <v>0</v>
      </c>
      <c r="R53" s="440">
        <v>0</v>
      </c>
      <c r="S53" s="440">
        <v>0</v>
      </c>
      <c r="T53" s="440">
        <v>0</v>
      </c>
      <c r="U53" s="440">
        <v>0</v>
      </c>
      <c r="V53" s="440">
        <v>0</v>
      </c>
      <c r="W53" s="306" t="s">
        <v>184</v>
      </c>
      <c r="X53" s="1457" t="s">
        <v>621</v>
      </c>
    </row>
    <row r="54" spans="1:24" s="362" customFormat="1" ht="13.5" customHeight="1" thickBot="1" x14ac:dyDescent="0.3">
      <c r="A54" s="1466"/>
      <c r="B54" s="1467"/>
      <c r="C54" s="930" t="s">
        <v>821</v>
      </c>
      <c r="D54" s="438">
        <f t="shared" si="10"/>
        <v>1</v>
      </c>
      <c r="E54" s="439">
        <v>0</v>
      </c>
      <c r="F54" s="440">
        <v>0</v>
      </c>
      <c r="G54" s="440">
        <v>0</v>
      </c>
      <c r="H54" s="440">
        <v>0</v>
      </c>
      <c r="I54" s="440">
        <v>0</v>
      </c>
      <c r="J54" s="440">
        <v>0</v>
      </c>
      <c r="K54" s="440">
        <v>1</v>
      </c>
      <c r="L54" s="440">
        <v>0</v>
      </c>
      <c r="M54" s="440">
        <v>0</v>
      </c>
      <c r="N54" s="440">
        <v>0</v>
      </c>
      <c r="O54" s="440">
        <v>0</v>
      </c>
      <c r="P54" s="440">
        <v>0</v>
      </c>
      <c r="Q54" s="440">
        <v>0</v>
      </c>
      <c r="R54" s="440">
        <v>0</v>
      </c>
      <c r="S54" s="440">
        <v>0</v>
      </c>
      <c r="T54" s="440">
        <v>0</v>
      </c>
      <c r="U54" s="440">
        <v>0</v>
      </c>
      <c r="V54" s="440">
        <v>0</v>
      </c>
      <c r="W54" s="306" t="s">
        <v>446</v>
      </c>
      <c r="X54" s="1457"/>
    </row>
    <row r="55" spans="1:24" s="361" customFormat="1" ht="13.5" customHeight="1" thickBot="1" x14ac:dyDescent="0.3">
      <c r="A55" s="1464" t="s">
        <v>691</v>
      </c>
      <c r="B55" s="1465" t="s">
        <v>692</v>
      </c>
      <c r="C55" s="932" t="s">
        <v>820</v>
      </c>
      <c r="D55" s="936">
        <f>SUM(E55:V55)</f>
        <v>1</v>
      </c>
      <c r="E55" s="436">
        <v>1</v>
      </c>
      <c r="F55" s="437">
        <v>0</v>
      </c>
      <c r="G55" s="437">
        <v>0</v>
      </c>
      <c r="H55" s="437">
        <v>0</v>
      </c>
      <c r="I55" s="437">
        <v>0</v>
      </c>
      <c r="J55" s="437">
        <v>0</v>
      </c>
      <c r="K55" s="437">
        <v>0</v>
      </c>
      <c r="L55" s="437">
        <v>0</v>
      </c>
      <c r="M55" s="437">
        <v>0</v>
      </c>
      <c r="N55" s="437">
        <v>0</v>
      </c>
      <c r="O55" s="437">
        <v>0</v>
      </c>
      <c r="P55" s="437">
        <v>0</v>
      </c>
      <c r="Q55" s="437">
        <v>0</v>
      </c>
      <c r="R55" s="437">
        <v>0</v>
      </c>
      <c r="S55" s="437">
        <v>0</v>
      </c>
      <c r="T55" s="437">
        <v>0</v>
      </c>
      <c r="U55" s="437">
        <v>0</v>
      </c>
      <c r="V55" s="437">
        <v>0</v>
      </c>
      <c r="W55" s="307" t="s">
        <v>184</v>
      </c>
      <c r="X55" s="1460" t="s">
        <v>685</v>
      </c>
    </row>
    <row r="56" spans="1:24" s="361" customFormat="1" ht="13.5" customHeight="1" thickBot="1" x14ac:dyDescent="0.3">
      <c r="A56" s="1464"/>
      <c r="B56" s="1465"/>
      <c r="C56" s="932" t="s">
        <v>821</v>
      </c>
      <c r="D56" s="936">
        <f>SUM(E56:V56)</f>
        <v>0</v>
      </c>
      <c r="E56" s="436">
        <v>0</v>
      </c>
      <c r="F56" s="437">
        <v>0</v>
      </c>
      <c r="G56" s="437">
        <v>0</v>
      </c>
      <c r="H56" s="437">
        <v>0</v>
      </c>
      <c r="I56" s="437">
        <v>0</v>
      </c>
      <c r="J56" s="437">
        <v>0</v>
      </c>
      <c r="K56" s="437">
        <v>0</v>
      </c>
      <c r="L56" s="437">
        <v>0</v>
      </c>
      <c r="M56" s="437">
        <v>0</v>
      </c>
      <c r="N56" s="437">
        <v>0</v>
      </c>
      <c r="O56" s="437">
        <v>0</v>
      </c>
      <c r="P56" s="437">
        <v>0</v>
      </c>
      <c r="Q56" s="437">
        <v>0</v>
      </c>
      <c r="R56" s="437">
        <v>0</v>
      </c>
      <c r="S56" s="437">
        <v>0</v>
      </c>
      <c r="T56" s="437">
        <v>0</v>
      </c>
      <c r="U56" s="437">
        <v>0</v>
      </c>
      <c r="V56" s="437">
        <v>0</v>
      </c>
      <c r="W56" s="307" t="s">
        <v>446</v>
      </c>
      <c r="X56" s="1460"/>
    </row>
    <row r="57" spans="1:24" s="362" customFormat="1" ht="13.5" customHeight="1" thickBot="1" x14ac:dyDescent="0.3">
      <c r="A57" s="1466" t="s">
        <v>497</v>
      </c>
      <c r="B57" s="1467" t="s">
        <v>498</v>
      </c>
      <c r="C57" s="930" t="s">
        <v>820</v>
      </c>
      <c r="D57" s="438">
        <f t="shared" ref="D57:D58" si="11">SUM(E57:V57)</f>
        <v>1</v>
      </c>
      <c r="E57" s="439">
        <v>0</v>
      </c>
      <c r="F57" s="440">
        <v>0</v>
      </c>
      <c r="G57" s="440">
        <v>0</v>
      </c>
      <c r="H57" s="440">
        <v>0</v>
      </c>
      <c r="I57" s="440">
        <v>0</v>
      </c>
      <c r="J57" s="440">
        <v>0</v>
      </c>
      <c r="K57" s="440">
        <v>0</v>
      </c>
      <c r="L57" s="440">
        <v>0</v>
      </c>
      <c r="M57" s="440">
        <v>0</v>
      </c>
      <c r="N57" s="440">
        <v>0</v>
      </c>
      <c r="O57" s="440">
        <v>1</v>
      </c>
      <c r="P57" s="440">
        <v>0</v>
      </c>
      <c r="Q57" s="440">
        <v>0</v>
      </c>
      <c r="R57" s="440">
        <v>0</v>
      </c>
      <c r="S57" s="440">
        <v>0</v>
      </c>
      <c r="T57" s="440">
        <v>0</v>
      </c>
      <c r="U57" s="440">
        <v>0</v>
      </c>
      <c r="V57" s="440">
        <v>0</v>
      </c>
      <c r="W57" s="306" t="s">
        <v>184</v>
      </c>
      <c r="X57" s="1457" t="s">
        <v>601</v>
      </c>
    </row>
    <row r="58" spans="1:24" s="362" customFormat="1" ht="13.5" customHeight="1" thickBot="1" x14ac:dyDescent="0.3">
      <c r="A58" s="1466"/>
      <c r="B58" s="1467"/>
      <c r="C58" s="930" t="s">
        <v>821</v>
      </c>
      <c r="D58" s="438">
        <f t="shared" si="11"/>
        <v>3</v>
      </c>
      <c r="E58" s="439">
        <v>0</v>
      </c>
      <c r="F58" s="440">
        <v>0</v>
      </c>
      <c r="G58" s="440">
        <v>0</v>
      </c>
      <c r="H58" s="440">
        <v>0</v>
      </c>
      <c r="I58" s="440">
        <v>1</v>
      </c>
      <c r="J58" s="440">
        <v>1</v>
      </c>
      <c r="K58" s="440">
        <v>0</v>
      </c>
      <c r="L58" s="440">
        <v>0</v>
      </c>
      <c r="M58" s="440">
        <v>0</v>
      </c>
      <c r="N58" s="440">
        <v>0</v>
      </c>
      <c r="O58" s="440">
        <v>0</v>
      </c>
      <c r="P58" s="440">
        <v>1</v>
      </c>
      <c r="Q58" s="440">
        <v>0</v>
      </c>
      <c r="R58" s="440">
        <v>0</v>
      </c>
      <c r="S58" s="440">
        <v>0</v>
      </c>
      <c r="T58" s="440">
        <v>0</v>
      </c>
      <c r="U58" s="440">
        <v>0</v>
      </c>
      <c r="V58" s="440">
        <v>0</v>
      </c>
      <c r="W58" s="306" t="s">
        <v>446</v>
      </c>
      <c r="X58" s="1457"/>
    </row>
    <row r="59" spans="1:24" s="361" customFormat="1" ht="27" customHeight="1" thickBot="1" x14ac:dyDescent="0.3">
      <c r="A59" s="1464" t="s">
        <v>499</v>
      </c>
      <c r="B59" s="1465" t="s">
        <v>500</v>
      </c>
      <c r="C59" s="932" t="s">
        <v>820</v>
      </c>
      <c r="D59" s="936">
        <f>SUM(E59:V59)</f>
        <v>6</v>
      </c>
      <c r="E59" s="436">
        <v>0</v>
      </c>
      <c r="F59" s="437">
        <v>0</v>
      </c>
      <c r="G59" s="437">
        <v>1</v>
      </c>
      <c r="H59" s="437">
        <v>1</v>
      </c>
      <c r="I59" s="437">
        <v>1</v>
      </c>
      <c r="J59" s="437">
        <v>0</v>
      </c>
      <c r="K59" s="437">
        <v>2</v>
      </c>
      <c r="L59" s="437">
        <v>1</v>
      </c>
      <c r="M59" s="437">
        <v>0</v>
      </c>
      <c r="N59" s="437">
        <v>0</v>
      </c>
      <c r="O59" s="437">
        <v>0</v>
      </c>
      <c r="P59" s="437">
        <v>0</v>
      </c>
      <c r="Q59" s="437">
        <v>0</v>
      </c>
      <c r="R59" s="437">
        <v>0</v>
      </c>
      <c r="S59" s="437">
        <v>0</v>
      </c>
      <c r="T59" s="437">
        <v>0</v>
      </c>
      <c r="U59" s="437">
        <v>0</v>
      </c>
      <c r="V59" s="437">
        <v>0</v>
      </c>
      <c r="W59" s="307" t="s">
        <v>184</v>
      </c>
      <c r="X59" s="1460" t="s">
        <v>602</v>
      </c>
    </row>
    <row r="60" spans="1:24" s="361" customFormat="1" ht="27" customHeight="1" thickBot="1" x14ac:dyDescent="0.3">
      <c r="A60" s="1464"/>
      <c r="B60" s="1465"/>
      <c r="C60" s="932" t="s">
        <v>821</v>
      </c>
      <c r="D60" s="936">
        <f>SUM(E60:V60)</f>
        <v>6</v>
      </c>
      <c r="E60" s="436">
        <v>1</v>
      </c>
      <c r="F60" s="437">
        <v>1</v>
      </c>
      <c r="G60" s="437">
        <v>0</v>
      </c>
      <c r="H60" s="437">
        <v>1</v>
      </c>
      <c r="I60" s="437">
        <v>1</v>
      </c>
      <c r="J60" s="437">
        <v>2</v>
      </c>
      <c r="K60" s="437">
        <v>0</v>
      </c>
      <c r="L60" s="437">
        <v>0</v>
      </c>
      <c r="M60" s="437">
        <v>0</v>
      </c>
      <c r="N60" s="437">
        <v>0</v>
      </c>
      <c r="O60" s="437">
        <v>0</v>
      </c>
      <c r="P60" s="437">
        <v>0</v>
      </c>
      <c r="Q60" s="437">
        <v>0</v>
      </c>
      <c r="R60" s="437">
        <v>0</v>
      </c>
      <c r="S60" s="437">
        <v>0</v>
      </c>
      <c r="T60" s="437">
        <v>0</v>
      </c>
      <c r="U60" s="437">
        <v>0</v>
      </c>
      <c r="V60" s="437">
        <v>0</v>
      </c>
      <c r="W60" s="307" t="s">
        <v>446</v>
      </c>
      <c r="X60" s="1460"/>
    </row>
    <row r="61" spans="1:24" s="362" customFormat="1" ht="13.5" customHeight="1" thickBot="1" x14ac:dyDescent="0.3">
      <c r="A61" s="1466" t="s">
        <v>501</v>
      </c>
      <c r="B61" s="1467" t="s">
        <v>502</v>
      </c>
      <c r="C61" s="930" t="s">
        <v>820</v>
      </c>
      <c r="D61" s="438">
        <f t="shared" ref="D61:D62" si="12">SUM(E61:V61)</f>
        <v>1</v>
      </c>
      <c r="E61" s="439">
        <v>0</v>
      </c>
      <c r="F61" s="440">
        <v>0</v>
      </c>
      <c r="G61" s="440">
        <v>0</v>
      </c>
      <c r="H61" s="440">
        <v>0</v>
      </c>
      <c r="I61" s="440">
        <v>0</v>
      </c>
      <c r="J61" s="440">
        <v>0</v>
      </c>
      <c r="K61" s="440">
        <v>1</v>
      </c>
      <c r="L61" s="440">
        <v>0</v>
      </c>
      <c r="M61" s="440">
        <v>0</v>
      </c>
      <c r="N61" s="440">
        <v>0</v>
      </c>
      <c r="O61" s="440">
        <v>0</v>
      </c>
      <c r="P61" s="440">
        <v>0</v>
      </c>
      <c r="Q61" s="440">
        <v>0</v>
      </c>
      <c r="R61" s="440">
        <v>0</v>
      </c>
      <c r="S61" s="440">
        <v>0</v>
      </c>
      <c r="T61" s="440">
        <v>0</v>
      </c>
      <c r="U61" s="440">
        <v>0</v>
      </c>
      <c r="V61" s="440">
        <v>0</v>
      </c>
      <c r="W61" s="306" t="s">
        <v>184</v>
      </c>
      <c r="X61" s="1457" t="s">
        <v>603</v>
      </c>
    </row>
    <row r="62" spans="1:24" s="362" customFormat="1" ht="13.5" customHeight="1" thickBot="1" x14ac:dyDescent="0.3">
      <c r="A62" s="1466"/>
      <c r="B62" s="1467"/>
      <c r="C62" s="930" t="s">
        <v>821</v>
      </c>
      <c r="D62" s="438">
        <f t="shared" si="12"/>
        <v>0</v>
      </c>
      <c r="E62" s="439">
        <v>0</v>
      </c>
      <c r="F62" s="440">
        <v>0</v>
      </c>
      <c r="G62" s="440">
        <v>0</v>
      </c>
      <c r="H62" s="440">
        <v>0</v>
      </c>
      <c r="I62" s="440">
        <v>0</v>
      </c>
      <c r="J62" s="440">
        <v>0</v>
      </c>
      <c r="K62" s="440">
        <v>0</v>
      </c>
      <c r="L62" s="440">
        <v>0</v>
      </c>
      <c r="M62" s="440">
        <v>0</v>
      </c>
      <c r="N62" s="440">
        <v>0</v>
      </c>
      <c r="O62" s="440">
        <v>0</v>
      </c>
      <c r="P62" s="440">
        <v>0</v>
      </c>
      <c r="Q62" s="440">
        <v>0</v>
      </c>
      <c r="R62" s="440">
        <v>0</v>
      </c>
      <c r="S62" s="440">
        <v>0</v>
      </c>
      <c r="T62" s="440">
        <v>0</v>
      </c>
      <c r="U62" s="440">
        <v>0</v>
      </c>
      <c r="V62" s="440">
        <v>0</v>
      </c>
      <c r="W62" s="306" t="s">
        <v>446</v>
      </c>
      <c r="X62" s="1457"/>
    </row>
    <row r="63" spans="1:24" s="361" customFormat="1" ht="13.5" customHeight="1" thickBot="1" x14ac:dyDescent="0.3">
      <c r="A63" s="1464" t="s">
        <v>504</v>
      </c>
      <c r="B63" s="1465" t="s">
        <v>505</v>
      </c>
      <c r="C63" s="932" t="s">
        <v>820</v>
      </c>
      <c r="D63" s="936">
        <f>SUM(E63:V63)</f>
        <v>39</v>
      </c>
      <c r="E63" s="436">
        <v>7</v>
      </c>
      <c r="F63" s="437">
        <v>5</v>
      </c>
      <c r="G63" s="437">
        <v>6</v>
      </c>
      <c r="H63" s="437">
        <v>2</v>
      </c>
      <c r="I63" s="437">
        <v>5</v>
      </c>
      <c r="J63" s="437">
        <v>1</v>
      </c>
      <c r="K63" s="437">
        <v>2</v>
      </c>
      <c r="L63" s="437">
        <v>7</v>
      </c>
      <c r="M63" s="437">
        <v>2</v>
      </c>
      <c r="N63" s="437">
        <v>2</v>
      </c>
      <c r="O63" s="437">
        <v>0</v>
      </c>
      <c r="P63" s="437">
        <v>0</v>
      </c>
      <c r="Q63" s="437">
        <v>0</v>
      </c>
      <c r="R63" s="437">
        <v>0</v>
      </c>
      <c r="S63" s="437">
        <v>0</v>
      </c>
      <c r="T63" s="437">
        <v>0</v>
      </c>
      <c r="U63" s="437">
        <v>0</v>
      </c>
      <c r="V63" s="437">
        <v>0</v>
      </c>
      <c r="W63" s="307" t="s">
        <v>184</v>
      </c>
      <c r="X63" s="1460" t="s">
        <v>604</v>
      </c>
    </row>
    <row r="64" spans="1:24" s="361" customFormat="1" ht="13.5" customHeight="1" thickBot="1" x14ac:dyDescent="0.3">
      <c r="A64" s="1464"/>
      <c r="B64" s="1465"/>
      <c r="C64" s="932" t="s">
        <v>821</v>
      </c>
      <c r="D64" s="936">
        <f>SUM(E64:V64)</f>
        <v>24</v>
      </c>
      <c r="E64" s="436">
        <v>4</v>
      </c>
      <c r="F64" s="437">
        <v>3</v>
      </c>
      <c r="G64" s="437">
        <v>7</v>
      </c>
      <c r="H64" s="437">
        <v>4</v>
      </c>
      <c r="I64" s="437">
        <v>1</v>
      </c>
      <c r="J64" s="437">
        <v>1</v>
      </c>
      <c r="K64" s="437">
        <v>1</v>
      </c>
      <c r="L64" s="437">
        <v>1</v>
      </c>
      <c r="M64" s="437">
        <v>2</v>
      </c>
      <c r="N64" s="437">
        <v>0</v>
      </c>
      <c r="O64" s="437">
        <v>0</v>
      </c>
      <c r="P64" s="437">
        <v>0</v>
      </c>
      <c r="Q64" s="437">
        <v>0</v>
      </c>
      <c r="R64" s="437">
        <v>0</v>
      </c>
      <c r="S64" s="437">
        <v>0</v>
      </c>
      <c r="T64" s="437">
        <v>0</v>
      </c>
      <c r="U64" s="437">
        <v>0</v>
      </c>
      <c r="V64" s="437">
        <v>0</v>
      </c>
      <c r="W64" s="307" t="s">
        <v>446</v>
      </c>
      <c r="X64" s="1460"/>
    </row>
    <row r="65" spans="1:24" s="362" customFormat="1" ht="13.5" customHeight="1" thickBot="1" x14ac:dyDescent="0.3">
      <c r="A65" s="1466" t="s">
        <v>693</v>
      </c>
      <c r="B65" s="1467" t="s">
        <v>506</v>
      </c>
      <c r="C65" s="930" t="s">
        <v>820</v>
      </c>
      <c r="D65" s="438">
        <f t="shared" ref="D65:D66" si="13">SUM(E65:V65)</f>
        <v>0</v>
      </c>
      <c r="E65" s="439">
        <v>0</v>
      </c>
      <c r="F65" s="440">
        <v>0</v>
      </c>
      <c r="G65" s="440">
        <v>0</v>
      </c>
      <c r="H65" s="440">
        <v>0</v>
      </c>
      <c r="I65" s="440">
        <v>0</v>
      </c>
      <c r="J65" s="440">
        <v>0</v>
      </c>
      <c r="K65" s="440">
        <v>0</v>
      </c>
      <c r="L65" s="440">
        <v>0</v>
      </c>
      <c r="M65" s="440">
        <v>0</v>
      </c>
      <c r="N65" s="440">
        <v>0</v>
      </c>
      <c r="O65" s="440">
        <v>0</v>
      </c>
      <c r="P65" s="440">
        <v>0</v>
      </c>
      <c r="Q65" s="440">
        <v>0</v>
      </c>
      <c r="R65" s="440">
        <v>0</v>
      </c>
      <c r="S65" s="440">
        <v>0</v>
      </c>
      <c r="T65" s="440">
        <v>0</v>
      </c>
      <c r="U65" s="440">
        <v>0</v>
      </c>
      <c r="V65" s="440">
        <v>0</v>
      </c>
      <c r="W65" s="306" t="s">
        <v>184</v>
      </c>
      <c r="X65" s="1457" t="s">
        <v>626</v>
      </c>
    </row>
    <row r="66" spans="1:24" s="362" customFormat="1" ht="13.5" customHeight="1" thickBot="1" x14ac:dyDescent="0.3">
      <c r="A66" s="1466"/>
      <c r="B66" s="1467"/>
      <c r="C66" s="930" t="s">
        <v>821</v>
      </c>
      <c r="D66" s="438">
        <f t="shared" si="13"/>
        <v>1</v>
      </c>
      <c r="E66" s="439">
        <v>0</v>
      </c>
      <c r="F66" s="440">
        <v>0</v>
      </c>
      <c r="G66" s="440">
        <v>0</v>
      </c>
      <c r="H66" s="440">
        <v>0</v>
      </c>
      <c r="I66" s="440">
        <v>0</v>
      </c>
      <c r="J66" s="440">
        <v>0</v>
      </c>
      <c r="K66" s="440">
        <v>0</v>
      </c>
      <c r="L66" s="440">
        <v>0</v>
      </c>
      <c r="M66" s="440">
        <v>0</v>
      </c>
      <c r="N66" s="440">
        <v>0</v>
      </c>
      <c r="O66" s="440">
        <v>0</v>
      </c>
      <c r="P66" s="440">
        <v>0</v>
      </c>
      <c r="Q66" s="440">
        <v>1</v>
      </c>
      <c r="R66" s="440">
        <v>0</v>
      </c>
      <c r="S66" s="440">
        <v>0</v>
      </c>
      <c r="T66" s="440">
        <v>0</v>
      </c>
      <c r="U66" s="440">
        <v>0</v>
      </c>
      <c r="V66" s="440">
        <v>0</v>
      </c>
      <c r="W66" s="306" t="s">
        <v>446</v>
      </c>
      <c r="X66" s="1457"/>
    </row>
    <row r="67" spans="1:24" s="361" customFormat="1" ht="13.5" customHeight="1" thickBot="1" x14ac:dyDescent="0.3">
      <c r="A67" s="1464" t="s">
        <v>694</v>
      </c>
      <c r="B67" s="1465" t="s">
        <v>672</v>
      </c>
      <c r="C67" s="932" t="s">
        <v>820</v>
      </c>
      <c r="D67" s="936">
        <f>SUM(E67:V67)</f>
        <v>0</v>
      </c>
      <c r="E67" s="436">
        <v>0</v>
      </c>
      <c r="F67" s="437">
        <v>0</v>
      </c>
      <c r="G67" s="437">
        <v>0</v>
      </c>
      <c r="H67" s="437">
        <v>0</v>
      </c>
      <c r="I67" s="437">
        <v>0</v>
      </c>
      <c r="J67" s="437">
        <v>0</v>
      </c>
      <c r="K67" s="437">
        <v>0</v>
      </c>
      <c r="L67" s="437">
        <v>0</v>
      </c>
      <c r="M67" s="437">
        <v>0</v>
      </c>
      <c r="N67" s="437">
        <v>0</v>
      </c>
      <c r="O67" s="437">
        <v>0</v>
      </c>
      <c r="P67" s="437">
        <v>0</v>
      </c>
      <c r="Q67" s="437">
        <v>0</v>
      </c>
      <c r="R67" s="437">
        <v>0</v>
      </c>
      <c r="S67" s="437">
        <v>0</v>
      </c>
      <c r="T67" s="437">
        <v>0</v>
      </c>
      <c r="U67" s="437">
        <v>0</v>
      </c>
      <c r="V67" s="437">
        <v>0</v>
      </c>
      <c r="W67" s="307" t="s">
        <v>184</v>
      </c>
      <c r="X67" s="1460" t="s">
        <v>671</v>
      </c>
    </row>
    <row r="68" spans="1:24" s="361" customFormat="1" ht="13.5" customHeight="1" thickBot="1" x14ac:dyDescent="0.3">
      <c r="A68" s="1464"/>
      <c r="B68" s="1465"/>
      <c r="C68" s="932" t="s">
        <v>821</v>
      </c>
      <c r="D68" s="936">
        <f>SUM(E68:V68)</f>
        <v>0</v>
      </c>
      <c r="E68" s="436">
        <v>0</v>
      </c>
      <c r="F68" s="437">
        <v>0</v>
      </c>
      <c r="G68" s="437">
        <v>0</v>
      </c>
      <c r="H68" s="437">
        <v>0</v>
      </c>
      <c r="I68" s="437">
        <v>0</v>
      </c>
      <c r="J68" s="437">
        <v>0</v>
      </c>
      <c r="K68" s="437">
        <v>0</v>
      </c>
      <c r="L68" s="437">
        <v>0</v>
      </c>
      <c r="M68" s="437">
        <v>0</v>
      </c>
      <c r="N68" s="437">
        <v>0</v>
      </c>
      <c r="O68" s="437">
        <v>0</v>
      </c>
      <c r="P68" s="437">
        <v>0</v>
      </c>
      <c r="Q68" s="437">
        <v>0</v>
      </c>
      <c r="R68" s="437">
        <v>0</v>
      </c>
      <c r="S68" s="437">
        <v>0</v>
      </c>
      <c r="T68" s="437">
        <v>0</v>
      </c>
      <c r="U68" s="437">
        <v>0</v>
      </c>
      <c r="V68" s="437">
        <v>0</v>
      </c>
      <c r="W68" s="307" t="s">
        <v>446</v>
      </c>
      <c r="X68" s="1460"/>
    </row>
    <row r="69" spans="1:24" s="362" customFormat="1" ht="13.5" customHeight="1" thickBot="1" x14ac:dyDescent="0.3">
      <c r="A69" s="1466" t="s">
        <v>507</v>
      </c>
      <c r="B69" s="1467" t="s">
        <v>508</v>
      </c>
      <c r="C69" s="930" t="s">
        <v>820</v>
      </c>
      <c r="D69" s="438">
        <f t="shared" ref="D69:D70" si="14">SUM(E69:V69)</f>
        <v>12</v>
      </c>
      <c r="E69" s="439">
        <v>0</v>
      </c>
      <c r="F69" s="440">
        <v>0</v>
      </c>
      <c r="G69" s="440">
        <v>0</v>
      </c>
      <c r="H69" s="440">
        <v>3</v>
      </c>
      <c r="I69" s="440">
        <v>1</v>
      </c>
      <c r="J69" s="440">
        <v>1</v>
      </c>
      <c r="K69" s="440">
        <v>3</v>
      </c>
      <c r="L69" s="440">
        <v>3</v>
      </c>
      <c r="M69" s="440">
        <v>0</v>
      </c>
      <c r="N69" s="440">
        <v>0</v>
      </c>
      <c r="O69" s="440">
        <v>0</v>
      </c>
      <c r="P69" s="440">
        <v>0</v>
      </c>
      <c r="Q69" s="440">
        <v>0</v>
      </c>
      <c r="R69" s="440">
        <v>0</v>
      </c>
      <c r="S69" s="440">
        <v>1</v>
      </c>
      <c r="T69" s="440">
        <v>0</v>
      </c>
      <c r="U69" s="440">
        <v>0</v>
      </c>
      <c r="V69" s="440">
        <v>0</v>
      </c>
      <c r="W69" s="306" t="s">
        <v>184</v>
      </c>
      <c r="X69" s="1457" t="s">
        <v>606</v>
      </c>
    </row>
    <row r="70" spans="1:24" s="362" customFormat="1" ht="13.5" customHeight="1" thickBot="1" x14ac:dyDescent="0.3">
      <c r="A70" s="1466"/>
      <c r="B70" s="1467"/>
      <c r="C70" s="930" t="s">
        <v>821</v>
      </c>
      <c r="D70" s="438">
        <f t="shared" si="14"/>
        <v>13</v>
      </c>
      <c r="E70" s="439">
        <v>3</v>
      </c>
      <c r="F70" s="440">
        <v>2</v>
      </c>
      <c r="G70" s="440">
        <v>3</v>
      </c>
      <c r="H70" s="440">
        <v>2</v>
      </c>
      <c r="I70" s="440">
        <v>0</v>
      </c>
      <c r="J70" s="440">
        <v>0</v>
      </c>
      <c r="K70" s="440">
        <v>2</v>
      </c>
      <c r="L70" s="440">
        <v>0</v>
      </c>
      <c r="M70" s="440">
        <v>1</v>
      </c>
      <c r="N70" s="440">
        <v>0</v>
      </c>
      <c r="O70" s="440">
        <v>0</v>
      </c>
      <c r="P70" s="440">
        <v>0</v>
      </c>
      <c r="Q70" s="440">
        <v>0</v>
      </c>
      <c r="R70" s="440">
        <v>0</v>
      </c>
      <c r="S70" s="440">
        <v>0</v>
      </c>
      <c r="T70" s="440">
        <v>0</v>
      </c>
      <c r="U70" s="440">
        <v>0</v>
      </c>
      <c r="V70" s="440">
        <v>0</v>
      </c>
      <c r="W70" s="306" t="s">
        <v>446</v>
      </c>
      <c r="X70" s="1457"/>
    </row>
    <row r="71" spans="1:24" s="361" customFormat="1" ht="13.5" customHeight="1" thickBot="1" x14ac:dyDescent="0.3">
      <c r="A71" s="1464" t="s">
        <v>509</v>
      </c>
      <c r="B71" s="1465" t="s">
        <v>510</v>
      </c>
      <c r="C71" s="932" t="s">
        <v>820</v>
      </c>
      <c r="D71" s="936">
        <f>SUM(E71:V71)</f>
        <v>40</v>
      </c>
      <c r="E71" s="436">
        <v>7</v>
      </c>
      <c r="F71" s="437">
        <v>1</v>
      </c>
      <c r="G71" s="437">
        <v>6</v>
      </c>
      <c r="H71" s="437">
        <v>4</v>
      </c>
      <c r="I71" s="437">
        <v>6</v>
      </c>
      <c r="J71" s="437">
        <v>4</v>
      </c>
      <c r="K71" s="437">
        <v>4</v>
      </c>
      <c r="L71" s="437">
        <v>4</v>
      </c>
      <c r="M71" s="437">
        <v>3</v>
      </c>
      <c r="N71" s="437">
        <v>0</v>
      </c>
      <c r="O71" s="437">
        <v>1</v>
      </c>
      <c r="P71" s="437">
        <v>0</v>
      </c>
      <c r="Q71" s="437">
        <v>0</v>
      </c>
      <c r="R71" s="437">
        <v>0</v>
      </c>
      <c r="S71" s="437">
        <v>0</v>
      </c>
      <c r="T71" s="437">
        <v>0</v>
      </c>
      <c r="U71" s="437">
        <v>0</v>
      </c>
      <c r="V71" s="437">
        <v>0</v>
      </c>
      <c r="W71" s="307" t="s">
        <v>184</v>
      </c>
      <c r="X71" s="1460" t="s">
        <v>607</v>
      </c>
    </row>
    <row r="72" spans="1:24" s="361" customFormat="1" ht="13.5" customHeight="1" thickBot="1" x14ac:dyDescent="0.3">
      <c r="A72" s="1464"/>
      <c r="B72" s="1465"/>
      <c r="C72" s="932" t="s">
        <v>821</v>
      </c>
      <c r="D72" s="936">
        <f>SUM(E72:V72)</f>
        <v>15</v>
      </c>
      <c r="E72" s="436">
        <v>1</v>
      </c>
      <c r="F72" s="437">
        <v>0</v>
      </c>
      <c r="G72" s="437">
        <v>5</v>
      </c>
      <c r="H72" s="437">
        <v>2</v>
      </c>
      <c r="I72" s="437">
        <v>4</v>
      </c>
      <c r="J72" s="437">
        <v>2</v>
      </c>
      <c r="K72" s="437">
        <v>1</v>
      </c>
      <c r="L72" s="437">
        <v>0</v>
      </c>
      <c r="M72" s="437">
        <v>0</v>
      </c>
      <c r="N72" s="437">
        <v>0</v>
      </c>
      <c r="O72" s="437">
        <v>0</v>
      </c>
      <c r="P72" s="437">
        <v>0</v>
      </c>
      <c r="Q72" s="437">
        <v>0</v>
      </c>
      <c r="R72" s="437">
        <v>0</v>
      </c>
      <c r="S72" s="437">
        <v>0</v>
      </c>
      <c r="T72" s="437">
        <v>0</v>
      </c>
      <c r="U72" s="437">
        <v>0</v>
      </c>
      <c r="V72" s="437">
        <v>0</v>
      </c>
      <c r="W72" s="307" t="s">
        <v>446</v>
      </c>
      <c r="X72" s="1460"/>
    </row>
    <row r="73" spans="1:24" s="361" customFormat="1" ht="13.5" customHeight="1" thickBot="1" x14ac:dyDescent="0.3">
      <c r="A73" s="1466" t="s">
        <v>511</v>
      </c>
      <c r="B73" s="1467" t="s">
        <v>512</v>
      </c>
      <c r="C73" s="930" t="s">
        <v>820</v>
      </c>
      <c r="D73" s="438">
        <f t="shared" ref="D73:D74" si="15">SUM(E73:V73)</f>
        <v>35</v>
      </c>
      <c r="E73" s="439">
        <v>5</v>
      </c>
      <c r="F73" s="440">
        <v>5</v>
      </c>
      <c r="G73" s="440">
        <v>1</v>
      </c>
      <c r="H73" s="440">
        <v>5</v>
      </c>
      <c r="I73" s="440">
        <v>2</v>
      </c>
      <c r="J73" s="440">
        <v>1</v>
      </c>
      <c r="K73" s="440">
        <v>3</v>
      </c>
      <c r="L73" s="440">
        <v>4</v>
      </c>
      <c r="M73" s="440">
        <v>2</v>
      </c>
      <c r="N73" s="440">
        <v>1</v>
      </c>
      <c r="O73" s="440">
        <v>2</v>
      </c>
      <c r="P73" s="440">
        <v>2</v>
      </c>
      <c r="Q73" s="440">
        <v>2</v>
      </c>
      <c r="R73" s="440">
        <v>0</v>
      </c>
      <c r="S73" s="440">
        <v>0</v>
      </c>
      <c r="T73" s="440">
        <v>0</v>
      </c>
      <c r="U73" s="440">
        <v>0</v>
      </c>
      <c r="V73" s="440">
        <v>0</v>
      </c>
      <c r="W73" s="306" t="s">
        <v>184</v>
      </c>
      <c r="X73" s="1457" t="s">
        <v>608</v>
      </c>
    </row>
    <row r="74" spans="1:24" s="361" customFormat="1" ht="13.5" customHeight="1" thickBot="1" x14ac:dyDescent="0.3">
      <c r="A74" s="1466"/>
      <c r="B74" s="1467"/>
      <c r="C74" s="930" t="s">
        <v>821</v>
      </c>
      <c r="D74" s="438">
        <f t="shared" si="15"/>
        <v>33</v>
      </c>
      <c r="E74" s="439">
        <v>8</v>
      </c>
      <c r="F74" s="440">
        <v>2</v>
      </c>
      <c r="G74" s="440">
        <v>8</v>
      </c>
      <c r="H74" s="440">
        <v>5</v>
      </c>
      <c r="I74" s="440">
        <v>3</v>
      </c>
      <c r="J74" s="440">
        <v>1</v>
      </c>
      <c r="K74" s="440">
        <v>4</v>
      </c>
      <c r="L74" s="440">
        <v>1</v>
      </c>
      <c r="M74" s="440">
        <v>1</v>
      </c>
      <c r="N74" s="440">
        <v>0</v>
      </c>
      <c r="O74" s="440">
        <v>0</v>
      </c>
      <c r="P74" s="440">
        <v>0</v>
      </c>
      <c r="Q74" s="440">
        <v>0</v>
      </c>
      <c r="R74" s="440">
        <v>0</v>
      </c>
      <c r="S74" s="440">
        <v>0</v>
      </c>
      <c r="T74" s="440">
        <v>0</v>
      </c>
      <c r="U74" s="440">
        <v>0</v>
      </c>
      <c r="V74" s="440">
        <v>0</v>
      </c>
      <c r="W74" s="306" t="s">
        <v>446</v>
      </c>
      <c r="X74" s="1457"/>
    </row>
    <row r="75" spans="1:24" s="362" customFormat="1" ht="13.5" customHeight="1" thickBot="1" x14ac:dyDescent="0.3">
      <c r="A75" s="1464" t="s">
        <v>513</v>
      </c>
      <c r="B75" s="1465" t="s">
        <v>514</v>
      </c>
      <c r="C75" s="932" t="s">
        <v>820</v>
      </c>
      <c r="D75" s="936">
        <f>SUM(E75:V75)</f>
        <v>14</v>
      </c>
      <c r="E75" s="436">
        <v>3</v>
      </c>
      <c r="F75" s="437">
        <v>2</v>
      </c>
      <c r="G75" s="437">
        <v>2</v>
      </c>
      <c r="H75" s="437">
        <v>1</v>
      </c>
      <c r="I75" s="437">
        <v>2</v>
      </c>
      <c r="J75" s="437">
        <v>0</v>
      </c>
      <c r="K75" s="437">
        <v>1</v>
      </c>
      <c r="L75" s="437">
        <v>0</v>
      </c>
      <c r="M75" s="437">
        <v>1</v>
      </c>
      <c r="N75" s="437">
        <v>1</v>
      </c>
      <c r="O75" s="437">
        <v>1</v>
      </c>
      <c r="P75" s="437">
        <v>0</v>
      </c>
      <c r="Q75" s="437">
        <v>0</v>
      </c>
      <c r="R75" s="437">
        <v>0</v>
      </c>
      <c r="S75" s="437">
        <v>0</v>
      </c>
      <c r="T75" s="437">
        <v>0</v>
      </c>
      <c r="U75" s="437">
        <v>0</v>
      </c>
      <c r="V75" s="437">
        <v>0</v>
      </c>
      <c r="W75" s="307" t="s">
        <v>184</v>
      </c>
      <c r="X75" s="1460" t="s">
        <v>609</v>
      </c>
    </row>
    <row r="76" spans="1:24" s="362" customFormat="1" ht="13.5" customHeight="1" thickBot="1" x14ac:dyDescent="0.3">
      <c r="A76" s="1464"/>
      <c r="B76" s="1465"/>
      <c r="C76" s="932" t="s">
        <v>821</v>
      </c>
      <c r="D76" s="936">
        <f>SUM(E76:V76)</f>
        <v>12</v>
      </c>
      <c r="E76" s="436">
        <v>3</v>
      </c>
      <c r="F76" s="437">
        <v>1</v>
      </c>
      <c r="G76" s="437">
        <v>1</v>
      </c>
      <c r="H76" s="437">
        <v>0</v>
      </c>
      <c r="I76" s="437">
        <v>2</v>
      </c>
      <c r="J76" s="437">
        <v>1</v>
      </c>
      <c r="K76" s="437">
        <v>1</v>
      </c>
      <c r="L76" s="437">
        <v>0</v>
      </c>
      <c r="M76" s="437">
        <v>0</v>
      </c>
      <c r="N76" s="437">
        <v>0</v>
      </c>
      <c r="O76" s="437">
        <v>1</v>
      </c>
      <c r="P76" s="437">
        <v>0</v>
      </c>
      <c r="Q76" s="437">
        <v>1</v>
      </c>
      <c r="R76" s="437">
        <v>1</v>
      </c>
      <c r="S76" s="437">
        <v>0</v>
      </c>
      <c r="T76" s="437">
        <v>0</v>
      </c>
      <c r="U76" s="437">
        <v>0</v>
      </c>
      <c r="V76" s="437">
        <v>0</v>
      </c>
      <c r="W76" s="307" t="s">
        <v>446</v>
      </c>
      <c r="X76" s="1460"/>
    </row>
    <row r="77" spans="1:24" s="361" customFormat="1" ht="13.5" customHeight="1" thickBot="1" x14ac:dyDescent="0.3">
      <c r="A77" s="1466" t="s">
        <v>1229</v>
      </c>
      <c r="B77" s="1467" t="s">
        <v>1230</v>
      </c>
      <c r="C77" s="930" t="s">
        <v>820</v>
      </c>
      <c r="D77" s="438">
        <f t="shared" ref="D77:D78" si="16">SUM(E77:V77)</f>
        <v>2</v>
      </c>
      <c r="E77" s="439">
        <v>0</v>
      </c>
      <c r="F77" s="440">
        <v>0</v>
      </c>
      <c r="G77" s="440">
        <v>0</v>
      </c>
      <c r="H77" s="440">
        <v>1</v>
      </c>
      <c r="I77" s="440">
        <v>0</v>
      </c>
      <c r="J77" s="440">
        <v>1</v>
      </c>
      <c r="K77" s="440">
        <v>0</v>
      </c>
      <c r="L77" s="440">
        <v>0</v>
      </c>
      <c r="M77" s="440">
        <v>0</v>
      </c>
      <c r="N77" s="440">
        <v>0</v>
      </c>
      <c r="O77" s="440">
        <v>0</v>
      </c>
      <c r="P77" s="440">
        <v>0</v>
      </c>
      <c r="Q77" s="440">
        <v>0</v>
      </c>
      <c r="R77" s="440">
        <v>0</v>
      </c>
      <c r="S77" s="440">
        <v>0</v>
      </c>
      <c r="T77" s="440">
        <v>0</v>
      </c>
      <c r="U77" s="440">
        <v>0</v>
      </c>
      <c r="V77" s="440">
        <v>0</v>
      </c>
      <c r="W77" s="306" t="s">
        <v>184</v>
      </c>
      <c r="X77" s="1457" t="s">
        <v>1231</v>
      </c>
    </row>
    <row r="78" spans="1:24" s="361" customFormat="1" ht="13.5" customHeight="1" thickBot="1" x14ac:dyDescent="0.3">
      <c r="A78" s="1466"/>
      <c r="B78" s="1467"/>
      <c r="C78" s="930" t="s">
        <v>821</v>
      </c>
      <c r="D78" s="438">
        <f t="shared" si="16"/>
        <v>0</v>
      </c>
      <c r="E78" s="439">
        <v>0</v>
      </c>
      <c r="F78" s="440">
        <v>0</v>
      </c>
      <c r="G78" s="440">
        <v>0</v>
      </c>
      <c r="H78" s="440">
        <v>0</v>
      </c>
      <c r="I78" s="440">
        <v>0</v>
      </c>
      <c r="J78" s="440">
        <v>0</v>
      </c>
      <c r="K78" s="440">
        <v>0</v>
      </c>
      <c r="L78" s="440">
        <v>0</v>
      </c>
      <c r="M78" s="440">
        <v>0</v>
      </c>
      <c r="N78" s="440">
        <v>0</v>
      </c>
      <c r="O78" s="440">
        <v>0</v>
      </c>
      <c r="P78" s="440">
        <v>0</v>
      </c>
      <c r="Q78" s="440">
        <v>0</v>
      </c>
      <c r="R78" s="440">
        <v>0</v>
      </c>
      <c r="S78" s="440">
        <v>0</v>
      </c>
      <c r="T78" s="440">
        <v>0</v>
      </c>
      <c r="U78" s="440">
        <v>0</v>
      </c>
      <c r="V78" s="440">
        <v>0</v>
      </c>
      <c r="W78" s="306" t="s">
        <v>446</v>
      </c>
      <c r="X78" s="1457"/>
    </row>
    <row r="79" spans="1:24" s="362" customFormat="1" ht="13.5" customHeight="1" thickBot="1" x14ac:dyDescent="0.3">
      <c r="A79" s="1464" t="s">
        <v>515</v>
      </c>
      <c r="B79" s="1465" t="s">
        <v>637</v>
      </c>
      <c r="C79" s="932" t="s">
        <v>820</v>
      </c>
      <c r="D79" s="936">
        <f>SUM(E79:V79)</f>
        <v>6</v>
      </c>
      <c r="E79" s="436">
        <v>3</v>
      </c>
      <c r="F79" s="437">
        <v>1</v>
      </c>
      <c r="G79" s="437">
        <v>1</v>
      </c>
      <c r="H79" s="437">
        <v>0</v>
      </c>
      <c r="I79" s="437">
        <v>0</v>
      </c>
      <c r="J79" s="437">
        <v>0</v>
      </c>
      <c r="K79" s="437">
        <v>0</v>
      </c>
      <c r="L79" s="437">
        <v>0</v>
      </c>
      <c r="M79" s="437">
        <v>1</v>
      </c>
      <c r="N79" s="437">
        <v>0</v>
      </c>
      <c r="O79" s="437">
        <v>0</v>
      </c>
      <c r="P79" s="437">
        <v>0</v>
      </c>
      <c r="Q79" s="437">
        <v>0</v>
      </c>
      <c r="R79" s="437">
        <v>0</v>
      </c>
      <c r="S79" s="437">
        <v>0</v>
      </c>
      <c r="T79" s="437">
        <v>0</v>
      </c>
      <c r="U79" s="437">
        <v>0</v>
      </c>
      <c r="V79" s="437">
        <v>0</v>
      </c>
      <c r="W79" s="307" t="s">
        <v>184</v>
      </c>
      <c r="X79" s="1460" t="s">
        <v>610</v>
      </c>
    </row>
    <row r="80" spans="1:24" s="362" customFormat="1" ht="13.5" customHeight="1" thickBot="1" x14ac:dyDescent="0.3">
      <c r="A80" s="1464"/>
      <c r="B80" s="1465"/>
      <c r="C80" s="932" t="s">
        <v>821</v>
      </c>
      <c r="D80" s="936">
        <f>SUM(E80:V80)</f>
        <v>1</v>
      </c>
      <c r="E80" s="436">
        <v>0</v>
      </c>
      <c r="F80" s="437">
        <v>0</v>
      </c>
      <c r="G80" s="437">
        <v>0</v>
      </c>
      <c r="H80" s="437">
        <v>1</v>
      </c>
      <c r="I80" s="437">
        <v>0</v>
      </c>
      <c r="J80" s="437">
        <v>0</v>
      </c>
      <c r="K80" s="437">
        <v>0</v>
      </c>
      <c r="L80" s="437">
        <v>0</v>
      </c>
      <c r="M80" s="437">
        <v>0</v>
      </c>
      <c r="N80" s="437">
        <v>0</v>
      </c>
      <c r="O80" s="437">
        <v>0</v>
      </c>
      <c r="P80" s="437">
        <v>0</v>
      </c>
      <c r="Q80" s="437">
        <v>0</v>
      </c>
      <c r="R80" s="437">
        <v>0</v>
      </c>
      <c r="S80" s="437">
        <v>0</v>
      </c>
      <c r="T80" s="437">
        <v>0</v>
      </c>
      <c r="U80" s="437">
        <v>0</v>
      </c>
      <c r="V80" s="437">
        <v>0</v>
      </c>
      <c r="W80" s="307" t="s">
        <v>446</v>
      </c>
      <c r="X80" s="1460"/>
    </row>
    <row r="81" spans="1:24" s="361" customFormat="1" ht="13.5" customHeight="1" thickBot="1" x14ac:dyDescent="0.3">
      <c r="A81" s="1466" t="s">
        <v>695</v>
      </c>
      <c r="B81" s="1467" t="s">
        <v>516</v>
      </c>
      <c r="C81" s="930" t="s">
        <v>820</v>
      </c>
      <c r="D81" s="438">
        <f t="shared" ref="D81:D82" si="17">SUM(E81:V81)</f>
        <v>1</v>
      </c>
      <c r="E81" s="439">
        <v>0</v>
      </c>
      <c r="F81" s="440">
        <v>0</v>
      </c>
      <c r="G81" s="440">
        <v>0</v>
      </c>
      <c r="H81" s="440">
        <v>0</v>
      </c>
      <c r="I81" s="440">
        <v>0</v>
      </c>
      <c r="J81" s="440">
        <v>0</v>
      </c>
      <c r="K81" s="440">
        <v>0</v>
      </c>
      <c r="L81" s="440">
        <v>0</v>
      </c>
      <c r="M81" s="440">
        <v>0</v>
      </c>
      <c r="N81" s="440">
        <v>0</v>
      </c>
      <c r="O81" s="440">
        <v>0</v>
      </c>
      <c r="P81" s="440">
        <v>0</v>
      </c>
      <c r="Q81" s="440">
        <v>0</v>
      </c>
      <c r="R81" s="440">
        <v>0</v>
      </c>
      <c r="S81" s="440">
        <v>0</v>
      </c>
      <c r="T81" s="440">
        <v>1</v>
      </c>
      <c r="U81" s="440">
        <v>0</v>
      </c>
      <c r="V81" s="440">
        <v>0</v>
      </c>
      <c r="W81" s="306" t="s">
        <v>184</v>
      </c>
      <c r="X81" s="1457" t="s">
        <v>686</v>
      </c>
    </row>
    <row r="82" spans="1:24" s="361" customFormat="1" ht="13.5" customHeight="1" thickBot="1" x14ac:dyDescent="0.3">
      <c r="A82" s="1466"/>
      <c r="B82" s="1467"/>
      <c r="C82" s="930" t="s">
        <v>821</v>
      </c>
      <c r="D82" s="438">
        <f t="shared" si="17"/>
        <v>0</v>
      </c>
      <c r="E82" s="439">
        <v>0</v>
      </c>
      <c r="F82" s="440">
        <v>0</v>
      </c>
      <c r="G82" s="440">
        <v>0</v>
      </c>
      <c r="H82" s="440">
        <v>0</v>
      </c>
      <c r="I82" s="440">
        <v>0</v>
      </c>
      <c r="J82" s="440">
        <v>0</v>
      </c>
      <c r="K82" s="440">
        <v>0</v>
      </c>
      <c r="L82" s="440">
        <v>0</v>
      </c>
      <c r="M82" s="440">
        <v>0</v>
      </c>
      <c r="N82" s="440">
        <v>0</v>
      </c>
      <c r="O82" s="440">
        <v>0</v>
      </c>
      <c r="P82" s="440">
        <v>0</v>
      </c>
      <c r="Q82" s="440">
        <v>0</v>
      </c>
      <c r="R82" s="440">
        <v>0</v>
      </c>
      <c r="S82" s="440">
        <v>0</v>
      </c>
      <c r="T82" s="440">
        <v>0</v>
      </c>
      <c r="U82" s="440">
        <v>0</v>
      </c>
      <c r="V82" s="440">
        <v>0</v>
      </c>
      <c r="W82" s="306" t="s">
        <v>446</v>
      </c>
      <c r="X82" s="1457"/>
    </row>
    <row r="83" spans="1:24" s="362" customFormat="1" ht="13.5" customHeight="1" thickBot="1" x14ac:dyDescent="0.3">
      <c r="A83" s="1464" t="s">
        <v>517</v>
      </c>
      <c r="B83" s="1465" t="s">
        <v>518</v>
      </c>
      <c r="C83" s="932" t="s">
        <v>820</v>
      </c>
      <c r="D83" s="936">
        <f>SUM(E83:V83)</f>
        <v>20</v>
      </c>
      <c r="E83" s="436">
        <v>6</v>
      </c>
      <c r="F83" s="437">
        <v>5</v>
      </c>
      <c r="G83" s="437">
        <v>3</v>
      </c>
      <c r="H83" s="437">
        <v>2</v>
      </c>
      <c r="I83" s="437">
        <v>0</v>
      </c>
      <c r="J83" s="437">
        <v>0</v>
      </c>
      <c r="K83" s="437">
        <v>0</v>
      </c>
      <c r="L83" s="437">
        <v>1</v>
      </c>
      <c r="M83" s="437">
        <v>0</v>
      </c>
      <c r="N83" s="437">
        <v>0</v>
      </c>
      <c r="O83" s="437">
        <v>2</v>
      </c>
      <c r="P83" s="437">
        <v>0</v>
      </c>
      <c r="Q83" s="437">
        <v>1</v>
      </c>
      <c r="R83" s="437">
        <v>0</v>
      </c>
      <c r="S83" s="437">
        <v>0</v>
      </c>
      <c r="T83" s="437">
        <v>0</v>
      </c>
      <c r="U83" s="437">
        <v>0</v>
      </c>
      <c r="V83" s="437">
        <v>0</v>
      </c>
      <c r="W83" s="307" t="s">
        <v>184</v>
      </c>
      <c r="X83" s="1460" t="s">
        <v>611</v>
      </c>
    </row>
    <row r="84" spans="1:24" s="362" customFormat="1" ht="13.5" customHeight="1" thickBot="1" x14ac:dyDescent="0.3">
      <c r="A84" s="1464"/>
      <c r="B84" s="1465"/>
      <c r="C84" s="932" t="s">
        <v>821</v>
      </c>
      <c r="D84" s="936">
        <f>SUM(E84:V84)</f>
        <v>14</v>
      </c>
      <c r="E84" s="436">
        <v>6</v>
      </c>
      <c r="F84" s="437">
        <v>2</v>
      </c>
      <c r="G84" s="437">
        <v>3</v>
      </c>
      <c r="H84" s="437">
        <v>0</v>
      </c>
      <c r="I84" s="437">
        <v>2</v>
      </c>
      <c r="J84" s="437">
        <v>0</v>
      </c>
      <c r="K84" s="437">
        <v>0</v>
      </c>
      <c r="L84" s="437">
        <v>0</v>
      </c>
      <c r="M84" s="437">
        <v>0</v>
      </c>
      <c r="N84" s="437">
        <v>0</v>
      </c>
      <c r="O84" s="437">
        <v>0</v>
      </c>
      <c r="P84" s="437">
        <v>0</v>
      </c>
      <c r="Q84" s="437">
        <v>0</v>
      </c>
      <c r="R84" s="437">
        <v>0</v>
      </c>
      <c r="S84" s="437">
        <v>0</v>
      </c>
      <c r="T84" s="437">
        <v>0</v>
      </c>
      <c r="U84" s="437">
        <v>0</v>
      </c>
      <c r="V84" s="437">
        <v>1</v>
      </c>
      <c r="W84" s="307" t="s">
        <v>446</v>
      </c>
      <c r="X84" s="1460"/>
    </row>
    <row r="85" spans="1:24" s="361" customFormat="1" ht="13.5" customHeight="1" thickBot="1" x14ac:dyDescent="0.3">
      <c r="A85" s="1466" t="s">
        <v>519</v>
      </c>
      <c r="B85" s="1467" t="s">
        <v>520</v>
      </c>
      <c r="C85" s="930" t="s">
        <v>820</v>
      </c>
      <c r="D85" s="438">
        <f t="shared" ref="D85:D86" si="18">SUM(E85:V85)</f>
        <v>2</v>
      </c>
      <c r="E85" s="439">
        <v>0</v>
      </c>
      <c r="F85" s="440">
        <v>1</v>
      </c>
      <c r="G85" s="440">
        <v>0</v>
      </c>
      <c r="H85" s="440">
        <v>0</v>
      </c>
      <c r="I85" s="440">
        <v>0</v>
      </c>
      <c r="J85" s="440">
        <v>0</v>
      </c>
      <c r="K85" s="440">
        <v>0</v>
      </c>
      <c r="L85" s="440">
        <v>0</v>
      </c>
      <c r="M85" s="440">
        <v>0</v>
      </c>
      <c r="N85" s="440">
        <v>0</v>
      </c>
      <c r="O85" s="440">
        <v>0</v>
      </c>
      <c r="P85" s="440">
        <v>0</v>
      </c>
      <c r="Q85" s="440">
        <v>0</v>
      </c>
      <c r="R85" s="440">
        <v>0</v>
      </c>
      <c r="S85" s="440">
        <v>0</v>
      </c>
      <c r="T85" s="440">
        <v>0</v>
      </c>
      <c r="U85" s="440">
        <v>1</v>
      </c>
      <c r="V85" s="440">
        <v>0</v>
      </c>
      <c r="W85" s="306" t="s">
        <v>184</v>
      </c>
      <c r="X85" s="1457" t="s">
        <v>612</v>
      </c>
    </row>
    <row r="86" spans="1:24" s="361" customFormat="1" ht="13.5" customHeight="1" x14ac:dyDescent="0.25">
      <c r="A86" s="1468"/>
      <c r="B86" s="1469"/>
      <c r="C86" s="941" t="s">
        <v>821</v>
      </c>
      <c r="D86" s="942">
        <f t="shared" si="18"/>
        <v>0</v>
      </c>
      <c r="E86" s="441">
        <v>0</v>
      </c>
      <c r="F86" s="442">
        <v>0</v>
      </c>
      <c r="G86" s="442">
        <v>0</v>
      </c>
      <c r="H86" s="442">
        <v>0</v>
      </c>
      <c r="I86" s="442">
        <v>0</v>
      </c>
      <c r="J86" s="442">
        <v>0</v>
      </c>
      <c r="K86" s="442">
        <v>0</v>
      </c>
      <c r="L86" s="442">
        <v>0</v>
      </c>
      <c r="M86" s="442">
        <v>0</v>
      </c>
      <c r="N86" s="442">
        <v>0</v>
      </c>
      <c r="O86" s="442">
        <v>0</v>
      </c>
      <c r="P86" s="442">
        <v>0</v>
      </c>
      <c r="Q86" s="442">
        <v>0</v>
      </c>
      <c r="R86" s="442">
        <v>0</v>
      </c>
      <c r="S86" s="442">
        <v>0</v>
      </c>
      <c r="T86" s="442">
        <v>0</v>
      </c>
      <c r="U86" s="442">
        <v>0</v>
      </c>
      <c r="V86" s="442">
        <v>0</v>
      </c>
      <c r="W86" s="308" t="s">
        <v>446</v>
      </c>
      <c r="X86" s="1463"/>
    </row>
    <row r="87" spans="1:24" s="362" customFormat="1" ht="13.5" customHeight="1" thickBot="1" x14ac:dyDescent="0.3">
      <c r="A87" s="1448" t="s">
        <v>521</v>
      </c>
      <c r="B87" s="1450" t="s">
        <v>522</v>
      </c>
      <c r="C87" s="939" t="s">
        <v>820</v>
      </c>
      <c r="D87" s="940">
        <f>SUM(E87:V87)</f>
        <v>4</v>
      </c>
      <c r="E87" s="443">
        <v>1</v>
      </c>
      <c r="F87" s="444">
        <v>0</v>
      </c>
      <c r="G87" s="444">
        <v>0</v>
      </c>
      <c r="H87" s="444">
        <v>0</v>
      </c>
      <c r="I87" s="444">
        <v>0</v>
      </c>
      <c r="J87" s="444">
        <v>1</v>
      </c>
      <c r="K87" s="444">
        <v>0</v>
      </c>
      <c r="L87" s="444">
        <v>0</v>
      </c>
      <c r="M87" s="444">
        <v>0</v>
      </c>
      <c r="N87" s="444">
        <v>0</v>
      </c>
      <c r="O87" s="444">
        <v>0</v>
      </c>
      <c r="P87" s="444">
        <v>0</v>
      </c>
      <c r="Q87" s="444">
        <v>0</v>
      </c>
      <c r="R87" s="444">
        <v>1</v>
      </c>
      <c r="S87" s="444">
        <v>1</v>
      </c>
      <c r="T87" s="444">
        <v>0</v>
      </c>
      <c r="U87" s="444">
        <v>0</v>
      </c>
      <c r="V87" s="444">
        <v>0</v>
      </c>
      <c r="W87" s="363" t="s">
        <v>184</v>
      </c>
      <c r="X87" s="1452" t="s">
        <v>613</v>
      </c>
    </row>
    <row r="88" spans="1:24" s="362" customFormat="1" ht="13.5" customHeight="1" thickBot="1" x14ac:dyDescent="0.3">
      <c r="A88" s="1464"/>
      <c r="B88" s="1465"/>
      <c r="C88" s="932" t="s">
        <v>821</v>
      </c>
      <c r="D88" s="936">
        <f>SUM(E88:V88)</f>
        <v>5</v>
      </c>
      <c r="E88" s="436">
        <v>1</v>
      </c>
      <c r="F88" s="437">
        <v>0</v>
      </c>
      <c r="G88" s="437">
        <v>0</v>
      </c>
      <c r="H88" s="437">
        <v>0</v>
      </c>
      <c r="I88" s="437">
        <v>2</v>
      </c>
      <c r="J88" s="437">
        <v>0</v>
      </c>
      <c r="K88" s="437">
        <v>1</v>
      </c>
      <c r="L88" s="437">
        <v>0</v>
      </c>
      <c r="M88" s="437">
        <v>0</v>
      </c>
      <c r="N88" s="437">
        <v>0</v>
      </c>
      <c r="O88" s="437">
        <v>0</v>
      </c>
      <c r="P88" s="437">
        <v>0</v>
      </c>
      <c r="Q88" s="437">
        <v>0</v>
      </c>
      <c r="R88" s="437">
        <v>0</v>
      </c>
      <c r="S88" s="437">
        <v>0</v>
      </c>
      <c r="T88" s="437">
        <v>0</v>
      </c>
      <c r="U88" s="437">
        <v>1</v>
      </c>
      <c r="V88" s="437">
        <v>0</v>
      </c>
      <c r="W88" s="307" t="s">
        <v>446</v>
      </c>
      <c r="X88" s="1460"/>
    </row>
    <row r="89" spans="1:24" s="361" customFormat="1" ht="13.5" customHeight="1" thickBot="1" x14ac:dyDescent="0.3">
      <c r="A89" s="1466" t="s">
        <v>523</v>
      </c>
      <c r="B89" s="1467" t="s">
        <v>524</v>
      </c>
      <c r="C89" s="930" t="s">
        <v>820</v>
      </c>
      <c r="D89" s="438">
        <f t="shared" ref="D89:D90" si="19">SUM(E89:V89)</f>
        <v>22</v>
      </c>
      <c r="E89" s="439">
        <v>2</v>
      </c>
      <c r="F89" s="440">
        <v>0</v>
      </c>
      <c r="G89" s="440">
        <v>2</v>
      </c>
      <c r="H89" s="440">
        <v>1</v>
      </c>
      <c r="I89" s="440">
        <v>2</v>
      </c>
      <c r="J89" s="440">
        <v>0</v>
      </c>
      <c r="K89" s="440">
        <v>1</v>
      </c>
      <c r="L89" s="440">
        <v>4</v>
      </c>
      <c r="M89" s="440">
        <v>5</v>
      </c>
      <c r="N89" s="440">
        <v>0</v>
      </c>
      <c r="O89" s="440">
        <v>0</v>
      </c>
      <c r="P89" s="440">
        <v>0</v>
      </c>
      <c r="Q89" s="440">
        <v>3</v>
      </c>
      <c r="R89" s="440">
        <v>1</v>
      </c>
      <c r="S89" s="440">
        <v>0</v>
      </c>
      <c r="T89" s="440">
        <v>1</v>
      </c>
      <c r="U89" s="440">
        <v>0</v>
      </c>
      <c r="V89" s="440">
        <v>0</v>
      </c>
      <c r="W89" s="306" t="s">
        <v>184</v>
      </c>
      <c r="X89" s="1457" t="s">
        <v>605</v>
      </c>
    </row>
    <row r="90" spans="1:24" s="361" customFormat="1" ht="13.5" customHeight="1" thickBot="1" x14ac:dyDescent="0.3">
      <c r="A90" s="1466"/>
      <c r="B90" s="1467"/>
      <c r="C90" s="930" t="s">
        <v>821</v>
      </c>
      <c r="D90" s="438">
        <f t="shared" si="19"/>
        <v>10</v>
      </c>
      <c r="E90" s="439">
        <v>2</v>
      </c>
      <c r="F90" s="440">
        <v>3</v>
      </c>
      <c r="G90" s="440">
        <v>1</v>
      </c>
      <c r="H90" s="440">
        <v>1</v>
      </c>
      <c r="I90" s="440">
        <v>0</v>
      </c>
      <c r="J90" s="440">
        <v>0</v>
      </c>
      <c r="K90" s="440">
        <v>1</v>
      </c>
      <c r="L90" s="440">
        <v>1</v>
      </c>
      <c r="M90" s="440">
        <v>0</v>
      </c>
      <c r="N90" s="440">
        <v>0</v>
      </c>
      <c r="O90" s="440">
        <v>0</v>
      </c>
      <c r="P90" s="440">
        <v>0</v>
      </c>
      <c r="Q90" s="440">
        <v>0</v>
      </c>
      <c r="R90" s="440">
        <v>0</v>
      </c>
      <c r="S90" s="440">
        <v>0</v>
      </c>
      <c r="T90" s="440">
        <v>0</v>
      </c>
      <c r="U90" s="440">
        <v>0</v>
      </c>
      <c r="V90" s="440">
        <v>1</v>
      </c>
      <c r="W90" s="306" t="s">
        <v>446</v>
      </c>
      <c r="X90" s="1457"/>
    </row>
    <row r="91" spans="1:24" s="362" customFormat="1" ht="13.5" customHeight="1" thickBot="1" x14ac:dyDescent="0.3">
      <c r="A91" s="1464" t="s">
        <v>1232</v>
      </c>
      <c r="B91" s="1465" t="s">
        <v>1233</v>
      </c>
      <c r="C91" s="932" t="s">
        <v>820</v>
      </c>
      <c r="D91" s="936">
        <f>SUM(E91:V91)</f>
        <v>0</v>
      </c>
      <c r="E91" s="436">
        <v>0</v>
      </c>
      <c r="F91" s="437">
        <v>0</v>
      </c>
      <c r="G91" s="437">
        <v>0</v>
      </c>
      <c r="H91" s="437">
        <v>0</v>
      </c>
      <c r="I91" s="437">
        <v>0</v>
      </c>
      <c r="J91" s="437">
        <v>0</v>
      </c>
      <c r="K91" s="437">
        <v>0</v>
      </c>
      <c r="L91" s="437">
        <v>0</v>
      </c>
      <c r="M91" s="437">
        <v>0</v>
      </c>
      <c r="N91" s="437">
        <v>0</v>
      </c>
      <c r="O91" s="437">
        <v>0</v>
      </c>
      <c r="P91" s="437">
        <v>0</v>
      </c>
      <c r="Q91" s="437">
        <v>0</v>
      </c>
      <c r="R91" s="437">
        <v>0</v>
      </c>
      <c r="S91" s="437">
        <v>0</v>
      </c>
      <c r="T91" s="437">
        <v>0</v>
      </c>
      <c r="U91" s="437">
        <v>0</v>
      </c>
      <c r="V91" s="437">
        <v>0</v>
      </c>
      <c r="W91" s="307" t="s">
        <v>184</v>
      </c>
      <c r="X91" s="1460" t="s">
        <v>1234</v>
      </c>
    </row>
    <row r="92" spans="1:24" s="362" customFormat="1" ht="13.5" customHeight="1" thickBot="1" x14ac:dyDescent="0.3">
      <c r="A92" s="1464"/>
      <c r="B92" s="1465"/>
      <c r="C92" s="932" t="s">
        <v>821</v>
      </c>
      <c r="D92" s="936">
        <f>SUM(E92:V92)</f>
        <v>0</v>
      </c>
      <c r="E92" s="436">
        <v>0</v>
      </c>
      <c r="F92" s="437">
        <v>0</v>
      </c>
      <c r="G92" s="437">
        <v>0</v>
      </c>
      <c r="H92" s="437">
        <v>0</v>
      </c>
      <c r="I92" s="437">
        <v>0</v>
      </c>
      <c r="J92" s="437">
        <v>0</v>
      </c>
      <c r="K92" s="437">
        <v>0</v>
      </c>
      <c r="L92" s="437">
        <v>0</v>
      </c>
      <c r="M92" s="437">
        <v>0</v>
      </c>
      <c r="N92" s="437">
        <v>0</v>
      </c>
      <c r="O92" s="437">
        <v>0</v>
      </c>
      <c r="P92" s="437">
        <v>0</v>
      </c>
      <c r="Q92" s="437">
        <v>0</v>
      </c>
      <c r="R92" s="437">
        <v>0</v>
      </c>
      <c r="S92" s="437">
        <v>0</v>
      </c>
      <c r="T92" s="437">
        <v>0</v>
      </c>
      <c r="U92" s="437">
        <v>0</v>
      </c>
      <c r="V92" s="437">
        <v>0</v>
      </c>
      <c r="W92" s="307" t="s">
        <v>446</v>
      </c>
      <c r="X92" s="1460"/>
    </row>
    <row r="93" spans="1:24" s="361" customFormat="1" ht="13.5" customHeight="1" thickBot="1" x14ac:dyDescent="0.3">
      <c r="A93" s="1466" t="s">
        <v>525</v>
      </c>
      <c r="B93" s="1467" t="s">
        <v>526</v>
      </c>
      <c r="C93" s="930" t="s">
        <v>820</v>
      </c>
      <c r="D93" s="438">
        <f t="shared" ref="D93:D94" si="20">SUM(E93:V93)</f>
        <v>8</v>
      </c>
      <c r="E93" s="439">
        <v>0</v>
      </c>
      <c r="F93" s="440">
        <v>1</v>
      </c>
      <c r="G93" s="440">
        <v>0</v>
      </c>
      <c r="H93" s="440">
        <v>1</v>
      </c>
      <c r="I93" s="440">
        <v>2</v>
      </c>
      <c r="J93" s="440">
        <v>0</v>
      </c>
      <c r="K93" s="440">
        <v>1</v>
      </c>
      <c r="L93" s="440">
        <v>0</v>
      </c>
      <c r="M93" s="440">
        <v>1</v>
      </c>
      <c r="N93" s="440">
        <v>1</v>
      </c>
      <c r="O93" s="440">
        <v>1</v>
      </c>
      <c r="P93" s="440">
        <v>0</v>
      </c>
      <c r="Q93" s="440">
        <v>0</v>
      </c>
      <c r="R93" s="440">
        <v>0</v>
      </c>
      <c r="S93" s="440">
        <v>0</v>
      </c>
      <c r="T93" s="440">
        <v>0</v>
      </c>
      <c r="U93" s="440">
        <v>0</v>
      </c>
      <c r="V93" s="440">
        <v>0</v>
      </c>
      <c r="W93" s="306" t="s">
        <v>184</v>
      </c>
      <c r="X93" s="1457" t="s">
        <v>614</v>
      </c>
    </row>
    <row r="94" spans="1:24" s="361" customFormat="1" ht="13.5" customHeight="1" thickBot="1" x14ac:dyDescent="0.3">
      <c r="A94" s="1466"/>
      <c r="B94" s="1467"/>
      <c r="C94" s="930" t="s">
        <v>821</v>
      </c>
      <c r="D94" s="438">
        <f t="shared" si="20"/>
        <v>8</v>
      </c>
      <c r="E94" s="439">
        <v>0</v>
      </c>
      <c r="F94" s="440">
        <v>2</v>
      </c>
      <c r="G94" s="440">
        <v>1</v>
      </c>
      <c r="H94" s="440">
        <v>1</v>
      </c>
      <c r="I94" s="440">
        <v>2</v>
      </c>
      <c r="J94" s="440">
        <v>1</v>
      </c>
      <c r="K94" s="440">
        <v>0</v>
      </c>
      <c r="L94" s="440">
        <v>0</v>
      </c>
      <c r="M94" s="440">
        <v>1</v>
      </c>
      <c r="N94" s="440">
        <v>0</v>
      </c>
      <c r="O94" s="440">
        <v>0</v>
      </c>
      <c r="P94" s="440">
        <v>0</v>
      </c>
      <c r="Q94" s="440">
        <v>0</v>
      </c>
      <c r="R94" s="440">
        <v>0</v>
      </c>
      <c r="S94" s="440">
        <v>0</v>
      </c>
      <c r="T94" s="440">
        <v>0</v>
      </c>
      <c r="U94" s="440">
        <v>0</v>
      </c>
      <c r="V94" s="440">
        <v>0</v>
      </c>
      <c r="W94" s="306" t="s">
        <v>446</v>
      </c>
      <c r="X94" s="1457"/>
    </row>
    <row r="95" spans="1:24" s="362" customFormat="1" ht="13.5" customHeight="1" thickBot="1" x14ac:dyDescent="0.3">
      <c r="A95" s="1464" t="s">
        <v>527</v>
      </c>
      <c r="B95" s="1465" t="s">
        <v>402</v>
      </c>
      <c r="C95" s="932" t="s">
        <v>820</v>
      </c>
      <c r="D95" s="936">
        <f>SUM(E95:V95)</f>
        <v>11</v>
      </c>
      <c r="E95" s="436">
        <v>0</v>
      </c>
      <c r="F95" s="437">
        <v>0</v>
      </c>
      <c r="G95" s="437">
        <v>0</v>
      </c>
      <c r="H95" s="437">
        <v>0</v>
      </c>
      <c r="I95" s="437">
        <v>0</v>
      </c>
      <c r="J95" s="437">
        <v>0</v>
      </c>
      <c r="K95" s="437">
        <v>0</v>
      </c>
      <c r="L95" s="437">
        <v>0</v>
      </c>
      <c r="M95" s="437">
        <v>0</v>
      </c>
      <c r="N95" s="437">
        <v>0</v>
      </c>
      <c r="O95" s="437">
        <v>0</v>
      </c>
      <c r="P95" s="437">
        <v>0</v>
      </c>
      <c r="Q95" s="437">
        <v>0</v>
      </c>
      <c r="R95" s="437">
        <v>0</v>
      </c>
      <c r="S95" s="437">
        <v>0</v>
      </c>
      <c r="T95" s="437">
        <v>0</v>
      </c>
      <c r="U95" s="437">
        <v>0</v>
      </c>
      <c r="V95" s="437">
        <v>11</v>
      </c>
      <c r="W95" s="307" t="s">
        <v>184</v>
      </c>
      <c r="X95" s="1460" t="s">
        <v>585</v>
      </c>
    </row>
    <row r="96" spans="1:24" s="362" customFormat="1" ht="13.5" customHeight="1" thickBot="1" x14ac:dyDescent="0.3">
      <c r="A96" s="1464"/>
      <c r="B96" s="1465"/>
      <c r="C96" s="932" t="s">
        <v>821</v>
      </c>
      <c r="D96" s="936">
        <f>SUM(E96:V96)</f>
        <v>7</v>
      </c>
      <c r="E96" s="436">
        <v>0</v>
      </c>
      <c r="F96" s="437">
        <v>0</v>
      </c>
      <c r="G96" s="437">
        <v>0</v>
      </c>
      <c r="H96" s="437">
        <v>0</v>
      </c>
      <c r="I96" s="437">
        <v>0</v>
      </c>
      <c r="J96" s="437">
        <v>0</v>
      </c>
      <c r="K96" s="437">
        <v>0</v>
      </c>
      <c r="L96" s="437">
        <v>0</v>
      </c>
      <c r="M96" s="437">
        <v>0</v>
      </c>
      <c r="N96" s="437">
        <v>0</v>
      </c>
      <c r="O96" s="437">
        <v>0</v>
      </c>
      <c r="P96" s="437">
        <v>0</v>
      </c>
      <c r="Q96" s="437">
        <v>0</v>
      </c>
      <c r="R96" s="437">
        <v>0</v>
      </c>
      <c r="S96" s="437">
        <v>0</v>
      </c>
      <c r="T96" s="437">
        <v>0</v>
      </c>
      <c r="U96" s="437">
        <v>0</v>
      </c>
      <c r="V96" s="437">
        <v>7</v>
      </c>
      <c r="W96" s="307" t="s">
        <v>446</v>
      </c>
      <c r="X96" s="1460"/>
    </row>
    <row r="97" spans="1:24" s="361" customFormat="1" ht="19.5" customHeight="1" thickBot="1" x14ac:dyDescent="0.3">
      <c r="A97" s="1466" t="s">
        <v>528</v>
      </c>
      <c r="B97" s="1467" t="s">
        <v>529</v>
      </c>
      <c r="C97" s="930" t="s">
        <v>820</v>
      </c>
      <c r="D97" s="438">
        <f t="shared" ref="D97:D98" si="21">SUM(E97:V97)</f>
        <v>18</v>
      </c>
      <c r="E97" s="439">
        <v>0</v>
      </c>
      <c r="F97" s="440">
        <v>0</v>
      </c>
      <c r="G97" s="440">
        <v>0</v>
      </c>
      <c r="H97" s="440">
        <v>0</v>
      </c>
      <c r="I97" s="440">
        <v>0</v>
      </c>
      <c r="J97" s="440">
        <v>0</v>
      </c>
      <c r="K97" s="440">
        <v>0</v>
      </c>
      <c r="L97" s="440">
        <v>0</v>
      </c>
      <c r="M97" s="440">
        <v>0</v>
      </c>
      <c r="N97" s="440">
        <v>0</v>
      </c>
      <c r="O97" s="440">
        <v>0</v>
      </c>
      <c r="P97" s="440">
        <v>0</v>
      </c>
      <c r="Q97" s="440">
        <v>0</v>
      </c>
      <c r="R97" s="440">
        <v>0</v>
      </c>
      <c r="S97" s="440">
        <v>1</v>
      </c>
      <c r="T97" s="440">
        <v>0</v>
      </c>
      <c r="U97" s="440">
        <v>0</v>
      </c>
      <c r="V97" s="440">
        <v>17</v>
      </c>
      <c r="W97" s="306" t="s">
        <v>184</v>
      </c>
      <c r="X97" s="1457" t="s">
        <v>624</v>
      </c>
    </row>
    <row r="98" spans="1:24" s="361" customFormat="1" ht="19.5" customHeight="1" thickBot="1" x14ac:dyDescent="0.3">
      <c r="A98" s="1466"/>
      <c r="B98" s="1467"/>
      <c r="C98" s="930" t="s">
        <v>821</v>
      </c>
      <c r="D98" s="438">
        <f t="shared" si="21"/>
        <v>4</v>
      </c>
      <c r="E98" s="439">
        <v>0</v>
      </c>
      <c r="F98" s="440">
        <v>0</v>
      </c>
      <c r="G98" s="440">
        <v>0</v>
      </c>
      <c r="H98" s="440">
        <v>0</v>
      </c>
      <c r="I98" s="440">
        <v>0</v>
      </c>
      <c r="J98" s="440">
        <v>0</v>
      </c>
      <c r="K98" s="440">
        <v>0</v>
      </c>
      <c r="L98" s="440">
        <v>0</v>
      </c>
      <c r="M98" s="440">
        <v>0</v>
      </c>
      <c r="N98" s="440">
        <v>0</v>
      </c>
      <c r="O98" s="440">
        <v>0</v>
      </c>
      <c r="P98" s="440">
        <v>0</v>
      </c>
      <c r="Q98" s="440">
        <v>0</v>
      </c>
      <c r="R98" s="440">
        <v>0</v>
      </c>
      <c r="S98" s="440">
        <v>0</v>
      </c>
      <c r="T98" s="440">
        <v>0</v>
      </c>
      <c r="U98" s="440">
        <v>0</v>
      </c>
      <c r="V98" s="440">
        <v>4</v>
      </c>
      <c r="W98" s="306" t="s">
        <v>446</v>
      </c>
      <c r="X98" s="1457"/>
    </row>
    <row r="99" spans="1:24" s="365" customFormat="1" ht="20.25" customHeight="1" thickBot="1" x14ac:dyDescent="0.35">
      <c r="A99" s="1464" t="s">
        <v>530</v>
      </c>
      <c r="B99" s="1465" t="s">
        <v>531</v>
      </c>
      <c r="C99" s="932" t="s">
        <v>820</v>
      </c>
      <c r="D99" s="936">
        <f>SUM(E99:V99)</f>
        <v>14</v>
      </c>
      <c r="E99" s="436">
        <v>1</v>
      </c>
      <c r="F99" s="437">
        <v>2</v>
      </c>
      <c r="G99" s="437">
        <v>2</v>
      </c>
      <c r="H99" s="437">
        <v>2</v>
      </c>
      <c r="I99" s="437">
        <v>2</v>
      </c>
      <c r="J99" s="437">
        <v>0</v>
      </c>
      <c r="K99" s="437">
        <v>2</v>
      </c>
      <c r="L99" s="437">
        <v>0</v>
      </c>
      <c r="M99" s="437">
        <v>0</v>
      </c>
      <c r="N99" s="437">
        <v>1</v>
      </c>
      <c r="O99" s="437">
        <v>0</v>
      </c>
      <c r="P99" s="437">
        <v>1</v>
      </c>
      <c r="Q99" s="437">
        <v>0</v>
      </c>
      <c r="R99" s="437">
        <v>0</v>
      </c>
      <c r="S99" s="437">
        <v>1</v>
      </c>
      <c r="T99" s="437">
        <v>0</v>
      </c>
      <c r="U99" s="437">
        <v>0</v>
      </c>
      <c r="V99" s="437">
        <v>0</v>
      </c>
      <c r="W99" s="307" t="s">
        <v>184</v>
      </c>
      <c r="X99" s="1460" t="s">
        <v>623</v>
      </c>
    </row>
    <row r="100" spans="1:24" s="365" customFormat="1" ht="20.25" customHeight="1" thickBot="1" x14ac:dyDescent="0.35">
      <c r="A100" s="1464"/>
      <c r="B100" s="1465"/>
      <c r="C100" s="932" t="s">
        <v>821</v>
      </c>
      <c r="D100" s="936">
        <f>SUM(E100:V100)</f>
        <v>8</v>
      </c>
      <c r="E100" s="436">
        <v>2</v>
      </c>
      <c r="F100" s="437">
        <v>1</v>
      </c>
      <c r="G100" s="437">
        <v>0</v>
      </c>
      <c r="H100" s="437">
        <v>2</v>
      </c>
      <c r="I100" s="437">
        <v>0</v>
      </c>
      <c r="J100" s="437">
        <v>0</v>
      </c>
      <c r="K100" s="437">
        <v>0</v>
      </c>
      <c r="L100" s="437">
        <v>1</v>
      </c>
      <c r="M100" s="437">
        <v>2</v>
      </c>
      <c r="N100" s="437">
        <v>0</v>
      </c>
      <c r="O100" s="437">
        <v>0</v>
      </c>
      <c r="P100" s="437">
        <v>0</v>
      </c>
      <c r="Q100" s="437">
        <v>0</v>
      </c>
      <c r="R100" s="437">
        <v>0</v>
      </c>
      <c r="S100" s="437">
        <v>0</v>
      </c>
      <c r="T100" s="437">
        <v>0</v>
      </c>
      <c r="U100" s="437">
        <v>0</v>
      </c>
      <c r="V100" s="437">
        <v>0</v>
      </c>
      <c r="W100" s="307" t="s">
        <v>446</v>
      </c>
      <c r="X100" s="1460"/>
    </row>
    <row r="101" spans="1:24" s="364" customFormat="1" ht="13.5" customHeight="1" thickBot="1" x14ac:dyDescent="0.35">
      <c r="A101" s="1466" t="s">
        <v>532</v>
      </c>
      <c r="B101" s="1467" t="s">
        <v>533</v>
      </c>
      <c r="C101" s="930" t="s">
        <v>820</v>
      </c>
      <c r="D101" s="438">
        <f t="shared" ref="D101:D102" si="22">SUM(E101:V101)</f>
        <v>55</v>
      </c>
      <c r="E101" s="439">
        <v>0</v>
      </c>
      <c r="F101" s="440">
        <v>0</v>
      </c>
      <c r="G101" s="440">
        <v>1</v>
      </c>
      <c r="H101" s="440">
        <v>0</v>
      </c>
      <c r="I101" s="440">
        <v>2</v>
      </c>
      <c r="J101" s="440">
        <v>0</v>
      </c>
      <c r="K101" s="440">
        <v>0</v>
      </c>
      <c r="L101" s="440">
        <v>1</v>
      </c>
      <c r="M101" s="440">
        <v>2</v>
      </c>
      <c r="N101" s="440">
        <v>1</v>
      </c>
      <c r="O101" s="440">
        <v>1</v>
      </c>
      <c r="P101" s="440">
        <v>4</v>
      </c>
      <c r="Q101" s="440">
        <v>9</v>
      </c>
      <c r="R101" s="440">
        <v>14</v>
      </c>
      <c r="S101" s="440">
        <v>16</v>
      </c>
      <c r="T101" s="440">
        <v>2</v>
      </c>
      <c r="U101" s="440">
        <v>1</v>
      </c>
      <c r="V101" s="440">
        <v>1</v>
      </c>
      <c r="W101" s="306" t="s">
        <v>184</v>
      </c>
      <c r="X101" s="1457" t="s">
        <v>615</v>
      </c>
    </row>
    <row r="102" spans="1:24" ht="13.5" customHeight="1" thickBot="1" x14ac:dyDescent="0.3">
      <c r="A102" s="1453"/>
      <c r="B102" s="1467"/>
      <c r="C102" s="930" t="s">
        <v>821</v>
      </c>
      <c r="D102" s="438">
        <f t="shared" si="22"/>
        <v>4</v>
      </c>
      <c r="E102" s="439">
        <v>0</v>
      </c>
      <c r="F102" s="440">
        <v>0</v>
      </c>
      <c r="G102" s="440">
        <v>0</v>
      </c>
      <c r="H102" s="440">
        <v>0</v>
      </c>
      <c r="I102" s="440">
        <v>2</v>
      </c>
      <c r="J102" s="440">
        <v>0</v>
      </c>
      <c r="K102" s="440">
        <v>0</v>
      </c>
      <c r="L102" s="440">
        <v>0</v>
      </c>
      <c r="M102" s="440">
        <v>0</v>
      </c>
      <c r="N102" s="440">
        <v>0</v>
      </c>
      <c r="O102" s="440">
        <v>0</v>
      </c>
      <c r="P102" s="440">
        <v>0</v>
      </c>
      <c r="Q102" s="440">
        <v>0</v>
      </c>
      <c r="R102" s="440">
        <v>0</v>
      </c>
      <c r="S102" s="440">
        <v>0</v>
      </c>
      <c r="T102" s="440">
        <v>1</v>
      </c>
      <c r="U102" s="440">
        <v>1</v>
      </c>
      <c r="V102" s="440">
        <v>0</v>
      </c>
      <c r="W102" s="306" t="s">
        <v>446</v>
      </c>
      <c r="X102" s="1457"/>
    </row>
    <row r="103" spans="1:24" ht="42.75" customHeight="1" thickBot="1" x14ac:dyDescent="0.3">
      <c r="A103" s="1464" t="s">
        <v>1284</v>
      </c>
      <c r="B103" s="1465" t="s">
        <v>643</v>
      </c>
      <c r="C103" s="932" t="s">
        <v>820</v>
      </c>
      <c r="D103" s="936">
        <f>SUM(E103:V103)</f>
        <v>46</v>
      </c>
      <c r="E103" s="436">
        <v>8</v>
      </c>
      <c r="F103" s="437">
        <v>5</v>
      </c>
      <c r="G103" s="437">
        <v>5</v>
      </c>
      <c r="H103" s="437">
        <v>3</v>
      </c>
      <c r="I103" s="437">
        <v>5</v>
      </c>
      <c r="J103" s="437">
        <v>3</v>
      </c>
      <c r="K103" s="437">
        <v>4</v>
      </c>
      <c r="L103" s="437">
        <v>0</v>
      </c>
      <c r="M103" s="437">
        <v>1</v>
      </c>
      <c r="N103" s="437">
        <v>1</v>
      </c>
      <c r="O103" s="437">
        <v>1</v>
      </c>
      <c r="P103" s="437">
        <v>1</v>
      </c>
      <c r="Q103" s="437">
        <v>2</v>
      </c>
      <c r="R103" s="437">
        <v>2</v>
      </c>
      <c r="S103" s="437">
        <v>2</v>
      </c>
      <c r="T103" s="437">
        <v>1</v>
      </c>
      <c r="U103" s="437">
        <v>0</v>
      </c>
      <c r="V103" s="437">
        <v>2</v>
      </c>
      <c r="W103" s="307" t="s">
        <v>184</v>
      </c>
      <c r="X103" s="1460" t="s">
        <v>687</v>
      </c>
    </row>
    <row r="104" spans="1:24" ht="42.75" customHeight="1" thickBot="1" x14ac:dyDescent="0.3">
      <c r="A104" s="1464"/>
      <c r="B104" s="1465"/>
      <c r="C104" s="932" t="s">
        <v>821</v>
      </c>
      <c r="D104" s="936">
        <f>SUM(E104:V104)</f>
        <v>52</v>
      </c>
      <c r="E104" s="436">
        <v>9</v>
      </c>
      <c r="F104" s="437">
        <v>10</v>
      </c>
      <c r="G104" s="437">
        <v>5</v>
      </c>
      <c r="H104" s="437">
        <v>3</v>
      </c>
      <c r="I104" s="437">
        <v>8</v>
      </c>
      <c r="J104" s="437">
        <v>3</v>
      </c>
      <c r="K104" s="437">
        <v>5</v>
      </c>
      <c r="L104" s="437">
        <v>1</v>
      </c>
      <c r="M104" s="437">
        <v>0</v>
      </c>
      <c r="N104" s="437">
        <v>0</v>
      </c>
      <c r="O104" s="437">
        <v>0</v>
      </c>
      <c r="P104" s="437">
        <v>0</v>
      </c>
      <c r="Q104" s="437">
        <v>0</v>
      </c>
      <c r="R104" s="437">
        <v>1</v>
      </c>
      <c r="S104" s="437">
        <v>0</v>
      </c>
      <c r="T104" s="437">
        <v>0</v>
      </c>
      <c r="U104" s="437">
        <v>1</v>
      </c>
      <c r="V104" s="437">
        <v>6</v>
      </c>
      <c r="W104" s="307" t="s">
        <v>446</v>
      </c>
      <c r="X104" s="1460"/>
    </row>
    <row r="105" spans="1:24" ht="13.5" customHeight="1" thickBot="1" x14ac:dyDescent="0.3">
      <c r="A105" s="1466" t="s">
        <v>534</v>
      </c>
      <c r="B105" s="1467" t="s">
        <v>535</v>
      </c>
      <c r="C105" s="930" t="s">
        <v>820</v>
      </c>
      <c r="D105" s="438">
        <f t="shared" ref="D105:D106" si="23">SUM(E105:V105)</f>
        <v>3</v>
      </c>
      <c r="E105" s="439">
        <v>0</v>
      </c>
      <c r="F105" s="440">
        <v>0</v>
      </c>
      <c r="G105" s="440">
        <v>0</v>
      </c>
      <c r="H105" s="440">
        <v>0</v>
      </c>
      <c r="I105" s="440">
        <v>0</v>
      </c>
      <c r="J105" s="440">
        <v>0</v>
      </c>
      <c r="K105" s="440">
        <v>0</v>
      </c>
      <c r="L105" s="440">
        <v>0</v>
      </c>
      <c r="M105" s="440">
        <v>0</v>
      </c>
      <c r="N105" s="440">
        <v>0</v>
      </c>
      <c r="O105" s="440">
        <v>0</v>
      </c>
      <c r="P105" s="440">
        <v>1</v>
      </c>
      <c r="Q105" s="440">
        <v>1</v>
      </c>
      <c r="R105" s="440">
        <v>0</v>
      </c>
      <c r="S105" s="440">
        <v>0</v>
      </c>
      <c r="T105" s="440">
        <v>0</v>
      </c>
      <c r="U105" s="440">
        <v>0</v>
      </c>
      <c r="V105" s="440">
        <v>1</v>
      </c>
      <c r="W105" s="306" t="s">
        <v>184</v>
      </c>
      <c r="X105" s="1457" t="s">
        <v>616</v>
      </c>
    </row>
    <row r="106" spans="1:24" ht="13.5" customHeight="1" thickBot="1" x14ac:dyDescent="0.3">
      <c r="A106" s="1453"/>
      <c r="B106" s="1467"/>
      <c r="C106" s="930" t="s">
        <v>821</v>
      </c>
      <c r="D106" s="438">
        <f t="shared" si="23"/>
        <v>0</v>
      </c>
      <c r="E106" s="439">
        <v>0</v>
      </c>
      <c r="F106" s="440">
        <v>0</v>
      </c>
      <c r="G106" s="440">
        <v>0</v>
      </c>
      <c r="H106" s="440">
        <v>0</v>
      </c>
      <c r="I106" s="440">
        <v>0</v>
      </c>
      <c r="J106" s="440">
        <v>0</v>
      </c>
      <c r="K106" s="440">
        <v>0</v>
      </c>
      <c r="L106" s="440">
        <v>0</v>
      </c>
      <c r="M106" s="440">
        <v>0</v>
      </c>
      <c r="N106" s="440">
        <v>0</v>
      </c>
      <c r="O106" s="440">
        <v>0</v>
      </c>
      <c r="P106" s="440">
        <v>0</v>
      </c>
      <c r="Q106" s="440">
        <v>0</v>
      </c>
      <c r="R106" s="440">
        <v>0</v>
      </c>
      <c r="S106" s="440">
        <v>0</v>
      </c>
      <c r="T106" s="440">
        <v>0</v>
      </c>
      <c r="U106" s="440">
        <v>0</v>
      </c>
      <c r="V106" s="440">
        <v>0</v>
      </c>
      <c r="W106" s="306" t="s">
        <v>446</v>
      </c>
      <c r="X106" s="1457"/>
    </row>
    <row r="107" spans="1:24" ht="13.5" customHeight="1" thickBot="1" x14ac:dyDescent="0.3">
      <c r="A107" s="1464" t="s">
        <v>536</v>
      </c>
      <c r="B107" s="1465" t="s">
        <v>1235</v>
      </c>
      <c r="C107" s="932" t="s">
        <v>820</v>
      </c>
      <c r="D107" s="936">
        <f>SUM(E107:V107)</f>
        <v>2</v>
      </c>
      <c r="E107" s="436">
        <v>0</v>
      </c>
      <c r="F107" s="437">
        <v>0</v>
      </c>
      <c r="G107" s="437">
        <v>0</v>
      </c>
      <c r="H107" s="437">
        <v>0</v>
      </c>
      <c r="I107" s="437">
        <v>0</v>
      </c>
      <c r="J107" s="437">
        <v>0</v>
      </c>
      <c r="K107" s="437">
        <v>0</v>
      </c>
      <c r="L107" s="437">
        <v>1</v>
      </c>
      <c r="M107" s="437">
        <v>0</v>
      </c>
      <c r="N107" s="437">
        <v>0</v>
      </c>
      <c r="O107" s="437">
        <v>0</v>
      </c>
      <c r="P107" s="437">
        <v>0</v>
      </c>
      <c r="Q107" s="437">
        <v>0</v>
      </c>
      <c r="R107" s="437">
        <v>0</v>
      </c>
      <c r="S107" s="437">
        <v>0</v>
      </c>
      <c r="T107" s="437">
        <v>1</v>
      </c>
      <c r="U107" s="437">
        <v>0</v>
      </c>
      <c r="V107" s="437">
        <v>0</v>
      </c>
      <c r="W107" s="307" t="s">
        <v>184</v>
      </c>
      <c r="X107" s="1460" t="s">
        <v>617</v>
      </c>
    </row>
    <row r="108" spans="1:24" ht="13.5" customHeight="1" thickBot="1" x14ac:dyDescent="0.3">
      <c r="A108" s="1464"/>
      <c r="B108" s="1465"/>
      <c r="C108" s="932" t="s">
        <v>821</v>
      </c>
      <c r="D108" s="936">
        <f>SUM(E108:V108)</f>
        <v>0</v>
      </c>
      <c r="E108" s="436">
        <v>0</v>
      </c>
      <c r="F108" s="437">
        <v>0</v>
      </c>
      <c r="G108" s="437">
        <v>0</v>
      </c>
      <c r="H108" s="437">
        <v>0</v>
      </c>
      <c r="I108" s="437">
        <v>0</v>
      </c>
      <c r="J108" s="437">
        <v>0</v>
      </c>
      <c r="K108" s="437">
        <v>0</v>
      </c>
      <c r="L108" s="437">
        <v>0</v>
      </c>
      <c r="M108" s="437">
        <v>0</v>
      </c>
      <c r="N108" s="437">
        <v>0</v>
      </c>
      <c r="O108" s="437">
        <v>0</v>
      </c>
      <c r="P108" s="437">
        <v>0</v>
      </c>
      <c r="Q108" s="437">
        <v>0</v>
      </c>
      <c r="R108" s="437">
        <v>0</v>
      </c>
      <c r="S108" s="437">
        <v>0</v>
      </c>
      <c r="T108" s="437">
        <v>0</v>
      </c>
      <c r="U108" s="437">
        <v>0</v>
      </c>
      <c r="V108" s="437">
        <v>0</v>
      </c>
      <c r="W108" s="307" t="s">
        <v>446</v>
      </c>
      <c r="X108" s="1460"/>
    </row>
    <row r="109" spans="1:24" ht="13.5" customHeight="1" thickBot="1" x14ac:dyDescent="0.3">
      <c r="A109" s="1466" t="s">
        <v>537</v>
      </c>
      <c r="B109" s="1467" t="s">
        <v>538</v>
      </c>
      <c r="C109" s="930" t="s">
        <v>820</v>
      </c>
      <c r="D109" s="438">
        <f t="shared" ref="D109:D110" si="24">SUM(E109:V109)</f>
        <v>1</v>
      </c>
      <c r="E109" s="439">
        <v>0</v>
      </c>
      <c r="F109" s="440">
        <v>0</v>
      </c>
      <c r="G109" s="440">
        <v>0</v>
      </c>
      <c r="H109" s="440">
        <v>0</v>
      </c>
      <c r="I109" s="440">
        <v>0</v>
      </c>
      <c r="J109" s="440">
        <v>0</v>
      </c>
      <c r="K109" s="440">
        <v>0</v>
      </c>
      <c r="L109" s="440">
        <v>0</v>
      </c>
      <c r="M109" s="440">
        <v>0</v>
      </c>
      <c r="N109" s="440">
        <v>0</v>
      </c>
      <c r="O109" s="440">
        <v>0</v>
      </c>
      <c r="P109" s="440">
        <v>0</v>
      </c>
      <c r="Q109" s="440">
        <v>0</v>
      </c>
      <c r="R109" s="440">
        <v>0</v>
      </c>
      <c r="S109" s="440">
        <v>1</v>
      </c>
      <c r="T109" s="440">
        <v>0</v>
      </c>
      <c r="U109" s="440">
        <v>0</v>
      </c>
      <c r="V109" s="440">
        <v>0</v>
      </c>
      <c r="W109" s="306" t="s">
        <v>184</v>
      </c>
      <c r="X109" s="1457" t="s">
        <v>618</v>
      </c>
    </row>
    <row r="110" spans="1:24" ht="13.5" customHeight="1" thickBot="1" x14ac:dyDescent="0.3">
      <c r="A110" s="1453"/>
      <c r="B110" s="1467"/>
      <c r="C110" s="930" t="s">
        <v>821</v>
      </c>
      <c r="D110" s="438">
        <f t="shared" si="24"/>
        <v>2</v>
      </c>
      <c r="E110" s="439">
        <v>0</v>
      </c>
      <c r="F110" s="440">
        <v>0</v>
      </c>
      <c r="G110" s="440">
        <v>0</v>
      </c>
      <c r="H110" s="440">
        <v>0</v>
      </c>
      <c r="I110" s="440">
        <v>0</v>
      </c>
      <c r="J110" s="440">
        <v>0</v>
      </c>
      <c r="K110" s="440">
        <v>0</v>
      </c>
      <c r="L110" s="440">
        <v>1</v>
      </c>
      <c r="M110" s="440">
        <v>0</v>
      </c>
      <c r="N110" s="440">
        <v>0</v>
      </c>
      <c r="O110" s="440">
        <v>0</v>
      </c>
      <c r="P110" s="440">
        <v>0</v>
      </c>
      <c r="Q110" s="440">
        <v>0</v>
      </c>
      <c r="R110" s="440">
        <v>0</v>
      </c>
      <c r="S110" s="440">
        <v>0</v>
      </c>
      <c r="T110" s="440">
        <v>0</v>
      </c>
      <c r="U110" s="440">
        <v>1</v>
      </c>
      <c r="V110" s="440">
        <v>0</v>
      </c>
      <c r="W110" s="306" t="s">
        <v>446</v>
      </c>
      <c r="X110" s="1457"/>
    </row>
    <row r="111" spans="1:24" ht="13.5" customHeight="1" thickBot="1" x14ac:dyDescent="0.3">
      <c r="A111" s="1464" t="s">
        <v>539</v>
      </c>
      <c r="B111" s="1465" t="s">
        <v>540</v>
      </c>
      <c r="C111" s="932" t="s">
        <v>820</v>
      </c>
      <c r="D111" s="936">
        <f>SUM(E111:V111)</f>
        <v>1</v>
      </c>
      <c r="E111" s="436">
        <v>0</v>
      </c>
      <c r="F111" s="437">
        <v>0</v>
      </c>
      <c r="G111" s="437">
        <v>0</v>
      </c>
      <c r="H111" s="437">
        <v>0</v>
      </c>
      <c r="I111" s="437">
        <v>0</v>
      </c>
      <c r="J111" s="437">
        <v>0</v>
      </c>
      <c r="K111" s="437">
        <v>0</v>
      </c>
      <c r="L111" s="437">
        <v>1</v>
      </c>
      <c r="M111" s="437">
        <v>0</v>
      </c>
      <c r="N111" s="437">
        <v>0</v>
      </c>
      <c r="O111" s="437">
        <v>0</v>
      </c>
      <c r="P111" s="437">
        <v>0</v>
      </c>
      <c r="Q111" s="437">
        <v>0</v>
      </c>
      <c r="R111" s="437">
        <v>0</v>
      </c>
      <c r="S111" s="437">
        <v>0</v>
      </c>
      <c r="T111" s="437">
        <v>0</v>
      </c>
      <c r="U111" s="437">
        <v>0</v>
      </c>
      <c r="V111" s="437">
        <v>0</v>
      </c>
      <c r="W111" s="307" t="s">
        <v>184</v>
      </c>
      <c r="X111" s="1460" t="s">
        <v>619</v>
      </c>
    </row>
    <row r="112" spans="1:24" ht="13.5" customHeight="1" thickBot="1" x14ac:dyDescent="0.3">
      <c r="A112" s="1464"/>
      <c r="B112" s="1465"/>
      <c r="C112" s="932" t="s">
        <v>821</v>
      </c>
      <c r="D112" s="936">
        <f>SUM(E112:V112)</f>
        <v>1</v>
      </c>
      <c r="E112" s="436">
        <v>0</v>
      </c>
      <c r="F112" s="437">
        <v>0</v>
      </c>
      <c r="G112" s="437">
        <v>0</v>
      </c>
      <c r="H112" s="437">
        <v>0</v>
      </c>
      <c r="I112" s="437">
        <v>0</v>
      </c>
      <c r="J112" s="437">
        <v>0</v>
      </c>
      <c r="K112" s="437">
        <v>0</v>
      </c>
      <c r="L112" s="437">
        <v>1</v>
      </c>
      <c r="M112" s="437">
        <v>0</v>
      </c>
      <c r="N112" s="437">
        <v>0</v>
      </c>
      <c r="O112" s="437">
        <v>0</v>
      </c>
      <c r="P112" s="437">
        <v>0</v>
      </c>
      <c r="Q112" s="437">
        <v>0</v>
      </c>
      <c r="R112" s="437">
        <v>0</v>
      </c>
      <c r="S112" s="437">
        <v>0</v>
      </c>
      <c r="T112" s="437">
        <v>0</v>
      </c>
      <c r="U112" s="437">
        <v>0</v>
      </c>
      <c r="V112" s="437">
        <v>0</v>
      </c>
      <c r="W112" s="307" t="s">
        <v>446</v>
      </c>
      <c r="X112" s="1460"/>
    </row>
    <row r="113" spans="1:24" ht="13.5" customHeight="1" thickBot="1" x14ac:dyDescent="0.3">
      <c r="A113" s="1466" t="s">
        <v>541</v>
      </c>
      <c r="B113" s="1467" t="s">
        <v>751</v>
      </c>
      <c r="C113" s="930" t="s">
        <v>820</v>
      </c>
      <c r="D113" s="438">
        <f t="shared" ref="D113:D114" si="25">SUM(E113:V113)</f>
        <v>1</v>
      </c>
      <c r="E113" s="439">
        <v>0</v>
      </c>
      <c r="F113" s="440">
        <v>0</v>
      </c>
      <c r="G113" s="440">
        <v>0</v>
      </c>
      <c r="H113" s="440">
        <v>0</v>
      </c>
      <c r="I113" s="440">
        <v>0</v>
      </c>
      <c r="J113" s="440">
        <v>0</v>
      </c>
      <c r="K113" s="440">
        <v>0</v>
      </c>
      <c r="L113" s="440">
        <v>0</v>
      </c>
      <c r="M113" s="440">
        <v>0</v>
      </c>
      <c r="N113" s="440">
        <v>0</v>
      </c>
      <c r="O113" s="440">
        <v>1</v>
      </c>
      <c r="P113" s="440">
        <v>0</v>
      </c>
      <c r="Q113" s="440">
        <v>0</v>
      </c>
      <c r="R113" s="440">
        <v>0</v>
      </c>
      <c r="S113" s="440">
        <v>0</v>
      </c>
      <c r="T113" s="440">
        <v>0</v>
      </c>
      <c r="U113" s="440">
        <v>0</v>
      </c>
      <c r="V113" s="440">
        <v>0</v>
      </c>
      <c r="W113" s="306" t="s">
        <v>184</v>
      </c>
      <c r="X113" s="1457" t="s">
        <v>750</v>
      </c>
    </row>
    <row r="114" spans="1:24" ht="13.5" customHeight="1" thickBot="1" x14ac:dyDescent="0.3">
      <c r="A114" s="1453"/>
      <c r="B114" s="1467"/>
      <c r="C114" s="930" t="s">
        <v>821</v>
      </c>
      <c r="D114" s="438">
        <f t="shared" si="25"/>
        <v>0</v>
      </c>
      <c r="E114" s="439">
        <v>0</v>
      </c>
      <c r="F114" s="440">
        <v>0</v>
      </c>
      <c r="G114" s="440">
        <v>0</v>
      </c>
      <c r="H114" s="440">
        <v>0</v>
      </c>
      <c r="I114" s="440">
        <v>0</v>
      </c>
      <c r="J114" s="440">
        <v>0</v>
      </c>
      <c r="K114" s="440">
        <v>0</v>
      </c>
      <c r="L114" s="440">
        <v>0</v>
      </c>
      <c r="M114" s="440">
        <v>0</v>
      </c>
      <c r="N114" s="440">
        <v>0</v>
      </c>
      <c r="O114" s="440">
        <v>0</v>
      </c>
      <c r="P114" s="440">
        <v>0</v>
      </c>
      <c r="Q114" s="440">
        <v>0</v>
      </c>
      <c r="R114" s="440">
        <v>0</v>
      </c>
      <c r="S114" s="440">
        <v>0</v>
      </c>
      <c r="T114" s="440">
        <v>0</v>
      </c>
      <c r="U114" s="440">
        <v>0</v>
      </c>
      <c r="V114" s="440">
        <v>0</v>
      </c>
      <c r="W114" s="306" t="s">
        <v>446</v>
      </c>
      <c r="X114" s="1457"/>
    </row>
    <row r="115" spans="1:24" ht="13.5" customHeight="1" thickBot="1" x14ac:dyDescent="0.3">
      <c r="A115" s="1464" t="s">
        <v>1236</v>
      </c>
      <c r="B115" s="1465" t="s">
        <v>1237</v>
      </c>
      <c r="C115" s="932" t="s">
        <v>820</v>
      </c>
      <c r="D115" s="936">
        <f>SUM(E115:V115)</f>
        <v>3</v>
      </c>
      <c r="E115" s="436">
        <v>0</v>
      </c>
      <c r="F115" s="437">
        <v>0</v>
      </c>
      <c r="G115" s="437">
        <v>0</v>
      </c>
      <c r="H115" s="437">
        <v>0</v>
      </c>
      <c r="I115" s="437">
        <v>0</v>
      </c>
      <c r="J115" s="437">
        <v>0</v>
      </c>
      <c r="K115" s="437">
        <v>1</v>
      </c>
      <c r="L115" s="437">
        <v>0</v>
      </c>
      <c r="M115" s="437">
        <v>0</v>
      </c>
      <c r="N115" s="437">
        <v>0</v>
      </c>
      <c r="O115" s="437">
        <v>0</v>
      </c>
      <c r="P115" s="437">
        <v>0</v>
      </c>
      <c r="Q115" s="437">
        <v>0</v>
      </c>
      <c r="R115" s="437">
        <v>1</v>
      </c>
      <c r="S115" s="437">
        <v>0</v>
      </c>
      <c r="T115" s="437">
        <v>0</v>
      </c>
      <c r="U115" s="437">
        <v>1</v>
      </c>
      <c r="V115" s="437">
        <v>0</v>
      </c>
      <c r="W115" s="307" t="s">
        <v>184</v>
      </c>
      <c r="X115" s="1460" t="s">
        <v>1238</v>
      </c>
    </row>
    <row r="116" spans="1:24" ht="13.5" customHeight="1" thickBot="1" x14ac:dyDescent="0.3">
      <c r="A116" s="1464"/>
      <c r="B116" s="1465"/>
      <c r="C116" s="932" t="s">
        <v>821</v>
      </c>
      <c r="D116" s="936">
        <f>SUM(E116:V116)</f>
        <v>0</v>
      </c>
      <c r="E116" s="436">
        <v>0</v>
      </c>
      <c r="F116" s="437">
        <v>0</v>
      </c>
      <c r="G116" s="437">
        <v>0</v>
      </c>
      <c r="H116" s="437">
        <v>0</v>
      </c>
      <c r="I116" s="437">
        <v>0</v>
      </c>
      <c r="J116" s="437">
        <v>0</v>
      </c>
      <c r="K116" s="437">
        <v>0</v>
      </c>
      <c r="L116" s="437">
        <v>0</v>
      </c>
      <c r="M116" s="437">
        <v>0</v>
      </c>
      <c r="N116" s="437">
        <v>0</v>
      </c>
      <c r="O116" s="437">
        <v>0</v>
      </c>
      <c r="P116" s="437">
        <v>0</v>
      </c>
      <c r="Q116" s="437">
        <v>0</v>
      </c>
      <c r="R116" s="437">
        <v>0</v>
      </c>
      <c r="S116" s="437">
        <v>0</v>
      </c>
      <c r="T116" s="437">
        <v>0</v>
      </c>
      <c r="U116" s="437">
        <v>0</v>
      </c>
      <c r="V116" s="437">
        <v>0</v>
      </c>
      <c r="W116" s="307" t="s">
        <v>446</v>
      </c>
      <c r="X116" s="1460"/>
    </row>
    <row r="117" spans="1:24" ht="13.5" customHeight="1" thickBot="1" x14ac:dyDescent="0.3">
      <c r="A117" s="1466" t="s">
        <v>542</v>
      </c>
      <c r="B117" s="1467" t="s">
        <v>543</v>
      </c>
      <c r="C117" s="930" t="s">
        <v>820</v>
      </c>
      <c r="D117" s="438">
        <f t="shared" ref="D117:D118" si="26">SUM(E117:V117)</f>
        <v>4</v>
      </c>
      <c r="E117" s="727">
        <v>0</v>
      </c>
      <c r="F117" s="728">
        <v>1</v>
      </c>
      <c r="G117" s="728">
        <v>0</v>
      </c>
      <c r="H117" s="728">
        <v>0</v>
      </c>
      <c r="I117" s="728">
        <v>0</v>
      </c>
      <c r="J117" s="728">
        <v>0</v>
      </c>
      <c r="K117" s="728">
        <v>0</v>
      </c>
      <c r="L117" s="728">
        <v>0</v>
      </c>
      <c r="M117" s="728">
        <v>0</v>
      </c>
      <c r="N117" s="728">
        <v>0</v>
      </c>
      <c r="O117" s="728">
        <v>0</v>
      </c>
      <c r="P117" s="728">
        <v>1</v>
      </c>
      <c r="Q117" s="728">
        <v>1</v>
      </c>
      <c r="R117" s="728">
        <v>1</v>
      </c>
      <c r="S117" s="728">
        <v>0</v>
      </c>
      <c r="T117" s="728">
        <v>0</v>
      </c>
      <c r="U117" s="728">
        <v>0</v>
      </c>
      <c r="V117" s="728">
        <v>0</v>
      </c>
      <c r="W117" s="726" t="s">
        <v>184</v>
      </c>
      <c r="X117" s="1457" t="s">
        <v>644</v>
      </c>
    </row>
    <row r="118" spans="1:24" ht="13.5" customHeight="1" x14ac:dyDescent="0.25">
      <c r="A118" s="1453"/>
      <c r="B118" s="1455"/>
      <c r="C118" s="938" t="s">
        <v>821</v>
      </c>
      <c r="D118" s="729">
        <f t="shared" si="26"/>
        <v>1</v>
      </c>
      <c r="E118" s="449">
        <v>0</v>
      </c>
      <c r="F118" s="450">
        <v>0</v>
      </c>
      <c r="G118" s="450">
        <v>0</v>
      </c>
      <c r="H118" s="450">
        <v>0</v>
      </c>
      <c r="I118" s="450">
        <v>0</v>
      </c>
      <c r="J118" s="450">
        <v>0</v>
      </c>
      <c r="K118" s="450">
        <v>0</v>
      </c>
      <c r="L118" s="450">
        <v>0</v>
      </c>
      <c r="M118" s="450">
        <v>0</v>
      </c>
      <c r="N118" s="450">
        <v>0</v>
      </c>
      <c r="O118" s="450">
        <v>0</v>
      </c>
      <c r="P118" s="450">
        <v>0</v>
      </c>
      <c r="Q118" s="450">
        <v>0</v>
      </c>
      <c r="R118" s="450">
        <v>0</v>
      </c>
      <c r="S118" s="450">
        <v>0</v>
      </c>
      <c r="T118" s="450">
        <v>0</v>
      </c>
      <c r="U118" s="450">
        <v>0</v>
      </c>
      <c r="V118" s="450">
        <v>1</v>
      </c>
      <c r="W118" s="448" t="s">
        <v>446</v>
      </c>
      <c r="X118" s="1472"/>
    </row>
    <row r="119" spans="1:24" ht="13.5" thickBot="1" x14ac:dyDescent="0.3">
      <c r="A119" s="1473" t="s">
        <v>294</v>
      </c>
      <c r="B119" s="1474"/>
      <c r="C119" s="933" t="s">
        <v>820</v>
      </c>
      <c r="D119" s="433">
        <f t="shared" ref="D119:U119" si="27">D7+D9+D11+D13+D15+D17+D19+D21+D23+D25+D27+D29+D31+D33+D35+D37+D39+D41+D43+D45+D47+D49+D51+D53+D55+D57+D59+D61+D63+D65+D67+D69+D71+D73+D75+D77+D79+D81+D83+D85+D87+D89+D91+D93+D95+D97+D99+D101+D103+D105+D107+D109+D111+D113+D115+D117</f>
        <v>425</v>
      </c>
      <c r="E119" s="433">
        <f t="shared" si="27"/>
        <v>48</v>
      </c>
      <c r="F119" s="433">
        <f t="shared" si="27"/>
        <v>35</v>
      </c>
      <c r="G119" s="433">
        <f t="shared" si="27"/>
        <v>32</v>
      </c>
      <c r="H119" s="433">
        <f t="shared" si="27"/>
        <v>33</v>
      </c>
      <c r="I119" s="433">
        <f t="shared" si="27"/>
        <v>39</v>
      </c>
      <c r="J119" s="433">
        <f t="shared" si="27"/>
        <v>18</v>
      </c>
      <c r="K119" s="433">
        <f t="shared" si="27"/>
        <v>33</v>
      </c>
      <c r="L119" s="433">
        <f t="shared" si="27"/>
        <v>31</v>
      </c>
      <c r="M119" s="433">
        <f t="shared" si="27"/>
        <v>18</v>
      </c>
      <c r="N119" s="433">
        <f t="shared" si="27"/>
        <v>11</v>
      </c>
      <c r="O119" s="433">
        <f t="shared" si="27"/>
        <v>12</v>
      </c>
      <c r="P119" s="433">
        <f t="shared" si="27"/>
        <v>10</v>
      </c>
      <c r="Q119" s="433">
        <f t="shared" si="27"/>
        <v>19</v>
      </c>
      <c r="R119" s="433">
        <f t="shared" si="27"/>
        <v>20</v>
      </c>
      <c r="S119" s="433">
        <f t="shared" si="27"/>
        <v>23</v>
      </c>
      <c r="T119" s="433">
        <f t="shared" si="27"/>
        <v>6</v>
      </c>
      <c r="U119" s="433">
        <f t="shared" si="27"/>
        <v>3</v>
      </c>
      <c r="V119" s="433">
        <f>V7+V9+V11+V13+V15+V17+V19+V21+V23+V25+V27+V29+V31+V33+V35+V37+V39+V41+V43+V45+V47+V49+V51+V53+V55+V57+V59+V61+V63+V65+V67+V69+V71+V73+V75+V77+V79+V81+V83+V85+V87+V89+V91+V93+V95+V97+V99+V101+V103+V105+V107+V109+V111+V113+V115+V117</f>
        <v>34</v>
      </c>
      <c r="W119" s="447" t="s">
        <v>184</v>
      </c>
      <c r="X119" s="1479" t="s">
        <v>554</v>
      </c>
    </row>
    <row r="120" spans="1:24" ht="13.5" thickBot="1" x14ac:dyDescent="0.3">
      <c r="A120" s="1475"/>
      <c r="B120" s="1476"/>
      <c r="C120" s="934" t="s">
        <v>821</v>
      </c>
      <c r="D120" s="433">
        <f t="shared" ref="D120:V120" si="28">D8+D10+D12+D14+D16+D18+D20+D22+D24+D26+D28+D30+D32+D34+D36+D38+D40+D42+D44+D46+D48+D50+D52+D54+D56+D58+D60+D62+D64+D66+D68+D70+D72+D74+D76+D78+D80+D82+D84+D86+D88+D90+D92+D94+D96+D98+D100+D102+D104+D106+D108+D110+D112+D114+D116+D118</f>
        <v>280</v>
      </c>
      <c r="E120" s="433">
        <f t="shared" si="28"/>
        <v>45</v>
      </c>
      <c r="F120" s="433">
        <f t="shared" si="28"/>
        <v>31</v>
      </c>
      <c r="G120" s="433">
        <f t="shared" si="28"/>
        <v>41</v>
      </c>
      <c r="H120" s="433">
        <f t="shared" si="28"/>
        <v>26</v>
      </c>
      <c r="I120" s="433">
        <f t="shared" si="28"/>
        <v>39</v>
      </c>
      <c r="J120" s="433">
        <f t="shared" si="28"/>
        <v>18</v>
      </c>
      <c r="K120" s="433">
        <f t="shared" si="28"/>
        <v>21</v>
      </c>
      <c r="L120" s="433">
        <f t="shared" si="28"/>
        <v>14</v>
      </c>
      <c r="M120" s="433">
        <f t="shared" si="28"/>
        <v>11</v>
      </c>
      <c r="N120" s="433">
        <f t="shared" si="28"/>
        <v>0</v>
      </c>
      <c r="O120" s="433">
        <f t="shared" si="28"/>
        <v>3</v>
      </c>
      <c r="P120" s="433">
        <f t="shared" si="28"/>
        <v>1</v>
      </c>
      <c r="Q120" s="433">
        <f t="shared" si="28"/>
        <v>2</v>
      </c>
      <c r="R120" s="433">
        <f t="shared" si="28"/>
        <v>3</v>
      </c>
      <c r="S120" s="433">
        <f t="shared" si="28"/>
        <v>0</v>
      </c>
      <c r="T120" s="433">
        <f t="shared" si="28"/>
        <v>1</v>
      </c>
      <c r="U120" s="433">
        <f t="shared" si="28"/>
        <v>4</v>
      </c>
      <c r="V120" s="433">
        <f t="shared" si="28"/>
        <v>20</v>
      </c>
      <c r="W120" s="373" t="s">
        <v>446</v>
      </c>
      <c r="X120" s="1480"/>
    </row>
    <row r="121" spans="1:24" ht="13" x14ac:dyDescent="0.25">
      <c r="A121" s="1477"/>
      <c r="B121" s="1478"/>
      <c r="C121" s="935" t="s">
        <v>47</v>
      </c>
      <c r="D121" s="731">
        <f t="shared" ref="D121:V121" si="29">D119+D120</f>
        <v>705</v>
      </c>
      <c r="E121" s="731">
        <f t="shared" si="29"/>
        <v>93</v>
      </c>
      <c r="F121" s="731">
        <f t="shared" si="29"/>
        <v>66</v>
      </c>
      <c r="G121" s="731">
        <f t="shared" si="29"/>
        <v>73</v>
      </c>
      <c r="H121" s="731">
        <f t="shared" si="29"/>
        <v>59</v>
      </c>
      <c r="I121" s="731">
        <f t="shared" si="29"/>
        <v>78</v>
      </c>
      <c r="J121" s="731">
        <f t="shared" si="29"/>
        <v>36</v>
      </c>
      <c r="K121" s="731">
        <f t="shared" si="29"/>
        <v>54</v>
      </c>
      <c r="L121" s="731">
        <f t="shared" si="29"/>
        <v>45</v>
      </c>
      <c r="M121" s="731">
        <f t="shared" si="29"/>
        <v>29</v>
      </c>
      <c r="N121" s="731">
        <f t="shared" si="29"/>
        <v>11</v>
      </c>
      <c r="O121" s="731">
        <f t="shared" si="29"/>
        <v>15</v>
      </c>
      <c r="P121" s="731">
        <f t="shared" si="29"/>
        <v>11</v>
      </c>
      <c r="Q121" s="731">
        <f t="shared" si="29"/>
        <v>21</v>
      </c>
      <c r="R121" s="731">
        <f t="shared" si="29"/>
        <v>23</v>
      </c>
      <c r="S121" s="731">
        <f t="shared" si="29"/>
        <v>23</v>
      </c>
      <c r="T121" s="731">
        <f t="shared" si="29"/>
        <v>7</v>
      </c>
      <c r="U121" s="731">
        <f t="shared" si="29"/>
        <v>7</v>
      </c>
      <c r="V121" s="731">
        <f t="shared" si="29"/>
        <v>54</v>
      </c>
      <c r="W121" s="730" t="s">
        <v>48</v>
      </c>
      <c r="X121" s="1481"/>
    </row>
    <row r="122" spans="1:24" ht="12.75" customHeight="1" x14ac:dyDescent="0.25">
      <c r="A122" s="1470" t="s">
        <v>910</v>
      </c>
      <c r="B122" s="1470"/>
      <c r="C122" s="1470"/>
      <c r="D122" s="1470"/>
      <c r="E122" s="1470"/>
      <c r="F122" s="361"/>
      <c r="G122" s="361"/>
      <c r="H122" s="361"/>
      <c r="I122" s="361"/>
      <c r="J122" s="361"/>
      <c r="K122" s="361"/>
      <c r="L122" s="361"/>
      <c r="M122" s="361"/>
      <c r="N122" s="361"/>
      <c r="O122" s="361"/>
      <c r="P122" s="361"/>
      <c r="Q122" s="361"/>
      <c r="R122" s="1471" t="s">
        <v>1283</v>
      </c>
      <c r="S122" s="1471"/>
      <c r="T122" s="1471"/>
      <c r="U122" s="1471"/>
      <c r="V122" s="1471"/>
      <c r="W122" s="1471"/>
      <c r="X122" s="1471"/>
    </row>
  </sheetData>
  <mergeCells count="176">
    <mergeCell ref="A122:E122"/>
    <mergeCell ref="R122:X122"/>
    <mergeCell ref="A117:A118"/>
    <mergeCell ref="B117:B118"/>
    <mergeCell ref="X117:X118"/>
    <mergeCell ref="A119:B121"/>
    <mergeCell ref="X119:X121"/>
    <mergeCell ref="A113:A114"/>
    <mergeCell ref="B113:B114"/>
    <mergeCell ref="X113:X114"/>
    <mergeCell ref="A115:A116"/>
    <mergeCell ref="B115:B116"/>
    <mergeCell ref="X115:X116"/>
    <mergeCell ref="A109:A110"/>
    <mergeCell ref="B109:B110"/>
    <mergeCell ref="X109:X110"/>
    <mergeCell ref="A111:A112"/>
    <mergeCell ref="B111:B112"/>
    <mergeCell ref="X111:X112"/>
    <mergeCell ref="A105:A106"/>
    <mergeCell ref="B105:B106"/>
    <mergeCell ref="X105:X106"/>
    <mergeCell ref="A107:A108"/>
    <mergeCell ref="B107:B108"/>
    <mergeCell ref="X107:X108"/>
    <mergeCell ref="A101:A102"/>
    <mergeCell ref="B101:B102"/>
    <mergeCell ref="X101:X102"/>
    <mergeCell ref="A103:A104"/>
    <mergeCell ref="B103:B104"/>
    <mergeCell ref="X103:X104"/>
    <mergeCell ref="A97:A98"/>
    <mergeCell ref="B97:B98"/>
    <mergeCell ref="X97:X98"/>
    <mergeCell ref="A99:A100"/>
    <mergeCell ref="B99:B100"/>
    <mergeCell ref="X99:X100"/>
    <mergeCell ref="A93:A94"/>
    <mergeCell ref="B93:B94"/>
    <mergeCell ref="X93:X94"/>
    <mergeCell ref="A95:A96"/>
    <mergeCell ref="B95:B96"/>
    <mergeCell ref="X95:X96"/>
    <mergeCell ref="A89:A90"/>
    <mergeCell ref="B89:B90"/>
    <mergeCell ref="X89:X90"/>
    <mergeCell ref="A91:A92"/>
    <mergeCell ref="B91:B92"/>
    <mergeCell ref="X91:X92"/>
    <mergeCell ref="A85:A86"/>
    <mergeCell ref="B85:B86"/>
    <mergeCell ref="X85:X86"/>
    <mergeCell ref="A87:A88"/>
    <mergeCell ref="B87:B88"/>
    <mergeCell ref="X87:X88"/>
    <mergeCell ref="A81:A82"/>
    <mergeCell ref="B81:B82"/>
    <mergeCell ref="X81:X82"/>
    <mergeCell ref="A83:A84"/>
    <mergeCell ref="B83:B84"/>
    <mergeCell ref="X83:X84"/>
    <mergeCell ref="A77:A78"/>
    <mergeCell ref="B77:B78"/>
    <mergeCell ref="X77:X78"/>
    <mergeCell ref="A79:A80"/>
    <mergeCell ref="B79:B80"/>
    <mergeCell ref="X79:X80"/>
    <mergeCell ref="A73:A74"/>
    <mergeCell ref="B73:B74"/>
    <mergeCell ref="X73:X74"/>
    <mergeCell ref="A75:A76"/>
    <mergeCell ref="B75:B76"/>
    <mergeCell ref="X75:X76"/>
    <mergeCell ref="A69:A70"/>
    <mergeCell ref="B69:B70"/>
    <mergeCell ref="X69:X70"/>
    <mergeCell ref="A71:A72"/>
    <mergeCell ref="B71:B72"/>
    <mergeCell ref="X71:X72"/>
    <mergeCell ref="A65:A66"/>
    <mergeCell ref="B65:B66"/>
    <mergeCell ref="X65:X66"/>
    <mergeCell ref="A67:A68"/>
    <mergeCell ref="B67:B68"/>
    <mergeCell ref="X67:X68"/>
    <mergeCell ref="A61:A62"/>
    <mergeCell ref="B61:B62"/>
    <mergeCell ref="X61:X62"/>
    <mergeCell ref="A63:A64"/>
    <mergeCell ref="B63:B64"/>
    <mergeCell ref="X63:X64"/>
    <mergeCell ref="A57:A58"/>
    <mergeCell ref="B57:B58"/>
    <mergeCell ref="X57:X58"/>
    <mergeCell ref="A59:A60"/>
    <mergeCell ref="B59:B60"/>
    <mergeCell ref="X59:X60"/>
    <mergeCell ref="A53:A54"/>
    <mergeCell ref="B53:B54"/>
    <mergeCell ref="X53:X54"/>
    <mergeCell ref="A55:A56"/>
    <mergeCell ref="B55:B56"/>
    <mergeCell ref="X55:X56"/>
    <mergeCell ref="A49:A50"/>
    <mergeCell ref="B49:B50"/>
    <mergeCell ref="X49:X50"/>
    <mergeCell ref="A51:A52"/>
    <mergeCell ref="B51:B52"/>
    <mergeCell ref="X51:X52"/>
    <mergeCell ref="A45:A46"/>
    <mergeCell ref="B45:B46"/>
    <mergeCell ref="X45:X46"/>
    <mergeCell ref="A47:A48"/>
    <mergeCell ref="B47:B48"/>
    <mergeCell ref="X47:X48"/>
    <mergeCell ref="A41:A42"/>
    <mergeCell ref="B41:B42"/>
    <mergeCell ref="X41:X42"/>
    <mergeCell ref="A43:A44"/>
    <mergeCell ref="B43:B44"/>
    <mergeCell ref="X43:X44"/>
    <mergeCell ref="A37:A38"/>
    <mergeCell ref="B37:B38"/>
    <mergeCell ref="X37:X38"/>
    <mergeCell ref="A39:A40"/>
    <mergeCell ref="B39:B40"/>
    <mergeCell ref="X39:X40"/>
    <mergeCell ref="A33:A34"/>
    <mergeCell ref="B33:B34"/>
    <mergeCell ref="X33:X34"/>
    <mergeCell ref="A35:A36"/>
    <mergeCell ref="B35:B36"/>
    <mergeCell ref="X35:X36"/>
    <mergeCell ref="A29:A30"/>
    <mergeCell ref="B29:B30"/>
    <mergeCell ref="X29:X30"/>
    <mergeCell ref="A31:A32"/>
    <mergeCell ref="B31:B32"/>
    <mergeCell ref="X31:X32"/>
    <mergeCell ref="A25:A26"/>
    <mergeCell ref="B25:B26"/>
    <mergeCell ref="X25:X26"/>
    <mergeCell ref="A27:A28"/>
    <mergeCell ref="B27:B28"/>
    <mergeCell ref="X27:X28"/>
    <mergeCell ref="A21:A22"/>
    <mergeCell ref="B21:B22"/>
    <mergeCell ref="X21:X22"/>
    <mergeCell ref="A23:A24"/>
    <mergeCell ref="B23:B24"/>
    <mergeCell ref="X23:X24"/>
    <mergeCell ref="A17:A18"/>
    <mergeCell ref="B17:B18"/>
    <mergeCell ref="X17:X18"/>
    <mergeCell ref="A19:A20"/>
    <mergeCell ref="B19:B20"/>
    <mergeCell ref="X19:X20"/>
    <mergeCell ref="A15:A16"/>
    <mergeCell ref="B15:B16"/>
    <mergeCell ref="X15:X16"/>
    <mergeCell ref="A9:A10"/>
    <mergeCell ref="B9:B10"/>
    <mergeCell ref="X9:X10"/>
    <mergeCell ref="A11:A12"/>
    <mergeCell ref="B11:B12"/>
    <mergeCell ref="X11:X12"/>
    <mergeCell ref="A1:X1"/>
    <mergeCell ref="A2:X2"/>
    <mergeCell ref="A3:X3"/>
    <mergeCell ref="A4:X4"/>
    <mergeCell ref="A7:A8"/>
    <mergeCell ref="B7:B8"/>
    <mergeCell ref="X7:X8"/>
    <mergeCell ref="A13:A14"/>
    <mergeCell ref="B13:B14"/>
    <mergeCell ref="X13:X14"/>
  </mergeCells>
  <printOptions horizontalCentered="1" verticalCentered="1"/>
  <pageMargins left="0" right="0" top="0.39370078740157483" bottom="0" header="0" footer="0"/>
  <pageSetup paperSize="9" scale="75" orientation="landscape" r:id="rId1"/>
  <rowBreaks count="2" manualBreakCount="2">
    <brk id="46" max="23" man="1"/>
    <brk id="86" max="23" man="1"/>
  </rowBreaks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8"/>
  <dimension ref="A1:X122"/>
  <sheetViews>
    <sheetView view="pageBreakPreview" topLeftCell="A100" zoomScaleNormal="100" zoomScaleSheetLayoutView="100" workbookViewId="0">
      <selection activeCell="J14" sqref="J14"/>
    </sheetView>
  </sheetViews>
  <sheetFormatPr defaultColWidth="9.1796875" defaultRowHeight="14" x14ac:dyDescent="0.3"/>
  <cols>
    <col min="1" max="1" width="24" style="302" customWidth="1"/>
    <col min="2" max="2" width="26.7265625" style="302" customWidth="1"/>
    <col min="3" max="3" width="7.453125" style="302" customWidth="1"/>
    <col min="4" max="4" width="6.26953125" style="309" bestFit="1" customWidth="1"/>
    <col min="5" max="20" width="5.453125" style="302" customWidth="1"/>
    <col min="21" max="22" width="4.453125" style="302" customWidth="1"/>
    <col min="23" max="23" width="6" style="302" customWidth="1"/>
    <col min="24" max="24" width="28.453125" style="312" customWidth="1"/>
    <col min="25" max="16384" width="9.1796875" style="302"/>
  </cols>
  <sheetData>
    <row r="1" spans="1:24" ht="24.5" x14ac:dyDescent="0.25">
      <c r="A1" s="1445" t="s">
        <v>655</v>
      </c>
      <c r="B1" s="1445"/>
      <c r="C1" s="1445"/>
      <c r="D1" s="1445"/>
      <c r="E1" s="1445"/>
      <c r="F1" s="1445"/>
      <c r="G1" s="1445"/>
      <c r="H1" s="1445"/>
      <c r="I1" s="1445"/>
      <c r="J1" s="1445"/>
      <c r="K1" s="1445"/>
      <c r="L1" s="1445"/>
      <c r="M1" s="1445"/>
      <c r="N1" s="1445"/>
      <c r="O1" s="1445"/>
      <c r="P1" s="1445"/>
      <c r="Q1" s="1445"/>
      <c r="R1" s="1445"/>
      <c r="S1" s="1445"/>
      <c r="T1" s="1445"/>
      <c r="U1" s="1445"/>
      <c r="V1" s="1445"/>
      <c r="W1" s="1445"/>
      <c r="X1" s="1445"/>
    </row>
    <row r="2" spans="1:24" ht="15.5" x14ac:dyDescent="0.25">
      <c r="A2" s="1446" t="s">
        <v>664</v>
      </c>
      <c r="B2" s="1446"/>
      <c r="C2" s="1446"/>
      <c r="D2" s="1446"/>
      <c r="E2" s="1446"/>
      <c r="F2" s="1446"/>
      <c r="G2" s="1446"/>
      <c r="H2" s="1446"/>
      <c r="I2" s="1446"/>
      <c r="J2" s="1446"/>
      <c r="K2" s="1446"/>
      <c r="L2" s="1446"/>
      <c r="M2" s="1446"/>
      <c r="N2" s="1446"/>
      <c r="O2" s="1446"/>
      <c r="P2" s="1446"/>
      <c r="Q2" s="1446"/>
      <c r="R2" s="1446"/>
      <c r="S2" s="1446"/>
      <c r="T2" s="1446"/>
      <c r="U2" s="1446"/>
      <c r="V2" s="1446"/>
      <c r="W2" s="1446"/>
      <c r="X2" s="1446"/>
    </row>
    <row r="3" spans="1:24" ht="15.5" x14ac:dyDescent="0.25">
      <c r="A3" s="1446" t="s">
        <v>355</v>
      </c>
      <c r="B3" s="1446"/>
      <c r="C3" s="1446"/>
      <c r="D3" s="1446"/>
      <c r="E3" s="1446"/>
      <c r="F3" s="1446"/>
      <c r="G3" s="1446"/>
      <c r="H3" s="1446"/>
      <c r="I3" s="1446"/>
      <c r="J3" s="1446"/>
      <c r="K3" s="1446"/>
      <c r="L3" s="1446"/>
      <c r="M3" s="1446"/>
      <c r="N3" s="1446"/>
      <c r="O3" s="1446"/>
      <c r="P3" s="1446"/>
      <c r="Q3" s="1446"/>
      <c r="R3" s="1446"/>
      <c r="S3" s="1446"/>
      <c r="T3" s="1446"/>
      <c r="U3" s="1446"/>
      <c r="V3" s="1446"/>
      <c r="W3" s="1446"/>
      <c r="X3" s="1446"/>
    </row>
    <row r="4" spans="1:24" ht="15.5" x14ac:dyDescent="0.25">
      <c r="A4" s="1446">
        <v>2017</v>
      </c>
      <c r="B4" s="1446"/>
      <c r="C4" s="1446"/>
      <c r="D4" s="1446"/>
      <c r="E4" s="1446"/>
      <c r="F4" s="1446"/>
      <c r="G4" s="1446"/>
      <c r="H4" s="1446"/>
      <c r="I4" s="1446"/>
      <c r="J4" s="1446"/>
      <c r="K4" s="1446"/>
      <c r="L4" s="1446"/>
      <c r="M4" s="1446"/>
      <c r="N4" s="1446"/>
      <c r="O4" s="1446"/>
      <c r="P4" s="1446"/>
      <c r="Q4" s="1446"/>
      <c r="R4" s="1446"/>
      <c r="S4" s="1446"/>
      <c r="T4" s="1446"/>
      <c r="U4" s="1446"/>
      <c r="V4" s="1446"/>
      <c r="W4" s="1446"/>
      <c r="X4" s="1446"/>
    </row>
    <row r="5" spans="1:24" ht="15.5" x14ac:dyDescent="0.25">
      <c r="A5" s="311" t="s">
        <v>979</v>
      </c>
      <c r="B5" s="367"/>
      <c r="C5" s="367"/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7"/>
      <c r="R5" s="367"/>
      <c r="S5" s="367"/>
      <c r="T5" s="367"/>
      <c r="U5" s="367"/>
      <c r="V5" s="367"/>
      <c r="W5" s="367"/>
      <c r="X5" s="316" t="s">
        <v>207</v>
      </c>
    </row>
    <row r="6" spans="1:24" ht="23.5" x14ac:dyDescent="0.25">
      <c r="A6" s="303" t="s">
        <v>1286</v>
      </c>
      <c r="B6" s="943" t="s">
        <v>114</v>
      </c>
      <c r="C6" s="944" t="s">
        <v>425</v>
      </c>
      <c r="D6" s="305" t="s">
        <v>404</v>
      </c>
      <c r="E6" s="405" t="s">
        <v>1285</v>
      </c>
      <c r="F6" s="406" t="s">
        <v>274</v>
      </c>
      <c r="G6" s="406" t="s">
        <v>177</v>
      </c>
      <c r="H6" s="406" t="s">
        <v>175</v>
      </c>
      <c r="I6" s="406" t="s">
        <v>173</v>
      </c>
      <c r="J6" s="406" t="s">
        <v>171</v>
      </c>
      <c r="K6" s="406" t="s">
        <v>169</v>
      </c>
      <c r="L6" s="406" t="s">
        <v>167</v>
      </c>
      <c r="M6" s="406" t="s">
        <v>165</v>
      </c>
      <c r="N6" s="406" t="s">
        <v>72</v>
      </c>
      <c r="O6" s="406" t="s">
        <v>70</v>
      </c>
      <c r="P6" s="406" t="s">
        <v>68</v>
      </c>
      <c r="Q6" s="406" t="s">
        <v>66</v>
      </c>
      <c r="R6" s="406" t="s">
        <v>64</v>
      </c>
      <c r="S6" s="406" t="s">
        <v>62</v>
      </c>
      <c r="T6" s="406" t="s">
        <v>157</v>
      </c>
      <c r="U6" s="406" t="s">
        <v>155</v>
      </c>
      <c r="V6" s="407" t="s">
        <v>465</v>
      </c>
      <c r="W6" s="305" t="s">
        <v>424</v>
      </c>
      <c r="X6" s="304" t="s">
        <v>1207</v>
      </c>
    </row>
    <row r="7" spans="1:24" s="361" customFormat="1" ht="13.5" thickBot="1" x14ac:dyDescent="0.3">
      <c r="A7" s="1447" t="s">
        <v>1208</v>
      </c>
      <c r="B7" s="1449" t="s">
        <v>1209</v>
      </c>
      <c r="C7" s="931" t="s">
        <v>820</v>
      </c>
      <c r="D7" s="433">
        <f>SUM(E7:V7)</f>
        <v>0</v>
      </c>
      <c r="E7" s="434">
        <v>0</v>
      </c>
      <c r="F7" s="435">
        <v>0</v>
      </c>
      <c r="G7" s="435">
        <v>0</v>
      </c>
      <c r="H7" s="435">
        <v>0</v>
      </c>
      <c r="I7" s="435">
        <v>0</v>
      </c>
      <c r="J7" s="435">
        <v>0</v>
      </c>
      <c r="K7" s="435">
        <v>0</v>
      </c>
      <c r="L7" s="435">
        <v>0</v>
      </c>
      <c r="M7" s="435">
        <v>0</v>
      </c>
      <c r="N7" s="435">
        <v>0</v>
      </c>
      <c r="O7" s="435">
        <v>0</v>
      </c>
      <c r="P7" s="435">
        <v>0</v>
      </c>
      <c r="Q7" s="435">
        <v>0</v>
      </c>
      <c r="R7" s="435">
        <v>0</v>
      </c>
      <c r="S7" s="435">
        <v>0</v>
      </c>
      <c r="T7" s="435">
        <v>0</v>
      </c>
      <c r="U7" s="435">
        <v>0</v>
      </c>
      <c r="V7" s="435">
        <v>0</v>
      </c>
      <c r="W7" s="372" t="s">
        <v>184</v>
      </c>
      <c r="X7" s="1451" t="s">
        <v>1210</v>
      </c>
    </row>
    <row r="8" spans="1:24" s="361" customFormat="1" ht="13.5" thickBot="1" x14ac:dyDescent="0.3">
      <c r="A8" s="1448"/>
      <c r="B8" s="1450"/>
      <c r="C8" s="932" t="s">
        <v>821</v>
      </c>
      <c r="D8" s="433">
        <f>SUM(E8:V8)</f>
        <v>2</v>
      </c>
      <c r="E8" s="436">
        <v>1</v>
      </c>
      <c r="F8" s="437">
        <v>0</v>
      </c>
      <c r="G8" s="437">
        <v>1</v>
      </c>
      <c r="H8" s="437">
        <v>0</v>
      </c>
      <c r="I8" s="437">
        <v>0</v>
      </c>
      <c r="J8" s="437">
        <v>0</v>
      </c>
      <c r="K8" s="437">
        <v>0</v>
      </c>
      <c r="L8" s="437">
        <v>0</v>
      </c>
      <c r="M8" s="437">
        <v>0</v>
      </c>
      <c r="N8" s="437">
        <v>0</v>
      </c>
      <c r="O8" s="437">
        <v>0</v>
      </c>
      <c r="P8" s="437">
        <v>0</v>
      </c>
      <c r="Q8" s="437">
        <v>0</v>
      </c>
      <c r="R8" s="437">
        <v>0</v>
      </c>
      <c r="S8" s="437">
        <v>0</v>
      </c>
      <c r="T8" s="437">
        <v>0</v>
      </c>
      <c r="U8" s="437">
        <v>0</v>
      </c>
      <c r="V8" s="437">
        <v>0</v>
      </c>
      <c r="W8" s="307" t="s">
        <v>446</v>
      </c>
      <c r="X8" s="1452"/>
    </row>
    <row r="9" spans="1:24" s="362" customFormat="1" ht="13.5" thickBot="1" x14ac:dyDescent="0.3">
      <c r="A9" s="1466" t="s">
        <v>1211</v>
      </c>
      <c r="B9" s="1467" t="s">
        <v>1212</v>
      </c>
      <c r="C9" s="930" t="s">
        <v>820</v>
      </c>
      <c r="D9" s="438">
        <f>SUM(E9:V9)</f>
        <v>3</v>
      </c>
      <c r="E9" s="439">
        <v>0</v>
      </c>
      <c r="F9" s="440">
        <v>1</v>
      </c>
      <c r="G9" s="440">
        <v>0</v>
      </c>
      <c r="H9" s="440">
        <v>0</v>
      </c>
      <c r="I9" s="440">
        <v>0</v>
      </c>
      <c r="J9" s="440">
        <v>0</v>
      </c>
      <c r="K9" s="440">
        <v>0</v>
      </c>
      <c r="L9" s="440">
        <v>1</v>
      </c>
      <c r="M9" s="440">
        <v>0</v>
      </c>
      <c r="N9" s="440">
        <v>1</v>
      </c>
      <c r="O9" s="440">
        <v>0</v>
      </c>
      <c r="P9" s="440">
        <v>0</v>
      </c>
      <c r="Q9" s="440">
        <v>0</v>
      </c>
      <c r="R9" s="440">
        <v>0</v>
      </c>
      <c r="S9" s="440">
        <v>0</v>
      </c>
      <c r="T9" s="440">
        <v>0</v>
      </c>
      <c r="U9" s="440">
        <v>0</v>
      </c>
      <c r="V9" s="440">
        <v>0</v>
      </c>
      <c r="W9" s="306" t="s">
        <v>184</v>
      </c>
      <c r="X9" s="1457" t="s">
        <v>1213</v>
      </c>
    </row>
    <row r="10" spans="1:24" s="362" customFormat="1" ht="13.5" thickBot="1" x14ac:dyDescent="0.3">
      <c r="A10" s="1466"/>
      <c r="B10" s="1467"/>
      <c r="C10" s="930" t="s">
        <v>821</v>
      </c>
      <c r="D10" s="438">
        <f t="shared" ref="D10:D12" si="0">SUM(E10:V10)</f>
        <v>0</v>
      </c>
      <c r="E10" s="439">
        <v>0</v>
      </c>
      <c r="F10" s="440">
        <v>0</v>
      </c>
      <c r="G10" s="440">
        <v>0</v>
      </c>
      <c r="H10" s="440">
        <v>0</v>
      </c>
      <c r="I10" s="440">
        <v>0</v>
      </c>
      <c r="J10" s="440">
        <v>0</v>
      </c>
      <c r="K10" s="440">
        <v>0</v>
      </c>
      <c r="L10" s="440">
        <v>0</v>
      </c>
      <c r="M10" s="440">
        <v>0</v>
      </c>
      <c r="N10" s="440">
        <v>0</v>
      </c>
      <c r="O10" s="440">
        <v>0</v>
      </c>
      <c r="P10" s="440">
        <v>0</v>
      </c>
      <c r="Q10" s="440">
        <v>0</v>
      </c>
      <c r="R10" s="440">
        <v>0</v>
      </c>
      <c r="S10" s="440">
        <v>0</v>
      </c>
      <c r="T10" s="440">
        <v>0</v>
      </c>
      <c r="U10" s="440">
        <v>0</v>
      </c>
      <c r="V10" s="440">
        <v>0</v>
      </c>
      <c r="W10" s="306" t="s">
        <v>446</v>
      </c>
      <c r="X10" s="1457"/>
    </row>
    <row r="11" spans="1:24" s="361" customFormat="1" ht="13.5" thickBot="1" x14ac:dyDescent="0.3">
      <c r="A11" s="1464" t="s">
        <v>1214</v>
      </c>
      <c r="B11" s="1465" t="s">
        <v>1215</v>
      </c>
      <c r="C11" s="932" t="s">
        <v>820</v>
      </c>
      <c r="D11" s="936">
        <f t="shared" si="0"/>
        <v>0</v>
      </c>
      <c r="E11" s="436">
        <v>0</v>
      </c>
      <c r="F11" s="437">
        <v>0</v>
      </c>
      <c r="G11" s="437">
        <v>0</v>
      </c>
      <c r="H11" s="437">
        <v>0</v>
      </c>
      <c r="I11" s="437">
        <v>0</v>
      </c>
      <c r="J11" s="437">
        <v>0</v>
      </c>
      <c r="K11" s="437">
        <v>0</v>
      </c>
      <c r="L11" s="437">
        <v>0</v>
      </c>
      <c r="M11" s="437">
        <v>0</v>
      </c>
      <c r="N11" s="437">
        <v>0</v>
      </c>
      <c r="O11" s="437">
        <v>0</v>
      </c>
      <c r="P11" s="437">
        <v>0</v>
      </c>
      <c r="Q11" s="437">
        <v>0</v>
      </c>
      <c r="R11" s="437">
        <v>0</v>
      </c>
      <c r="S11" s="437">
        <v>0</v>
      </c>
      <c r="T11" s="437">
        <v>0</v>
      </c>
      <c r="U11" s="437">
        <v>0</v>
      </c>
      <c r="V11" s="437">
        <v>0</v>
      </c>
      <c r="W11" s="307" t="s">
        <v>184</v>
      </c>
      <c r="X11" s="1460" t="s">
        <v>1216</v>
      </c>
    </row>
    <row r="12" spans="1:24" s="361" customFormat="1" ht="13.5" thickBot="1" x14ac:dyDescent="0.3">
      <c r="A12" s="1464"/>
      <c r="B12" s="1465"/>
      <c r="C12" s="932" t="s">
        <v>821</v>
      </c>
      <c r="D12" s="936">
        <f t="shared" si="0"/>
        <v>0</v>
      </c>
      <c r="E12" s="436">
        <v>0</v>
      </c>
      <c r="F12" s="437">
        <v>0</v>
      </c>
      <c r="G12" s="437">
        <v>0</v>
      </c>
      <c r="H12" s="437">
        <v>0</v>
      </c>
      <c r="I12" s="437">
        <v>0</v>
      </c>
      <c r="J12" s="437">
        <v>0</v>
      </c>
      <c r="K12" s="437">
        <v>0</v>
      </c>
      <c r="L12" s="437">
        <v>0</v>
      </c>
      <c r="M12" s="437">
        <v>0</v>
      </c>
      <c r="N12" s="437">
        <v>0</v>
      </c>
      <c r="O12" s="437">
        <v>0</v>
      </c>
      <c r="P12" s="437">
        <v>0</v>
      </c>
      <c r="Q12" s="437">
        <v>0</v>
      </c>
      <c r="R12" s="437">
        <v>0</v>
      </c>
      <c r="S12" s="437">
        <v>0</v>
      </c>
      <c r="T12" s="437">
        <v>0</v>
      </c>
      <c r="U12" s="437">
        <v>0</v>
      </c>
      <c r="V12" s="437">
        <v>0</v>
      </c>
      <c r="W12" s="307" t="s">
        <v>446</v>
      </c>
      <c r="X12" s="1460"/>
    </row>
    <row r="13" spans="1:24" s="362" customFormat="1" ht="13.5" thickBot="1" x14ac:dyDescent="0.3">
      <c r="A13" s="1466" t="s">
        <v>466</v>
      </c>
      <c r="B13" s="1467" t="s">
        <v>467</v>
      </c>
      <c r="C13" s="930" t="s">
        <v>820</v>
      </c>
      <c r="D13" s="438">
        <f>SUM(E13:V13)</f>
        <v>3</v>
      </c>
      <c r="E13" s="439">
        <v>0</v>
      </c>
      <c r="F13" s="440">
        <v>0</v>
      </c>
      <c r="G13" s="440">
        <v>0</v>
      </c>
      <c r="H13" s="440">
        <v>0</v>
      </c>
      <c r="I13" s="440">
        <v>0</v>
      </c>
      <c r="J13" s="440">
        <v>0</v>
      </c>
      <c r="K13" s="440">
        <v>1</v>
      </c>
      <c r="L13" s="440">
        <v>0</v>
      </c>
      <c r="M13" s="440">
        <v>0</v>
      </c>
      <c r="N13" s="440">
        <v>1</v>
      </c>
      <c r="O13" s="440">
        <v>0</v>
      </c>
      <c r="P13" s="440">
        <v>1</v>
      </c>
      <c r="Q13" s="440">
        <v>0</v>
      </c>
      <c r="R13" s="440">
        <v>0</v>
      </c>
      <c r="S13" s="440">
        <v>0</v>
      </c>
      <c r="T13" s="440">
        <v>0</v>
      </c>
      <c r="U13" s="440">
        <v>0</v>
      </c>
      <c r="V13" s="440">
        <v>0</v>
      </c>
      <c r="W13" s="306" t="s">
        <v>184</v>
      </c>
      <c r="X13" s="1457" t="s">
        <v>587</v>
      </c>
    </row>
    <row r="14" spans="1:24" s="362" customFormat="1" ht="13.5" thickBot="1" x14ac:dyDescent="0.3">
      <c r="A14" s="1466"/>
      <c r="B14" s="1467"/>
      <c r="C14" s="930" t="s">
        <v>821</v>
      </c>
      <c r="D14" s="438">
        <f>SUM(E14:V14)</f>
        <v>4</v>
      </c>
      <c r="E14" s="439">
        <v>0</v>
      </c>
      <c r="F14" s="440">
        <v>0</v>
      </c>
      <c r="G14" s="440">
        <v>0</v>
      </c>
      <c r="H14" s="440">
        <v>0</v>
      </c>
      <c r="I14" s="440">
        <v>1</v>
      </c>
      <c r="J14" s="440">
        <v>2</v>
      </c>
      <c r="K14" s="440">
        <v>1</v>
      </c>
      <c r="L14" s="440">
        <v>0</v>
      </c>
      <c r="M14" s="440">
        <v>0</v>
      </c>
      <c r="N14" s="440">
        <v>0</v>
      </c>
      <c r="O14" s="440">
        <v>0</v>
      </c>
      <c r="P14" s="440">
        <v>0</v>
      </c>
      <c r="Q14" s="440">
        <v>0</v>
      </c>
      <c r="R14" s="440">
        <v>0</v>
      </c>
      <c r="S14" s="440">
        <v>0</v>
      </c>
      <c r="T14" s="440">
        <v>0</v>
      </c>
      <c r="U14" s="440">
        <v>0</v>
      </c>
      <c r="V14" s="440">
        <v>0</v>
      </c>
      <c r="W14" s="306" t="s">
        <v>446</v>
      </c>
      <c r="X14" s="1457"/>
    </row>
    <row r="15" spans="1:24" s="361" customFormat="1" ht="13.5" thickBot="1" x14ac:dyDescent="0.3">
      <c r="A15" s="1464" t="s">
        <v>468</v>
      </c>
      <c r="B15" s="1465" t="s">
        <v>469</v>
      </c>
      <c r="C15" s="932" t="s">
        <v>820</v>
      </c>
      <c r="D15" s="936">
        <f t="shared" ref="D15:D16" si="1">SUM(E15:V15)</f>
        <v>4</v>
      </c>
      <c r="E15" s="436">
        <v>0</v>
      </c>
      <c r="F15" s="437">
        <v>0</v>
      </c>
      <c r="G15" s="437">
        <v>0</v>
      </c>
      <c r="H15" s="437">
        <v>0</v>
      </c>
      <c r="I15" s="437">
        <v>2</v>
      </c>
      <c r="J15" s="437">
        <v>1</v>
      </c>
      <c r="K15" s="437">
        <v>1</v>
      </c>
      <c r="L15" s="437">
        <v>0</v>
      </c>
      <c r="M15" s="437">
        <v>0</v>
      </c>
      <c r="N15" s="437">
        <v>0</v>
      </c>
      <c r="O15" s="437">
        <v>0</v>
      </c>
      <c r="P15" s="437">
        <v>0</v>
      </c>
      <c r="Q15" s="437">
        <v>0</v>
      </c>
      <c r="R15" s="437">
        <v>0</v>
      </c>
      <c r="S15" s="437">
        <v>0</v>
      </c>
      <c r="T15" s="437">
        <v>0</v>
      </c>
      <c r="U15" s="437">
        <v>0</v>
      </c>
      <c r="V15" s="437">
        <v>0</v>
      </c>
      <c r="W15" s="307" t="s">
        <v>184</v>
      </c>
      <c r="X15" s="1460" t="s">
        <v>588</v>
      </c>
    </row>
    <row r="16" spans="1:24" s="361" customFormat="1" ht="13.5" thickBot="1" x14ac:dyDescent="0.3">
      <c r="A16" s="1464"/>
      <c r="B16" s="1465"/>
      <c r="C16" s="932" t="s">
        <v>821</v>
      </c>
      <c r="D16" s="936">
        <f t="shared" si="1"/>
        <v>0</v>
      </c>
      <c r="E16" s="436">
        <v>0</v>
      </c>
      <c r="F16" s="437">
        <v>0</v>
      </c>
      <c r="G16" s="437">
        <v>0</v>
      </c>
      <c r="H16" s="437">
        <v>0</v>
      </c>
      <c r="I16" s="437">
        <v>0</v>
      </c>
      <c r="J16" s="437">
        <v>0</v>
      </c>
      <c r="K16" s="437">
        <v>0</v>
      </c>
      <c r="L16" s="437">
        <v>0</v>
      </c>
      <c r="M16" s="437">
        <v>0</v>
      </c>
      <c r="N16" s="437">
        <v>0</v>
      </c>
      <c r="O16" s="437">
        <v>0</v>
      </c>
      <c r="P16" s="437">
        <v>0</v>
      </c>
      <c r="Q16" s="437">
        <v>0</v>
      </c>
      <c r="R16" s="437">
        <v>0</v>
      </c>
      <c r="S16" s="437">
        <v>0</v>
      </c>
      <c r="T16" s="437">
        <v>0</v>
      </c>
      <c r="U16" s="437">
        <v>0</v>
      </c>
      <c r="V16" s="437">
        <v>0</v>
      </c>
      <c r="W16" s="307" t="s">
        <v>446</v>
      </c>
      <c r="X16" s="1460"/>
    </row>
    <row r="17" spans="1:24" s="362" customFormat="1" ht="15.65" customHeight="1" thickBot="1" x14ac:dyDescent="0.3">
      <c r="A17" s="1466" t="s">
        <v>1217</v>
      </c>
      <c r="B17" s="1467" t="s">
        <v>1218</v>
      </c>
      <c r="C17" s="930" t="s">
        <v>820</v>
      </c>
      <c r="D17" s="438">
        <f>SUM(E17:V17)</f>
        <v>1</v>
      </c>
      <c r="E17" s="439">
        <v>0</v>
      </c>
      <c r="F17" s="440">
        <v>0</v>
      </c>
      <c r="G17" s="440">
        <v>0</v>
      </c>
      <c r="H17" s="440">
        <v>0</v>
      </c>
      <c r="I17" s="440">
        <v>0</v>
      </c>
      <c r="J17" s="440">
        <v>0</v>
      </c>
      <c r="K17" s="440">
        <v>0</v>
      </c>
      <c r="L17" s="440">
        <v>0</v>
      </c>
      <c r="M17" s="440">
        <v>0</v>
      </c>
      <c r="N17" s="440">
        <v>0</v>
      </c>
      <c r="O17" s="440">
        <v>1</v>
      </c>
      <c r="P17" s="440">
        <v>0</v>
      </c>
      <c r="Q17" s="440">
        <v>0</v>
      </c>
      <c r="R17" s="440">
        <v>0</v>
      </c>
      <c r="S17" s="440">
        <v>0</v>
      </c>
      <c r="T17" s="440">
        <v>0</v>
      </c>
      <c r="U17" s="440">
        <v>0</v>
      </c>
      <c r="V17" s="440">
        <v>0</v>
      </c>
      <c r="W17" s="306" t="s">
        <v>184</v>
      </c>
      <c r="X17" s="1457" t="s">
        <v>1219</v>
      </c>
    </row>
    <row r="18" spans="1:24" s="362" customFormat="1" ht="11.5" customHeight="1" thickBot="1" x14ac:dyDescent="0.3">
      <c r="A18" s="1466"/>
      <c r="B18" s="1467"/>
      <c r="C18" s="930" t="s">
        <v>821</v>
      </c>
      <c r="D18" s="438">
        <f>SUM(E18:V18)</f>
        <v>1</v>
      </c>
      <c r="E18" s="439">
        <v>0</v>
      </c>
      <c r="F18" s="440">
        <v>0</v>
      </c>
      <c r="G18" s="440">
        <v>0</v>
      </c>
      <c r="H18" s="440">
        <v>0</v>
      </c>
      <c r="I18" s="440">
        <v>0</v>
      </c>
      <c r="J18" s="440">
        <v>0</v>
      </c>
      <c r="K18" s="440">
        <v>0</v>
      </c>
      <c r="L18" s="440">
        <v>0</v>
      </c>
      <c r="M18" s="440">
        <v>0</v>
      </c>
      <c r="N18" s="440">
        <v>1</v>
      </c>
      <c r="O18" s="440">
        <v>0</v>
      </c>
      <c r="P18" s="440">
        <v>0</v>
      </c>
      <c r="Q18" s="440">
        <v>0</v>
      </c>
      <c r="R18" s="440">
        <v>0</v>
      </c>
      <c r="S18" s="440">
        <v>0</v>
      </c>
      <c r="T18" s="440">
        <v>0</v>
      </c>
      <c r="U18" s="440">
        <v>0</v>
      </c>
      <c r="V18" s="440">
        <v>0</v>
      </c>
      <c r="W18" s="306" t="s">
        <v>446</v>
      </c>
      <c r="X18" s="1457"/>
    </row>
    <row r="19" spans="1:24" s="361" customFormat="1" ht="29.5" customHeight="1" thickBot="1" x14ac:dyDescent="0.3">
      <c r="A19" s="1464" t="s">
        <v>688</v>
      </c>
      <c r="B19" s="1465" t="s">
        <v>470</v>
      </c>
      <c r="C19" s="932" t="s">
        <v>820</v>
      </c>
      <c r="D19" s="936">
        <f t="shared" ref="D19:D20" si="2">SUM(E19:V19)</f>
        <v>6</v>
      </c>
      <c r="E19" s="436">
        <v>0</v>
      </c>
      <c r="F19" s="437">
        <v>0</v>
      </c>
      <c r="G19" s="437">
        <v>0</v>
      </c>
      <c r="H19" s="437">
        <v>0</v>
      </c>
      <c r="I19" s="437">
        <v>1</v>
      </c>
      <c r="J19" s="437">
        <v>0</v>
      </c>
      <c r="K19" s="437">
        <v>2</v>
      </c>
      <c r="L19" s="437">
        <v>0</v>
      </c>
      <c r="M19" s="437">
        <v>0</v>
      </c>
      <c r="N19" s="437">
        <v>1</v>
      </c>
      <c r="O19" s="437">
        <v>1</v>
      </c>
      <c r="P19" s="437">
        <v>0</v>
      </c>
      <c r="Q19" s="437">
        <v>0</v>
      </c>
      <c r="R19" s="437">
        <v>0</v>
      </c>
      <c r="S19" s="437">
        <v>0</v>
      </c>
      <c r="T19" s="437">
        <v>0</v>
      </c>
      <c r="U19" s="437">
        <v>0</v>
      </c>
      <c r="V19" s="437">
        <v>1</v>
      </c>
      <c r="W19" s="307" t="s">
        <v>184</v>
      </c>
      <c r="X19" s="1460" t="s">
        <v>589</v>
      </c>
    </row>
    <row r="20" spans="1:24" s="361" customFormat="1" ht="26.5" customHeight="1" thickBot="1" x14ac:dyDescent="0.3">
      <c r="A20" s="1464"/>
      <c r="B20" s="1465"/>
      <c r="C20" s="932" t="s">
        <v>821</v>
      </c>
      <c r="D20" s="936">
        <f t="shared" si="2"/>
        <v>2</v>
      </c>
      <c r="E20" s="436">
        <v>1</v>
      </c>
      <c r="F20" s="437">
        <v>0</v>
      </c>
      <c r="G20" s="437">
        <v>0</v>
      </c>
      <c r="H20" s="437">
        <v>0</v>
      </c>
      <c r="I20" s="437">
        <v>0</v>
      </c>
      <c r="J20" s="437">
        <v>0</v>
      </c>
      <c r="K20" s="437">
        <v>0</v>
      </c>
      <c r="L20" s="437">
        <v>0</v>
      </c>
      <c r="M20" s="437">
        <v>0</v>
      </c>
      <c r="N20" s="437">
        <v>0</v>
      </c>
      <c r="O20" s="437">
        <v>0</v>
      </c>
      <c r="P20" s="437">
        <v>0</v>
      </c>
      <c r="Q20" s="437">
        <v>0</v>
      </c>
      <c r="R20" s="437">
        <v>0</v>
      </c>
      <c r="S20" s="437">
        <v>0</v>
      </c>
      <c r="T20" s="437">
        <v>0</v>
      </c>
      <c r="U20" s="437">
        <v>0</v>
      </c>
      <c r="V20" s="437">
        <v>1</v>
      </c>
      <c r="W20" s="307" t="s">
        <v>446</v>
      </c>
      <c r="X20" s="1460"/>
    </row>
    <row r="21" spans="1:24" s="362" customFormat="1" ht="13.5" thickBot="1" x14ac:dyDescent="0.3">
      <c r="A21" s="1466" t="s">
        <v>471</v>
      </c>
      <c r="B21" s="1467" t="s">
        <v>472</v>
      </c>
      <c r="C21" s="930" t="s">
        <v>820</v>
      </c>
      <c r="D21" s="438">
        <f>SUM(E21:V21)</f>
        <v>1</v>
      </c>
      <c r="E21" s="439">
        <v>0</v>
      </c>
      <c r="F21" s="440">
        <v>0</v>
      </c>
      <c r="G21" s="440">
        <v>0</v>
      </c>
      <c r="H21" s="440">
        <v>0</v>
      </c>
      <c r="I21" s="440">
        <v>0</v>
      </c>
      <c r="J21" s="440">
        <v>0</v>
      </c>
      <c r="K21" s="440">
        <v>0</v>
      </c>
      <c r="L21" s="440">
        <v>1</v>
      </c>
      <c r="M21" s="440">
        <v>0</v>
      </c>
      <c r="N21" s="440">
        <v>0</v>
      </c>
      <c r="O21" s="440">
        <v>0</v>
      </c>
      <c r="P21" s="440">
        <v>0</v>
      </c>
      <c r="Q21" s="440">
        <v>0</v>
      </c>
      <c r="R21" s="440">
        <v>0</v>
      </c>
      <c r="S21" s="440">
        <v>0</v>
      </c>
      <c r="T21" s="440">
        <v>0</v>
      </c>
      <c r="U21" s="440">
        <v>0</v>
      </c>
      <c r="V21" s="440">
        <v>0</v>
      </c>
      <c r="W21" s="306" t="s">
        <v>184</v>
      </c>
      <c r="X21" s="1457" t="s">
        <v>591</v>
      </c>
    </row>
    <row r="22" spans="1:24" s="362" customFormat="1" ht="13.5" thickBot="1" x14ac:dyDescent="0.3">
      <c r="A22" s="1466"/>
      <c r="B22" s="1467"/>
      <c r="C22" s="930" t="s">
        <v>821</v>
      </c>
      <c r="D22" s="438">
        <f>SUM(E22:V22)</f>
        <v>0</v>
      </c>
      <c r="E22" s="439">
        <v>0</v>
      </c>
      <c r="F22" s="440">
        <v>0</v>
      </c>
      <c r="G22" s="440">
        <v>0</v>
      </c>
      <c r="H22" s="440">
        <v>0</v>
      </c>
      <c r="I22" s="440">
        <v>0</v>
      </c>
      <c r="J22" s="440">
        <v>0</v>
      </c>
      <c r="K22" s="440">
        <v>0</v>
      </c>
      <c r="L22" s="440">
        <v>0</v>
      </c>
      <c r="M22" s="440">
        <v>0</v>
      </c>
      <c r="N22" s="440">
        <v>0</v>
      </c>
      <c r="O22" s="440">
        <v>0</v>
      </c>
      <c r="P22" s="440">
        <v>0</v>
      </c>
      <c r="Q22" s="440">
        <v>0</v>
      </c>
      <c r="R22" s="440">
        <v>0</v>
      </c>
      <c r="S22" s="440">
        <v>0</v>
      </c>
      <c r="T22" s="440">
        <v>0</v>
      </c>
      <c r="U22" s="440">
        <v>0</v>
      </c>
      <c r="V22" s="440">
        <v>0</v>
      </c>
      <c r="W22" s="306" t="s">
        <v>446</v>
      </c>
      <c r="X22" s="1457"/>
    </row>
    <row r="23" spans="1:24" s="361" customFormat="1" ht="13.5" thickBot="1" x14ac:dyDescent="0.3">
      <c r="A23" s="1464" t="s">
        <v>473</v>
      </c>
      <c r="B23" s="1465" t="s">
        <v>474</v>
      </c>
      <c r="C23" s="932" t="s">
        <v>820</v>
      </c>
      <c r="D23" s="936">
        <f t="shared" ref="D23:D24" si="3">SUM(E23:V23)</f>
        <v>1</v>
      </c>
      <c r="E23" s="436">
        <v>0</v>
      </c>
      <c r="F23" s="437">
        <v>0</v>
      </c>
      <c r="G23" s="437">
        <v>1</v>
      </c>
      <c r="H23" s="437">
        <v>0</v>
      </c>
      <c r="I23" s="437">
        <v>0</v>
      </c>
      <c r="J23" s="437">
        <v>0</v>
      </c>
      <c r="K23" s="437">
        <v>0</v>
      </c>
      <c r="L23" s="437">
        <v>0</v>
      </c>
      <c r="M23" s="437">
        <v>0</v>
      </c>
      <c r="N23" s="437">
        <v>0</v>
      </c>
      <c r="O23" s="437">
        <v>0</v>
      </c>
      <c r="P23" s="437">
        <v>0</v>
      </c>
      <c r="Q23" s="437">
        <v>0</v>
      </c>
      <c r="R23" s="437">
        <v>0</v>
      </c>
      <c r="S23" s="437">
        <v>0</v>
      </c>
      <c r="T23" s="437">
        <v>0</v>
      </c>
      <c r="U23" s="437">
        <v>0</v>
      </c>
      <c r="V23" s="437">
        <v>0</v>
      </c>
      <c r="W23" s="307" t="s">
        <v>184</v>
      </c>
      <c r="X23" s="1460" t="s">
        <v>590</v>
      </c>
    </row>
    <row r="24" spans="1:24" s="361" customFormat="1" ht="13.5" thickBot="1" x14ac:dyDescent="0.3">
      <c r="A24" s="1464"/>
      <c r="B24" s="1465"/>
      <c r="C24" s="932" t="s">
        <v>821</v>
      </c>
      <c r="D24" s="936">
        <f t="shared" si="3"/>
        <v>1</v>
      </c>
      <c r="E24" s="436">
        <v>0</v>
      </c>
      <c r="F24" s="437">
        <v>0</v>
      </c>
      <c r="G24" s="437">
        <v>1</v>
      </c>
      <c r="H24" s="437">
        <v>0</v>
      </c>
      <c r="I24" s="437">
        <v>0</v>
      </c>
      <c r="J24" s="437">
        <v>0</v>
      </c>
      <c r="K24" s="437">
        <v>0</v>
      </c>
      <c r="L24" s="437">
        <v>0</v>
      </c>
      <c r="M24" s="437">
        <v>0</v>
      </c>
      <c r="N24" s="437">
        <v>0</v>
      </c>
      <c r="O24" s="437">
        <v>0</v>
      </c>
      <c r="P24" s="437">
        <v>0</v>
      </c>
      <c r="Q24" s="437">
        <v>0</v>
      </c>
      <c r="R24" s="437">
        <v>0</v>
      </c>
      <c r="S24" s="437">
        <v>0</v>
      </c>
      <c r="T24" s="437">
        <v>0</v>
      </c>
      <c r="U24" s="437">
        <v>0</v>
      </c>
      <c r="V24" s="437">
        <v>0</v>
      </c>
      <c r="W24" s="307" t="s">
        <v>446</v>
      </c>
      <c r="X24" s="1460"/>
    </row>
    <row r="25" spans="1:24" s="362" customFormat="1" ht="13.9" customHeight="1" thickBot="1" x14ac:dyDescent="0.3">
      <c r="A25" s="1466" t="s">
        <v>475</v>
      </c>
      <c r="B25" s="1467" t="s">
        <v>476</v>
      </c>
      <c r="C25" s="930" t="s">
        <v>820</v>
      </c>
      <c r="D25" s="438">
        <f>SUM(E25:V25)</f>
        <v>7</v>
      </c>
      <c r="E25" s="439">
        <v>1</v>
      </c>
      <c r="F25" s="440">
        <v>0</v>
      </c>
      <c r="G25" s="440">
        <v>0</v>
      </c>
      <c r="H25" s="440">
        <v>0</v>
      </c>
      <c r="I25" s="440">
        <v>0</v>
      </c>
      <c r="J25" s="440">
        <v>1</v>
      </c>
      <c r="K25" s="440">
        <v>2</v>
      </c>
      <c r="L25" s="440">
        <v>0</v>
      </c>
      <c r="M25" s="440">
        <v>1</v>
      </c>
      <c r="N25" s="440">
        <v>1</v>
      </c>
      <c r="O25" s="440">
        <v>1</v>
      </c>
      <c r="P25" s="440">
        <v>0</v>
      </c>
      <c r="Q25" s="440">
        <v>0</v>
      </c>
      <c r="R25" s="440">
        <v>0</v>
      </c>
      <c r="S25" s="440">
        <v>0</v>
      </c>
      <c r="T25" s="440">
        <v>0</v>
      </c>
      <c r="U25" s="440">
        <v>0</v>
      </c>
      <c r="V25" s="440">
        <v>0</v>
      </c>
      <c r="W25" s="306" t="s">
        <v>184</v>
      </c>
      <c r="X25" s="1457" t="s">
        <v>592</v>
      </c>
    </row>
    <row r="26" spans="1:24" s="362" customFormat="1" ht="13.5" thickBot="1" x14ac:dyDescent="0.3">
      <c r="A26" s="1466"/>
      <c r="B26" s="1467"/>
      <c r="C26" s="930" t="s">
        <v>821</v>
      </c>
      <c r="D26" s="438">
        <f>SUM(E26:V26)</f>
        <v>2</v>
      </c>
      <c r="E26" s="439">
        <v>0</v>
      </c>
      <c r="F26" s="440">
        <v>0</v>
      </c>
      <c r="G26" s="440">
        <v>0</v>
      </c>
      <c r="H26" s="440">
        <v>0</v>
      </c>
      <c r="I26" s="440">
        <v>0</v>
      </c>
      <c r="J26" s="440">
        <v>0</v>
      </c>
      <c r="K26" s="440">
        <v>0</v>
      </c>
      <c r="L26" s="440">
        <v>0</v>
      </c>
      <c r="M26" s="440">
        <v>1</v>
      </c>
      <c r="N26" s="440">
        <v>0</v>
      </c>
      <c r="O26" s="440">
        <v>0</v>
      </c>
      <c r="P26" s="440">
        <v>1</v>
      </c>
      <c r="Q26" s="440">
        <v>0</v>
      </c>
      <c r="R26" s="440">
        <v>0</v>
      </c>
      <c r="S26" s="440">
        <v>0</v>
      </c>
      <c r="T26" s="440">
        <v>0</v>
      </c>
      <c r="U26" s="440">
        <v>0</v>
      </c>
      <c r="V26" s="440">
        <v>0</v>
      </c>
      <c r="W26" s="306" t="s">
        <v>446</v>
      </c>
      <c r="X26" s="1457"/>
    </row>
    <row r="27" spans="1:24" s="361" customFormat="1" ht="13.9" customHeight="1" thickBot="1" x14ac:dyDescent="0.3">
      <c r="A27" s="1464" t="s">
        <v>477</v>
      </c>
      <c r="B27" s="1465" t="s">
        <v>478</v>
      </c>
      <c r="C27" s="932" t="s">
        <v>820</v>
      </c>
      <c r="D27" s="936">
        <f t="shared" ref="D27:D28" si="4">SUM(E27:V27)</f>
        <v>11</v>
      </c>
      <c r="E27" s="437">
        <v>0</v>
      </c>
      <c r="F27" s="437">
        <v>0</v>
      </c>
      <c r="G27" s="437">
        <v>2</v>
      </c>
      <c r="H27" s="437">
        <v>2</v>
      </c>
      <c r="I27" s="437">
        <v>2</v>
      </c>
      <c r="J27" s="437">
        <v>1</v>
      </c>
      <c r="K27" s="437">
        <v>0</v>
      </c>
      <c r="L27" s="437">
        <v>1</v>
      </c>
      <c r="M27" s="437">
        <v>1</v>
      </c>
      <c r="N27" s="437">
        <v>1</v>
      </c>
      <c r="O27" s="437">
        <v>0</v>
      </c>
      <c r="P27" s="437">
        <v>1</v>
      </c>
      <c r="Q27" s="437">
        <v>0</v>
      </c>
      <c r="R27" s="437">
        <v>0</v>
      </c>
      <c r="S27" s="437">
        <v>0</v>
      </c>
      <c r="T27" s="437">
        <v>0</v>
      </c>
      <c r="U27" s="437">
        <v>0</v>
      </c>
      <c r="V27" s="437">
        <v>0</v>
      </c>
      <c r="W27" s="307" t="s">
        <v>184</v>
      </c>
      <c r="X27" s="1460" t="s">
        <v>593</v>
      </c>
    </row>
    <row r="28" spans="1:24" s="361" customFormat="1" ht="13.5" thickBot="1" x14ac:dyDescent="0.3">
      <c r="A28" s="1464"/>
      <c r="B28" s="1465"/>
      <c r="C28" s="932" t="s">
        <v>821</v>
      </c>
      <c r="D28" s="936">
        <f t="shared" si="4"/>
        <v>10</v>
      </c>
      <c r="E28" s="436">
        <v>0</v>
      </c>
      <c r="F28" s="437">
        <v>0</v>
      </c>
      <c r="G28" s="437">
        <v>0</v>
      </c>
      <c r="H28" s="437">
        <v>0</v>
      </c>
      <c r="I28" s="437">
        <v>2</v>
      </c>
      <c r="J28" s="437">
        <v>0</v>
      </c>
      <c r="K28" s="437">
        <v>1</v>
      </c>
      <c r="L28" s="437">
        <v>5</v>
      </c>
      <c r="M28" s="437">
        <v>1</v>
      </c>
      <c r="N28" s="437">
        <v>0</v>
      </c>
      <c r="O28" s="437">
        <v>1</v>
      </c>
      <c r="P28" s="437">
        <v>0</v>
      </c>
      <c r="Q28" s="437">
        <v>0</v>
      </c>
      <c r="R28" s="437">
        <v>0</v>
      </c>
      <c r="S28" s="437">
        <v>0</v>
      </c>
      <c r="T28" s="437">
        <v>0</v>
      </c>
      <c r="U28" s="437">
        <v>0</v>
      </c>
      <c r="V28" s="437">
        <v>0</v>
      </c>
      <c r="W28" s="307" t="s">
        <v>446</v>
      </c>
      <c r="X28" s="1460"/>
    </row>
    <row r="29" spans="1:24" s="362" customFormat="1" ht="13.5" thickBot="1" x14ac:dyDescent="0.3">
      <c r="A29" s="1466" t="s">
        <v>479</v>
      </c>
      <c r="B29" s="1467" t="s">
        <v>480</v>
      </c>
      <c r="C29" s="930" t="s">
        <v>820</v>
      </c>
      <c r="D29" s="438">
        <f>SUM(E29:V29)</f>
        <v>15</v>
      </c>
      <c r="E29" s="439">
        <v>0</v>
      </c>
      <c r="F29" s="440">
        <v>0</v>
      </c>
      <c r="G29" s="440">
        <v>1</v>
      </c>
      <c r="H29" s="440">
        <v>2</v>
      </c>
      <c r="I29" s="440">
        <v>0</v>
      </c>
      <c r="J29" s="440">
        <v>4</v>
      </c>
      <c r="K29" s="440">
        <v>3</v>
      </c>
      <c r="L29" s="440">
        <v>0</v>
      </c>
      <c r="M29" s="440">
        <v>4</v>
      </c>
      <c r="N29" s="440">
        <v>1</v>
      </c>
      <c r="O29" s="440">
        <v>0</v>
      </c>
      <c r="P29" s="440">
        <v>0</v>
      </c>
      <c r="Q29" s="440">
        <v>0</v>
      </c>
      <c r="R29" s="440">
        <v>0</v>
      </c>
      <c r="S29" s="440">
        <v>0</v>
      </c>
      <c r="T29" s="440">
        <v>0</v>
      </c>
      <c r="U29" s="440">
        <v>0</v>
      </c>
      <c r="V29" s="440">
        <v>0</v>
      </c>
      <c r="W29" s="306" t="s">
        <v>184</v>
      </c>
      <c r="X29" s="1457" t="s">
        <v>594</v>
      </c>
    </row>
    <row r="30" spans="1:24" s="362" customFormat="1" ht="13.5" thickBot="1" x14ac:dyDescent="0.3">
      <c r="A30" s="1466"/>
      <c r="B30" s="1467"/>
      <c r="C30" s="930" t="s">
        <v>821</v>
      </c>
      <c r="D30" s="438">
        <f>SUM(E30:V30)</f>
        <v>3</v>
      </c>
      <c r="E30" s="439">
        <v>1</v>
      </c>
      <c r="F30" s="440">
        <v>0</v>
      </c>
      <c r="G30" s="440">
        <v>0</v>
      </c>
      <c r="H30" s="440">
        <v>0</v>
      </c>
      <c r="I30" s="440">
        <v>1</v>
      </c>
      <c r="J30" s="440">
        <v>1</v>
      </c>
      <c r="K30" s="440">
        <v>0</v>
      </c>
      <c r="L30" s="440">
        <v>0</v>
      </c>
      <c r="M30" s="440">
        <v>0</v>
      </c>
      <c r="N30" s="440">
        <v>0</v>
      </c>
      <c r="O30" s="440">
        <v>0</v>
      </c>
      <c r="P30" s="440">
        <v>0</v>
      </c>
      <c r="Q30" s="440">
        <v>0</v>
      </c>
      <c r="R30" s="440">
        <v>0</v>
      </c>
      <c r="S30" s="440">
        <v>0</v>
      </c>
      <c r="T30" s="440">
        <v>0</v>
      </c>
      <c r="U30" s="440">
        <v>0</v>
      </c>
      <c r="V30" s="440">
        <v>0</v>
      </c>
      <c r="W30" s="306" t="s">
        <v>446</v>
      </c>
      <c r="X30" s="1457"/>
    </row>
    <row r="31" spans="1:24" s="361" customFormat="1" ht="13.5" thickBot="1" x14ac:dyDescent="0.3">
      <c r="A31" s="1464" t="s">
        <v>481</v>
      </c>
      <c r="B31" s="1465" t="s">
        <v>482</v>
      </c>
      <c r="C31" s="932" t="s">
        <v>820</v>
      </c>
      <c r="D31" s="936">
        <f t="shared" ref="D31:D32" si="5">SUM(E31:V31)</f>
        <v>7</v>
      </c>
      <c r="E31" s="436">
        <v>0</v>
      </c>
      <c r="F31" s="437">
        <v>0</v>
      </c>
      <c r="G31" s="437">
        <v>0</v>
      </c>
      <c r="H31" s="437">
        <v>0</v>
      </c>
      <c r="I31" s="437">
        <v>2</v>
      </c>
      <c r="J31" s="437">
        <v>2</v>
      </c>
      <c r="K31" s="437">
        <v>0</v>
      </c>
      <c r="L31" s="437">
        <v>0</v>
      </c>
      <c r="M31" s="437">
        <v>2</v>
      </c>
      <c r="N31" s="437">
        <v>1</v>
      </c>
      <c r="O31" s="437">
        <v>0</v>
      </c>
      <c r="P31" s="437">
        <v>0</v>
      </c>
      <c r="Q31" s="437">
        <v>0</v>
      </c>
      <c r="R31" s="437">
        <v>0</v>
      </c>
      <c r="S31" s="437">
        <v>0</v>
      </c>
      <c r="T31" s="437">
        <v>0</v>
      </c>
      <c r="U31" s="437">
        <v>0</v>
      </c>
      <c r="V31" s="437">
        <v>0</v>
      </c>
      <c r="W31" s="307" t="s">
        <v>184</v>
      </c>
      <c r="X31" s="1460" t="s">
        <v>620</v>
      </c>
    </row>
    <row r="32" spans="1:24" s="361" customFormat="1" ht="13.5" thickBot="1" x14ac:dyDescent="0.3">
      <c r="A32" s="1464"/>
      <c r="B32" s="1465"/>
      <c r="C32" s="932" t="s">
        <v>821</v>
      </c>
      <c r="D32" s="936">
        <f t="shared" si="5"/>
        <v>3</v>
      </c>
      <c r="E32" s="436">
        <v>0</v>
      </c>
      <c r="F32" s="437">
        <v>0</v>
      </c>
      <c r="G32" s="437">
        <v>1</v>
      </c>
      <c r="H32" s="437">
        <v>1</v>
      </c>
      <c r="I32" s="437">
        <v>0</v>
      </c>
      <c r="J32" s="437">
        <v>0</v>
      </c>
      <c r="K32" s="437">
        <v>0</v>
      </c>
      <c r="L32" s="437">
        <v>1</v>
      </c>
      <c r="M32" s="437">
        <v>0</v>
      </c>
      <c r="N32" s="437">
        <v>0</v>
      </c>
      <c r="O32" s="437">
        <v>0</v>
      </c>
      <c r="P32" s="437">
        <v>0</v>
      </c>
      <c r="Q32" s="437">
        <v>0</v>
      </c>
      <c r="R32" s="437">
        <v>0</v>
      </c>
      <c r="S32" s="437">
        <v>0</v>
      </c>
      <c r="T32" s="437">
        <v>0</v>
      </c>
      <c r="U32" s="437">
        <v>0</v>
      </c>
      <c r="V32" s="437">
        <v>0</v>
      </c>
      <c r="W32" s="307" t="s">
        <v>446</v>
      </c>
      <c r="X32" s="1460"/>
    </row>
    <row r="33" spans="1:24" s="362" customFormat="1" ht="13.9" customHeight="1" thickBot="1" x14ac:dyDescent="0.3">
      <c r="A33" s="1466" t="s">
        <v>689</v>
      </c>
      <c r="B33" s="1467" t="s">
        <v>690</v>
      </c>
      <c r="C33" s="930" t="s">
        <v>820</v>
      </c>
      <c r="D33" s="438">
        <f>SUM(E33:V33)</f>
        <v>0</v>
      </c>
      <c r="E33" s="439">
        <v>0</v>
      </c>
      <c r="F33" s="440">
        <v>0</v>
      </c>
      <c r="G33" s="440">
        <v>0</v>
      </c>
      <c r="H33" s="440">
        <v>0</v>
      </c>
      <c r="I33" s="440">
        <v>0</v>
      </c>
      <c r="J33" s="440">
        <v>0</v>
      </c>
      <c r="K33" s="440">
        <v>0</v>
      </c>
      <c r="L33" s="440">
        <v>0</v>
      </c>
      <c r="M33" s="440">
        <v>0</v>
      </c>
      <c r="N33" s="440">
        <v>0</v>
      </c>
      <c r="O33" s="440">
        <v>0</v>
      </c>
      <c r="P33" s="440">
        <v>0</v>
      </c>
      <c r="Q33" s="440">
        <v>0</v>
      </c>
      <c r="R33" s="440">
        <v>0</v>
      </c>
      <c r="S33" s="440">
        <v>0</v>
      </c>
      <c r="T33" s="440">
        <v>0</v>
      </c>
      <c r="U33" s="440">
        <v>0</v>
      </c>
      <c r="V33" s="440">
        <v>0</v>
      </c>
      <c r="W33" s="306" t="s">
        <v>184</v>
      </c>
      <c r="X33" s="1457" t="s">
        <v>684</v>
      </c>
    </row>
    <row r="34" spans="1:24" s="362" customFormat="1" ht="13.5" thickBot="1" x14ac:dyDescent="0.3">
      <c r="A34" s="1466"/>
      <c r="B34" s="1467"/>
      <c r="C34" s="930" t="s">
        <v>821</v>
      </c>
      <c r="D34" s="438">
        <f>SUM(E34:V34)</f>
        <v>0</v>
      </c>
      <c r="E34" s="439">
        <v>0</v>
      </c>
      <c r="F34" s="440">
        <v>0</v>
      </c>
      <c r="G34" s="440">
        <v>0</v>
      </c>
      <c r="H34" s="440">
        <v>0</v>
      </c>
      <c r="I34" s="440">
        <v>0</v>
      </c>
      <c r="J34" s="440">
        <v>0</v>
      </c>
      <c r="K34" s="440">
        <v>0</v>
      </c>
      <c r="L34" s="440">
        <v>0</v>
      </c>
      <c r="M34" s="440">
        <v>0</v>
      </c>
      <c r="N34" s="440">
        <v>0</v>
      </c>
      <c r="O34" s="440">
        <v>0</v>
      </c>
      <c r="P34" s="440">
        <v>0</v>
      </c>
      <c r="Q34" s="440">
        <v>0</v>
      </c>
      <c r="R34" s="440">
        <v>0</v>
      </c>
      <c r="S34" s="440">
        <v>0</v>
      </c>
      <c r="T34" s="440">
        <v>0</v>
      </c>
      <c r="U34" s="440">
        <v>0</v>
      </c>
      <c r="V34" s="440">
        <v>0</v>
      </c>
      <c r="W34" s="306" t="s">
        <v>446</v>
      </c>
      <c r="X34" s="1457"/>
    </row>
    <row r="35" spans="1:24" s="361" customFormat="1" ht="13.5" thickBot="1" x14ac:dyDescent="0.3">
      <c r="A35" s="1464" t="s">
        <v>483</v>
      </c>
      <c r="B35" s="1465" t="s">
        <v>484</v>
      </c>
      <c r="C35" s="932" t="s">
        <v>820</v>
      </c>
      <c r="D35" s="936">
        <f>SUM(E35:V35)</f>
        <v>20</v>
      </c>
      <c r="E35" s="436">
        <v>1</v>
      </c>
      <c r="F35" s="437">
        <v>0</v>
      </c>
      <c r="G35" s="437">
        <v>2</v>
      </c>
      <c r="H35" s="437">
        <v>4</v>
      </c>
      <c r="I35" s="437">
        <v>3</v>
      </c>
      <c r="J35" s="437">
        <v>3</v>
      </c>
      <c r="K35" s="437">
        <v>1</v>
      </c>
      <c r="L35" s="437">
        <v>3</v>
      </c>
      <c r="M35" s="437">
        <v>1</v>
      </c>
      <c r="N35" s="437">
        <v>0</v>
      </c>
      <c r="O35" s="437">
        <v>2</v>
      </c>
      <c r="P35" s="437">
        <v>0</v>
      </c>
      <c r="Q35" s="437">
        <v>0</v>
      </c>
      <c r="R35" s="437">
        <v>0</v>
      </c>
      <c r="S35" s="437">
        <v>0</v>
      </c>
      <c r="T35" s="437">
        <v>0</v>
      </c>
      <c r="U35" s="437">
        <v>0</v>
      </c>
      <c r="V35" s="437">
        <v>0</v>
      </c>
      <c r="W35" s="307" t="s">
        <v>184</v>
      </c>
      <c r="X35" s="1460" t="s">
        <v>595</v>
      </c>
    </row>
    <row r="36" spans="1:24" s="361" customFormat="1" ht="13.5" thickBot="1" x14ac:dyDescent="0.3">
      <c r="A36" s="1464"/>
      <c r="B36" s="1465"/>
      <c r="C36" s="932" t="s">
        <v>821</v>
      </c>
      <c r="D36" s="936">
        <f t="shared" ref="D36:D38" si="6">SUM(E36:V36)</f>
        <v>6</v>
      </c>
      <c r="E36" s="436">
        <v>0</v>
      </c>
      <c r="F36" s="437">
        <v>0</v>
      </c>
      <c r="G36" s="437">
        <v>1</v>
      </c>
      <c r="H36" s="437">
        <v>0</v>
      </c>
      <c r="I36" s="437">
        <v>2</v>
      </c>
      <c r="J36" s="437">
        <v>1</v>
      </c>
      <c r="K36" s="437">
        <v>1</v>
      </c>
      <c r="L36" s="437">
        <v>0</v>
      </c>
      <c r="M36" s="437">
        <v>0</v>
      </c>
      <c r="N36" s="437">
        <v>0</v>
      </c>
      <c r="O36" s="437">
        <v>0</v>
      </c>
      <c r="P36" s="437">
        <v>0</v>
      </c>
      <c r="Q36" s="437">
        <v>0</v>
      </c>
      <c r="R36" s="437">
        <v>0</v>
      </c>
      <c r="S36" s="437">
        <v>0</v>
      </c>
      <c r="T36" s="437">
        <v>1</v>
      </c>
      <c r="U36" s="437">
        <v>0</v>
      </c>
      <c r="V36" s="437">
        <v>0</v>
      </c>
      <c r="W36" s="307" t="s">
        <v>446</v>
      </c>
      <c r="X36" s="1460"/>
    </row>
    <row r="37" spans="1:24" s="362" customFormat="1" ht="13.5" thickBot="1" x14ac:dyDescent="0.3">
      <c r="A37" s="1466" t="s">
        <v>1220</v>
      </c>
      <c r="B37" s="1467" t="s">
        <v>1221</v>
      </c>
      <c r="C37" s="930" t="s">
        <v>820</v>
      </c>
      <c r="D37" s="438">
        <f t="shared" si="6"/>
        <v>0</v>
      </c>
      <c r="E37" s="439">
        <v>0</v>
      </c>
      <c r="F37" s="440">
        <v>0</v>
      </c>
      <c r="G37" s="440">
        <v>0</v>
      </c>
      <c r="H37" s="440">
        <v>0</v>
      </c>
      <c r="I37" s="440">
        <v>0</v>
      </c>
      <c r="J37" s="440">
        <v>0</v>
      </c>
      <c r="K37" s="440">
        <v>0</v>
      </c>
      <c r="L37" s="440">
        <v>0</v>
      </c>
      <c r="M37" s="440">
        <v>0</v>
      </c>
      <c r="N37" s="440">
        <v>0</v>
      </c>
      <c r="O37" s="440">
        <v>0</v>
      </c>
      <c r="P37" s="440">
        <v>0</v>
      </c>
      <c r="Q37" s="440">
        <v>0</v>
      </c>
      <c r="R37" s="440">
        <v>0</v>
      </c>
      <c r="S37" s="440">
        <v>0</v>
      </c>
      <c r="T37" s="440">
        <v>0</v>
      </c>
      <c r="U37" s="440">
        <v>0</v>
      </c>
      <c r="V37" s="440">
        <v>0</v>
      </c>
      <c r="W37" s="306" t="s">
        <v>184</v>
      </c>
      <c r="X37" s="1457" t="s">
        <v>1222</v>
      </c>
    </row>
    <row r="38" spans="1:24" s="362" customFormat="1" ht="13.5" thickBot="1" x14ac:dyDescent="0.3">
      <c r="A38" s="1466"/>
      <c r="B38" s="1467"/>
      <c r="C38" s="930" t="s">
        <v>821</v>
      </c>
      <c r="D38" s="438">
        <f t="shared" si="6"/>
        <v>1</v>
      </c>
      <c r="E38" s="439">
        <v>0</v>
      </c>
      <c r="F38" s="440">
        <v>0</v>
      </c>
      <c r="G38" s="440">
        <v>0</v>
      </c>
      <c r="H38" s="440">
        <v>0</v>
      </c>
      <c r="I38" s="440">
        <v>0</v>
      </c>
      <c r="J38" s="440">
        <v>1</v>
      </c>
      <c r="K38" s="440">
        <v>0</v>
      </c>
      <c r="L38" s="440">
        <v>0</v>
      </c>
      <c r="M38" s="440">
        <v>0</v>
      </c>
      <c r="N38" s="440">
        <v>0</v>
      </c>
      <c r="O38" s="440">
        <v>0</v>
      </c>
      <c r="P38" s="440">
        <v>0</v>
      </c>
      <c r="Q38" s="440">
        <v>0</v>
      </c>
      <c r="R38" s="440">
        <v>0</v>
      </c>
      <c r="S38" s="440">
        <v>0</v>
      </c>
      <c r="T38" s="440">
        <v>0</v>
      </c>
      <c r="U38" s="440">
        <v>0</v>
      </c>
      <c r="V38" s="440">
        <v>0</v>
      </c>
      <c r="W38" s="306" t="s">
        <v>446</v>
      </c>
      <c r="X38" s="1457"/>
    </row>
    <row r="39" spans="1:24" s="361" customFormat="1" ht="13.9" customHeight="1" thickBot="1" x14ac:dyDescent="0.3">
      <c r="A39" s="1464" t="s">
        <v>485</v>
      </c>
      <c r="B39" s="1465" t="s">
        <v>486</v>
      </c>
      <c r="C39" s="932" t="s">
        <v>820</v>
      </c>
      <c r="D39" s="936">
        <f>SUM(E39:V39)</f>
        <v>0</v>
      </c>
      <c r="E39" s="436">
        <v>0</v>
      </c>
      <c r="F39" s="437">
        <v>0</v>
      </c>
      <c r="G39" s="437">
        <v>0</v>
      </c>
      <c r="H39" s="437">
        <v>0</v>
      </c>
      <c r="I39" s="437">
        <v>0</v>
      </c>
      <c r="J39" s="437">
        <v>0</v>
      </c>
      <c r="K39" s="437">
        <v>0</v>
      </c>
      <c r="L39" s="437">
        <v>0</v>
      </c>
      <c r="M39" s="437">
        <v>0</v>
      </c>
      <c r="N39" s="437">
        <v>0</v>
      </c>
      <c r="O39" s="437">
        <v>0</v>
      </c>
      <c r="P39" s="437">
        <v>0</v>
      </c>
      <c r="Q39" s="437">
        <v>0</v>
      </c>
      <c r="R39" s="437">
        <v>0</v>
      </c>
      <c r="S39" s="437">
        <v>0</v>
      </c>
      <c r="T39" s="437">
        <v>0</v>
      </c>
      <c r="U39" s="437">
        <v>0</v>
      </c>
      <c r="V39" s="437">
        <v>0</v>
      </c>
      <c r="W39" s="307" t="s">
        <v>184</v>
      </c>
      <c r="X39" s="1460" t="s">
        <v>596</v>
      </c>
    </row>
    <row r="40" spans="1:24" s="361" customFormat="1" ht="13.5" thickBot="1" x14ac:dyDescent="0.3">
      <c r="A40" s="1464"/>
      <c r="B40" s="1465"/>
      <c r="C40" s="932" t="s">
        <v>821</v>
      </c>
      <c r="D40" s="936">
        <f>SUM(E40:V40)</f>
        <v>22</v>
      </c>
      <c r="E40" s="436">
        <v>1</v>
      </c>
      <c r="F40" s="437">
        <v>0</v>
      </c>
      <c r="G40" s="437">
        <v>0</v>
      </c>
      <c r="H40" s="437">
        <v>1</v>
      </c>
      <c r="I40" s="437">
        <v>5</v>
      </c>
      <c r="J40" s="437">
        <v>3</v>
      </c>
      <c r="K40" s="437">
        <v>1</v>
      </c>
      <c r="L40" s="437">
        <v>6</v>
      </c>
      <c r="M40" s="437">
        <v>2</v>
      </c>
      <c r="N40" s="437">
        <v>2</v>
      </c>
      <c r="O40" s="437">
        <v>0</v>
      </c>
      <c r="P40" s="437">
        <v>1</v>
      </c>
      <c r="Q40" s="437">
        <v>0</v>
      </c>
      <c r="R40" s="437">
        <v>0</v>
      </c>
      <c r="S40" s="437">
        <v>0</v>
      </c>
      <c r="T40" s="437">
        <v>0</v>
      </c>
      <c r="U40" s="437">
        <v>0</v>
      </c>
      <c r="V40" s="437">
        <v>0</v>
      </c>
      <c r="W40" s="307" t="s">
        <v>446</v>
      </c>
      <c r="X40" s="1460"/>
    </row>
    <row r="41" spans="1:24" s="362" customFormat="1" ht="13.5" thickBot="1" x14ac:dyDescent="0.3">
      <c r="A41" s="1466" t="s">
        <v>1223</v>
      </c>
      <c r="B41" s="1467" t="s">
        <v>1224</v>
      </c>
      <c r="C41" s="930" t="s">
        <v>820</v>
      </c>
      <c r="D41" s="438">
        <f t="shared" ref="D41:D42" si="7">SUM(E41:V41)</f>
        <v>0</v>
      </c>
      <c r="E41" s="439">
        <v>0</v>
      </c>
      <c r="F41" s="440">
        <v>0</v>
      </c>
      <c r="G41" s="440">
        <v>0</v>
      </c>
      <c r="H41" s="440">
        <v>0</v>
      </c>
      <c r="I41" s="440">
        <v>0</v>
      </c>
      <c r="J41" s="440">
        <v>0</v>
      </c>
      <c r="K41" s="440">
        <v>0</v>
      </c>
      <c r="L41" s="440">
        <v>0</v>
      </c>
      <c r="M41" s="440">
        <v>0</v>
      </c>
      <c r="N41" s="440">
        <v>0</v>
      </c>
      <c r="O41" s="440">
        <v>0</v>
      </c>
      <c r="P41" s="440">
        <v>0</v>
      </c>
      <c r="Q41" s="440">
        <v>0</v>
      </c>
      <c r="R41" s="440">
        <v>0</v>
      </c>
      <c r="S41" s="440">
        <v>0</v>
      </c>
      <c r="T41" s="440">
        <v>0</v>
      </c>
      <c r="U41" s="440">
        <v>0</v>
      </c>
      <c r="V41" s="440">
        <v>0</v>
      </c>
      <c r="W41" s="306" t="s">
        <v>184</v>
      </c>
      <c r="X41" s="1457" t="s">
        <v>1225</v>
      </c>
    </row>
    <row r="42" spans="1:24" s="362" customFormat="1" ht="13.5" thickBot="1" x14ac:dyDescent="0.3">
      <c r="A42" s="1466"/>
      <c r="B42" s="1467"/>
      <c r="C42" s="930" t="s">
        <v>821</v>
      </c>
      <c r="D42" s="438">
        <f t="shared" si="7"/>
        <v>3</v>
      </c>
      <c r="E42" s="439">
        <v>0</v>
      </c>
      <c r="F42" s="440">
        <v>0</v>
      </c>
      <c r="G42" s="440">
        <v>0</v>
      </c>
      <c r="H42" s="440">
        <v>0</v>
      </c>
      <c r="I42" s="440">
        <v>0</v>
      </c>
      <c r="J42" s="440">
        <v>0</v>
      </c>
      <c r="K42" s="440">
        <v>1</v>
      </c>
      <c r="L42" s="440">
        <v>0</v>
      </c>
      <c r="M42" s="440">
        <v>2</v>
      </c>
      <c r="N42" s="440">
        <v>0</v>
      </c>
      <c r="O42" s="440">
        <v>0</v>
      </c>
      <c r="P42" s="440">
        <v>0</v>
      </c>
      <c r="Q42" s="440">
        <v>0</v>
      </c>
      <c r="R42" s="440">
        <v>0</v>
      </c>
      <c r="S42" s="440">
        <v>0</v>
      </c>
      <c r="T42" s="440">
        <v>0</v>
      </c>
      <c r="U42" s="440">
        <v>0</v>
      </c>
      <c r="V42" s="440">
        <v>0</v>
      </c>
      <c r="W42" s="306" t="s">
        <v>446</v>
      </c>
      <c r="X42" s="1457"/>
    </row>
    <row r="43" spans="1:24" s="361" customFormat="1" ht="13.5" thickBot="1" x14ac:dyDescent="0.3">
      <c r="A43" s="1464" t="s">
        <v>1226</v>
      </c>
      <c r="B43" s="1465" t="s">
        <v>1227</v>
      </c>
      <c r="C43" s="932" t="s">
        <v>820</v>
      </c>
      <c r="D43" s="936">
        <f>SUM(E43:V43)</f>
        <v>0</v>
      </c>
      <c r="E43" s="436">
        <v>0</v>
      </c>
      <c r="F43" s="437">
        <v>0</v>
      </c>
      <c r="G43" s="437">
        <v>0</v>
      </c>
      <c r="H43" s="437">
        <v>0</v>
      </c>
      <c r="I43" s="437">
        <v>0</v>
      </c>
      <c r="J43" s="437">
        <v>0</v>
      </c>
      <c r="K43" s="437">
        <v>0</v>
      </c>
      <c r="L43" s="437">
        <v>0</v>
      </c>
      <c r="M43" s="437">
        <v>0</v>
      </c>
      <c r="N43" s="437">
        <v>0</v>
      </c>
      <c r="O43" s="437">
        <v>0</v>
      </c>
      <c r="P43" s="437">
        <v>0</v>
      </c>
      <c r="Q43" s="437">
        <v>0</v>
      </c>
      <c r="R43" s="437">
        <v>0</v>
      </c>
      <c r="S43" s="437">
        <v>0</v>
      </c>
      <c r="T43" s="437">
        <v>0</v>
      </c>
      <c r="U43" s="437">
        <v>0</v>
      </c>
      <c r="V43" s="437">
        <v>0</v>
      </c>
      <c r="W43" s="307" t="s">
        <v>184</v>
      </c>
      <c r="X43" s="1460" t="s">
        <v>1228</v>
      </c>
    </row>
    <row r="44" spans="1:24" s="361" customFormat="1" ht="13.5" thickBot="1" x14ac:dyDescent="0.3">
      <c r="A44" s="1464"/>
      <c r="B44" s="1465"/>
      <c r="C44" s="932" t="s">
        <v>821</v>
      </c>
      <c r="D44" s="936">
        <f>SUM(E44:V44)</f>
        <v>7</v>
      </c>
      <c r="E44" s="436">
        <v>0</v>
      </c>
      <c r="F44" s="437">
        <v>0</v>
      </c>
      <c r="G44" s="437">
        <v>3</v>
      </c>
      <c r="H44" s="437">
        <v>1</v>
      </c>
      <c r="I44" s="437">
        <v>1</v>
      </c>
      <c r="J44" s="437">
        <v>0</v>
      </c>
      <c r="K44" s="437">
        <v>0</v>
      </c>
      <c r="L44" s="437">
        <v>0</v>
      </c>
      <c r="M44" s="437">
        <v>0</v>
      </c>
      <c r="N44" s="437">
        <v>2</v>
      </c>
      <c r="O44" s="437">
        <v>0</v>
      </c>
      <c r="P44" s="437">
        <v>0</v>
      </c>
      <c r="Q44" s="437">
        <v>0</v>
      </c>
      <c r="R44" s="437">
        <v>0</v>
      </c>
      <c r="S44" s="437">
        <v>0</v>
      </c>
      <c r="T44" s="437">
        <v>0</v>
      </c>
      <c r="U44" s="437">
        <v>0</v>
      </c>
      <c r="V44" s="437">
        <v>0</v>
      </c>
      <c r="W44" s="307" t="s">
        <v>446</v>
      </c>
      <c r="X44" s="1460"/>
    </row>
    <row r="45" spans="1:24" s="362" customFormat="1" ht="13.9" customHeight="1" thickBot="1" x14ac:dyDescent="0.3">
      <c r="A45" s="1466" t="s">
        <v>487</v>
      </c>
      <c r="B45" s="1467" t="s">
        <v>488</v>
      </c>
      <c r="C45" s="930" t="s">
        <v>820</v>
      </c>
      <c r="D45" s="438">
        <f t="shared" ref="D45:D46" si="8">SUM(E45:V45)</f>
        <v>0</v>
      </c>
      <c r="E45" s="439">
        <v>0</v>
      </c>
      <c r="F45" s="440">
        <v>0</v>
      </c>
      <c r="G45" s="440">
        <v>0</v>
      </c>
      <c r="H45" s="440">
        <v>0</v>
      </c>
      <c r="I45" s="440">
        <v>0</v>
      </c>
      <c r="J45" s="440">
        <v>0</v>
      </c>
      <c r="K45" s="440">
        <v>0</v>
      </c>
      <c r="L45" s="440">
        <v>0</v>
      </c>
      <c r="M45" s="440">
        <v>0</v>
      </c>
      <c r="N45" s="440">
        <v>0</v>
      </c>
      <c r="O45" s="440">
        <v>0</v>
      </c>
      <c r="P45" s="440">
        <v>0</v>
      </c>
      <c r="Q45" s="440">
        <v>0</v>
      </c>
      <c r="R45" s="440">
        <v>0</v>
      </c>
      <c r="S45" s="440">
        <v>0</v>
      </c>
      <c r="T45" s="440">
        <v>0</v>
      </c>
      <c r="U45" s="440">
        <v>0</v>
      </c>
      <c r="V45" s="440">
        <v>0</v>
      </c>
      <c r="W45" s="306" t="s">
        <v>184</v>
      </c>
      <c r="X45" s="1457" t="s">
        <v>597</v>
      </c>
    </row>
    <row r="46" spans="1:24" s="362" customFormat="1" ht="13" x14ac:dyDescent="0.25">
      <c r="A46" s="1468"/>
      <c r="B46" s="1469"/>
      <c r="C46" s="941" t="s">
        <v>821</v>
      </c>
      <c r="D46" s="942">
        <f t="shared" si="8"/>
        <v>2</v>
      </c>
      <c r="E46" s="441">
        <v>0</v>
      </c>
      <c r="F46" s="442">
        <v>0</v>
      </c>
      <c r="G46" s="442">
        <v>0</v>
      </c>
      <c r="H46" s="442">
        <v>0</v>
      </c>
      <c r="I46" s="442">
        <v>1</v>
      </c>
      <c r="J46" s="442">
        <v>0</v>
      </c>
      <c r="K46" s="442">
        <v>1</v>
      </c>
      <c r="L46" s="442">
        <v>0</v>
      </c>
      <c r="M46" s="442">
        <v>0</v>
      </c>
      <c r="N46" s="442">
        <v>0</v>
      </c>
      <c r="O46" s="442">
        <v>0</v>
      </c>
      <c r="P46" s="442">
        <v>0</v>
      </c>
      <c r="Q46" s="442">
        <v>0</v>
      </c>
      <c r="R46" s="442">
        <v>0</v>
      </c>
      <c r="S46" s="442">
        <v>0</v>
      </c>
      <c r="T46" s="442">
        <v>0</v>
      </c>
      <c r="U46" s="442">
        <v>0</v>
      </c>
      <c r="V46" s="442">
        <v>0</v>
      </c>
      <c r="W46" s="308" t="s">
        <v>446</v>
      </c>
      <c r="X46" s="1463"/>
    </row>
    <row r="47" spans="1:24" s="361" customFormat="1" ht="20.25" customHeight="1" thickBot="1" x14ac:dyDescent="0.3">
      <c r="A47" s="1448" t="s">
        <v>489</v>
      </c>
      <c r="B47" s="1450" t="s">
        <v>490</v>
      </c>
      <c r="C47" s="939" t="s">
        <v>820</v>
      </c>
      <c r="D47" s="940">
        <f>SUM(E47:V47)</f>
        <v>7</v>
      </c>
      <c r="E47" s="443">
        <v>0</v>
      </c>
      <c r="F47" s="444">
        <v>0</v>
      </c>
      <c r="G47" s="444">
        <v>0</v>
      </c>
      <c r="H47" s="444">
        <v>1</v>
      </c>
      <c r="I47" s="444">
        <v>1</v>
      </c>
      <c r="J47" s="444">
        <v>3</v>
      </c>
      <c r="K47" s="444">
        <v>0</v>
      </c>
      <c r="L47" s="444">
        <v>1</v>
      </c>
      <c r="M47" s="444">
        <v>1</v>
      </c>
      <c r="N47" s="444">
        <v>0</v>
      </c>
      <c r="O47" s="444">
        <v>0</v>
      </c>
      <c r="P47" s="444">
        <v>0</v>
      </c>
      <c r="Q47" s="444">
        <v>0</v>
      </c>
      <c r="R47" s="444">
        <v>0</v>
      </c>
      <c r="S47" s="444">
        <v>0</v>
      </c>
      <c r="T47" s="444">
        <v>0</v>
      </c>
      <c r="U47" s="444">
        <v>0</v>
      </c>
      <c r="V47" s="444">
        <v>0</v>
      </c>
      <c r="W47" s="363" t="s">
        <v>184</v>
      </c>
      <c r="X47" s="1452" t="s">
        <v>598</v>
      </c>
    </row>
    <row r="48" spans="1:24" s="361" customFormat="1" ht="20.25" customHeight="1" thickBot="1" x14ac:dyDescent="0.3">
      <c r="A48" s="1464"/>
      <c r="B48" s="1465"/>
      <c r="C48" s="932" t="s">
        <v>821</v>
      </c>
      <c r="D48" s="936">
        <f>SUM(E48:V48)</f>
        <v>0</v>
      </c>
      <c r="E48" s="436">
        <v>0</v>
      </c>
      <c r="F48" s="437">
        <v>0</v>
      </c>
      <c r="G48" s="437">
        <v>0</v>
      </c>
      <c r="H48" s="437">
        <v>0</v>
      </c>
      <c r="I48" s="437">
        <v>0</v>
      </c>
      <c r="J48" s="437">
        <v>0</v>
      </c>
      <c r="K48" s="437">
        <v>0</v>
      </c>
      <c r="L48" s="437">
        <v>0</v>
      </c>
      <c r="M48" s="437">
        <v>0</v>
      </c>
      <c r="N48" s="437">
        <v>0</v>
      </c>
      <c r="O48" s="437">
        <v>0</v>
      </c>
      <c r="P48" s="437">
        <v>0</v>
      </c>
      <c r="Q48" s="437">
        <v>0</v>
      </c>
      <c r="R48" s="437">
        <v>0</v>
      </c>
      <c r="S48" s="437">
        <v>0</v>
      </c>
      <c r="T48" s="437">
        <v>0</v>
      </c>
      <c r="U48" s="437">
        <v>0</v>
      </c>
      <c r="V48" s="437">
        <v>0</v>
      </c>
      <c r="W48" s="307"/>
      <c r="X48" s="1460"/>
    </row>
    <row r="49" spans="1:24" s="362" customFormat="1" ht="13.9" customHeight="1" thickBot="1" x14ac:dyDescent="0.3">
      <c r="A49" s="1466" t="s">
        <v>491</v>
      </c>
      <c r="B49" s="1467" t="s">
        <v>492</v>
      </c>
      <c r="C49" s="930" t="s">
        <v>820</v>
      </c>
      <c r="D49" s="438">
        <f t="shared" ref="D49:D50" si="9">SUM(E49:V49)</f>
        <v>5</v>
      </c>
      <c r="E49" s="439">
        <v>0</v>
      </c>
      <c r="F49" s="440">
        <v>1</v>
      </c>
      <c r="G49" s="440">
        <v>1</v>
      </c>
      <c r="H49" s="440">
        <v>0</v>
      </c>
      <c r="I49" s="440">
        <v>2</v>
      </c>
      <c r="J49" s="440">
        <v>0</v>
      </c>
      <c r="K49" s="440">
        <v>1</v>
      </c>
      <c r="L49" s="440">
        <v>0</v>
      </c>
      <c r="M49" s="440">
        <v>0</v>
      </c>
      <c r="N49" s="440">
        <v>0</v>
      </c>
      <c r="O49" s="440">
        <v>0</v>
      </c>
      <c r="P49" s="440">
        <v>0</v>
      </c>
      <c r="Q49" s="440">
        <v>0</v>
      </c>
      <c r="R49" s="440">
        <v>0</v>
      </c>
      <c r="S49" s="440">
        <v>0</v>
      </c>
      <c r="T49" s="440">
        <v>0</v>
      </c>
      <c r="U49" s="440">
        <v>0</v>
      </c>
      <c r="V49" s="440">
        <v>0</v>
      </c>
      <c r="W49" s="306" t="s">
        <v>184</v>
      </c>
      <c r="X49" s="1457" t="s">
        <v>599</v>
      </c>
    </row>
    <row r="50" spans="1:24" s="362" customFormat="1" ht="13.5" thickBot="1" x14ac:dyDescent="0.3">
      <c r="A50" s="1466"/>
      <c r="B50" s="1467"/>
      <c r="C50" s="930" t="s">
        <v>821</v>
      </c>
      <c r="D50" s="438">
        <f t="shared" si="9"/>
        <v>1</v>
      </c>
      <c r="E50" s="439">
        <v>1</v>
      </c>
      <c r="F50" s="440">
        <v>0</v>
      </c>
      <c r="G50" s="440">
        <v>0</v>
      </c>
      <c r="H50" s="440">
        <v>0</v>
      </c>
      <c r="I50" s="440">
        <v>0</v>
      </c>
      <c r="J50" s="440">
        <v>0</v>
      </c>
      <c r="K50" s="440">
        <v>0</v>
      </c>
      <c r="L50" s="440">
        <v>0</v>
      </c>
      <c r="M50" s="440">
        <v>0</v>
      </c>
      <c r="N50" s="440">
        <v>0</v>
      </c>
      <c r="O50" s="440">
        <v>0</v>
      </c>
      <c r="P50" s="440">
        <v>0</v>
      </c>
      <c r="Q50" s="440">
        <v>0</v>
      </c>
      <c r="R50" s="440">
        <v>0</v>
      </c>
      <c r="S50" s="440">
        <v>0</v>
      </c>
      <c r="T50" s="440">
        <v>0</v>
      </c>
      <c r="U50" s="440">
        <v>0</v>
      </c>
      <c r="V50" s="440">
        <v>0</v>
      </c>
      <c r="W50" s="306" t="s">
        <v>446</v>
      </c>
      <c r="X50" s="1457"/>
    </row>
    <row r="51" spans="1:24" s="361" customFormat="1" ht="18" customHeight="1" thickBot="1" x14ac:dyDescent="0.3">
      <c r="A51" s="1464" t="s">
        <v>493</v>
      </c>
      <c r="B51" s="1465" t="s">
        <v>494</v>
      </c>
      <c r="C51" s="932" t="s">
        <v>820</v>
      </c>
      <c r="D51" s="936">
        <f>SUM(E51:V51)</f>
        <v>11</v>
      </c>
      <c r="E51" s="436">
        <v>0</v>
      </c>
      <c r="F51" s="437">
        <v>0</v>
      </c>
      <c r="G51" s="437">
        <v>0</v>
      </c>
      <c r="H51" s="437">
        <v>0</v>
      </c>
      <c r="I51" s="437">
        <v>2</v>
      </c>
      <c r="J51" s="437">
        <v>1</v>
      </c>
      <c r="K51" s="437">
        <v>3</v>
      </c>
      <c r="L51" s="437">
        <v>1</v>
      </c>
      <c r="M51" s="437">
        <v>2</v>
      </c>
      <c r="N51" s="437">
        <v>1</v>
      </c>
      <c r="O51" s="437">
        <v>0</v>
      </c>
      <c r="P51" s="437">
        <v>0</v>
      </c>
      <c r="Q51" s="437">
        <v>0</v>
      </c>
      <c r="R51" s="437">
        <v>0</v>
      </c>
      <c r="S51" s="437">
        <v>0</v>
      </c>
      <c r="T51" s="437">
        <v>0</v>
      </c>
      <c r="U51" s="437">
        <v>0</v>
      </c>
      <c r="V51" s="437">
        <v>1</v>
      </c>
      <c r="W51" s="307" t="s">
        <v>184</v>
      </c>
      <c r="X51" s="1460" t="s">
        <v>600</v>
      </c>
    </row>
    <row r="52" spans="1:24" s="361" customFormat="1" ht="18" customHeight="1" thickBot="1" x14ac:dyDescent="0.3">
      <c r="A52" s="1464"/>
      <c r="B52" s="1465"/>
      <c r="C52" s="932" t="s">
        <v>821</v>
      </c>
      <c r="D52" s="936">
        <f>SUM(E52:V52)</f>
        <v>3</v>
      </c>
      <c r="E52" s="436">
        <v>0</v>
      </c>
      <c r="F52" s="437">
        <v>0</v>
      </c>
      <c r="G52" s="437">
        <v>0</v>
      </c>
      <c r="H52" s="437">
        <v>1</v>
      </c>
      <c r="I52" s="437">
        <v>0</v>
      </c>
      <c r="J52" s="437">
        <v>0</v>
      </c>
      <c r="K52" s="437">
        <v>0</v>
      </c>
      <c r="L52" s="437">
        <v>0</v>
      </c>
      <c r="M52" s="437">
        <v>0</v>
      </c>
      <c r="N52" s="437">
        <v>1</v>
      </c>
      <c r="O52" s="437">
        <v>0</v>
      </c>
      <c r="P52" s="437">
        <v>0</v>
      </c>
      <c r="Q52" s="437">
        <v>1</v>
      </c>
      <c r="R52" s="437">
        <v>0</v>
      </c>
      <c r="S52" s="437">
        <v>0</v>
      </c>
      <c r="T52" s="437">
        <v>0</v>
      </c>
      <c r="U52" s="437">
        <v>0</v>
      </c>
      <c r="V52" s="437">
        <v>0</v>
      </c>
      <c r="W52" s="307" t="s">
        <v>446</v>
      </c>
      <c r="X52" s="1460"/>
    </row>
    <row r="53" spans="1:24" s="362" customFormat="1" ht="13.5" thickBot="1" x14ac:dyDescent="0.3">
      <c r="A53" s="1466" t="s">
        <v>495</v>
      </c>
      <c r="B53" s="1467" t="s">
        <v>496</v>
      </c>
      <c r="C53" s="930" t="s">
        <v>820</v>
      </c>
      <c r="D53" s="438">
        <f t="shared" ref="D53:D54" si="10">SUM(E53:V53)</f>
        <v>6</v>
      </c>
      <c r="E53" s="439">
        <v>0</v>
      </c>
      <c r="F53" s="440">
        <v>0</v>
      </c>
      <c r="G53" s="440">
        <v>0</v>
      </c>
      <c r="H53" s="440">
        <v>0</v>
      </c>
      <c r="I53" s="440">
        <v>1</v>
      </c>
      <c r="J53" s="440">
        <v>1</v>
      </c>
      <c r="K53" s="440">
        <v>1</v>
      </c>
      <c r="L53" s="440">
        <v>0</v>
      </c>
      <c r="M53" s="440">
        <v>0</v>
      </c>
      <c r="N53" s="440">
        <v>1</v>
      </c>
      <c r="O53" s="440">
        <v>1</v>
      </c>
      <c r="P53" s="440">
        <v>1</v>
      </c>
      <c r="Q53" s="440">
        <v>0</v>
      </c>
      <c r="R53" s="440">
        <v>0</v>
      </c>
      <c r="S53" s="440">
        <v>0</v>
      </c>
      <c r="T53" s="440">
        <v>0</v>
      </c>
      <c r="U53" s="440">
        <v>0</v>
      </c>
      <c r="V53" s="440">
        <v>0</v>
      </c>
      <c r="W53" s="306" t="s">
        <v>184</v>
      </c>
      <c r="X53" s="1457" t="s">
        <v>621</v>
      </c>
    </row>
    <row r="54" spans="1:24" s="362" customFormat="1" ht="13.5" thickBot="1" x14ac:dyDescent="0.3">
      <c r="A54" s="1466"/>
      <c r="B54" s="1467"/>
      <c r="C54" s="930" t="s">
        <v>821</v>
      </c>
      <c r="D54" s="438">
        <f t="shared" si="10"/>
        <v>3</v>
      </c>
      <c r="E54" s="439">
        <v>1</v>
      </c>
      <c r="F54" s="440">
        <v>0</v>
      </c>
      <c r="G54" s="440">
        <v>0</v>
      </c>
      <c r="H54" s="440">
        <v>0</v>
      </c>
      <c r="I54" s="440">
        <v>0</v>
      </c>
      <c r="J54" s="440">
        <v>0</v>
      </c>
      <c r="K54" s="440">
        <v>1</v>
      </c>
      <c r="L54" s="440">
        <v>1</v>
      </c>
      <c r="M54" s="440">
        <v>0</v>
      </c>
      <c r="N54" s="440">
        <v>0</v>
      </c>
      <c r="O54" s="440">
        <v>0</v>
      </c>
      <c r="P54" s="440">
        <v>0</v>
      </c>
      <c r="Q54" s="440">
        <v>0</v>
      </c>
      <c r="R54" s="440">
        <v>0</v>
      </c>
      <c r="S54" s="440">
        <v>0</v>
      </c>
      <c r="T54" s="440">
        <v>0</v>
      </c>
      <c r="U54" s="440">
        <v>0</v>
      </c>
      <c r="V54" s="440">
        <v>0</v>
      </c>
      <c r="W54" s="306" t="s">
        <v>446</v>
      </c>
      <c r="X54" s="1457"/>
    </row>
    <row r="55" spans="1:24" s="361" customFormat="1" ht="24" customHeight="1" thickBot="1" x14ac:dyDescent="0.3">
      <c r="A55" s="1464" t="s">
        <v>691</v>
      </c>
      <c r="B55" s="1465" t="s">
        <v>692</v>
      </c>
      <c r="C55" s="932" t="s">
        <v>820</v>
      </c>
      <c r="D55" s="936">
        <f>SUM(E55:V55)</f>
        <v>0</v>
      </c>
      <c r="E55" s="436">
        <v>0</v>
      </c>
      <c r="F55" s="437">
        <v>0</v>
      </c>
      <c r="G55" s="437">
        <v>0</v>
      </c>
      <c r="H55" s="437">
        <v>0</v>
      </c>
      <c r="I55" s="437">
        <v>0</v>
      </c>
      <c r="J55" s="437">
        <v>0</v>
      </c>
      <c r="K55" s="437">
        <v>0</v>
      </c>
      <c r="L55" s="437">
        <v>0</v>
      </c>
      <c r="M55" s="437">
        <v>0</v>
      </c>
      <c r="N55" s="437">
        <v>0</v>
      </c>
      <c r="O55" s="437">
        <v>0</v>
      </c>
      <c r="P55" s="437">
        <v>0</v>
      </c>
      <c r="Q55" s="437">
        <v>0</v>
      </c>
      <c r="R55" s="437">
        <v>0</v>
      </c>
      <c r="S55" s="437">
        <v>0</v>
      </c>
      <c r="T55" s="437">
        <v>0</v>
      </c>
      <c r="U55" s="437">
        <v>0</v>
      </c>
      <c r="V55" s="437">
        <v>0</v>
      </c>
      <c r="W55" s="307" t="s">
        <v>184</v>
      </c>
      <c r="X55" s="1460" t="s">
        <v>685</v>
      </c>
    </row>
    <row r="56" spans="1:24" s="361" customFormat="1" ht="24" customHeight="1" thickBot="1" x14ac:dyDescent="0.3">
      <c r="A56" s="1464"/>
      <c r="B56" s="1465"/>
      <c r="C56" s="932" t="s">
        <v>821</v>
      </c>
      <c r="D56" s="936">
        <f>SUM(E56:V56)</f>
        <v>0</v>
      </c>
      <c r="E56" s="436">
        <v>0</v>
      </c>
      <c r="F56" s="437">
        <v>0</v>
      </c>
      <c r="G56" s="437">
        <v>0</v>
      </c>
      <c r="H56" s="437">
        <v>0</v>
      </c>
      <c r="I56" s="437">
        <v>0</v>
      </c>
      <c r="J56" s="437">
        <v>0</v>
      </c>
      <c r="K56" s="437">
        <v>0</v>
      </c>
      <c r="L56" s="437">
        <v>0</v>
      </c>
      <c r="M56" s="437">
        <v>0</v>
      </c>
      <c r="N56" s="437">
        <v>0</v>
      </c>
      <c r="O56" s="437">
        <v>0</v>
      </c>
      <c r="P56" s="437">
        <v>0</v>
      </c>
      <c r="Q56" s="437">
        <v>0</v>
      </c>
      <c r="R56" s="437">
        <v>0</v>
      </c>
      <c r="S56" s="437">
        <v>0</v>
      </c>
      <c r="T56" s="437">
        <v>0</v>
      </c>
      <c r="U56" s="437">
        <v>0</v>
      </c>
      <c r="V56" s="437">
        <v>0</v>
      </c>
      <c r="W56" s="307" t="s">
        <v>446</v>
      </c>
      <c r="X56" s="1460"/>
    </row>
    <row r="57" spans="1:24" s="362" customFormat="1" ht="13.5" thickBot="1" x14ac:dyDescent="0.3">
      <c r="A57" s="1466" t="s">
        <v>497</v>
      </c>
      <c r="B57" s="1467" t="s">
        <v>498</v>
      </c>
      <c r="C57" s="930" t="s">
        <v>820</v>
      </c>
      <c r="D57" s="438">
        <f t="shared" ref="D57:D58" si="11">SUM(E57:V57)</f>
        <v>14</v>
      </c>
      <c r="E57" s="439">
        <v>0</v>
      </c>
      <c r="F57" s="440">
        <v>0</v>
      </c>
      <c r="G57" s="440">
        <v>0</v>
      </c>
      <c r="H57" s="440">
        <v>1</v>
      </c>
      <c r="I57" s="440">
        <v>0</v>
      </c>
      <c r="J57" s="440">
        <v>0</v>
      </c>
      <c r="K57" s="440">
        <v>2</v>
      </c>
      <c r="L57" s="440">
        <v>0</v>
      </c>
      <c r="M57" s="440">
        <v>0</v>
      </c>
      <c r="N57" s="440">
        <v>2</v>
      </c>
      <c r="O57" s="440">
        <v>2</v>
      </c>
      <c r="P57" s="440">
        <v>3</v>
      </c>
      <c r="Q57" s="440">
        <v>0</v>
      </c>
      <c r="R57" s="440">
        <v>1</v>
      </c>
      <c r="S57" s="440">
        <v>1</v>
      </c>
      <c r="T57" s="440">
        <v>0</v>
      </c>
      <c r="U57" s="440">
        <v>1</v>
      </c>
      <c r="V57" s="440">
        <v>1</v>
      </c>
      <c r="W57" s="306" t="s">
        <v>184</v>
      </c>
      <c r="X57" s="1457" t="s">
        <v>601</v>
      </c>
    </row>
    <row r="58" spans="1:24" s="362" customFormat="1" ht="13.5" thickBot="1" x14ac:dyDescent="0.3">
      <c r="A58" s="1466"/>
      <c r="B58" s="1467"/>
      <c r="C58" s="930" t="s">
        <v>821</v>
      </c>
      <c r="D58" s="438">
        <f t="shared" si="11"/>
        <v>0</v>
      </c>
      <c r="E58" s="439">
        <v>0</v>
      </c>
      <c r="F58" s="440">
        <v>0</v>
      </c>
      <c r="G58" s="440">
        <v>0</v>
      </c>
      <c r="H58" s="440">
        <v>0</v>
      </c>
      <c r="I58" s="440">
        <v>0</v>
      </c>
      <c r="J58" s="440">
        <v>0</v>
      </c>
      <c r="K58" s="440">
        <v>0</v>
      </c>
      <c r="L58" s="440">
        <v>0</v>
      </c>
      <c r="M58" s="440">
        <v>0</v>
      </c>
      <c r="N58" s="440">
        <v>0</v>
      </c>
      <c r="O58" s="440">
        <v>0</v>
      </c>
      <c r="P58" s="440">
        <v>0</v>
      </c>
      <c r="Q58" s="440">
        <v>0</v>
      </c>
      <c r="R58" s="440">
        <v>0</v>
      </c>
      <c r="S58" s="440">
        <v>0</v>
      </c>
      <c r="T58" s="440">
        <v>0</v>
      </c>
      <c r="U58" s="440">
        <v>0</v>
      </c>
      <c r="V58" s="440">
        <v>0</v>
      </c>
      <c r="W58" s="306" t="s">
        <v>446</v>
      </c>
      <c r="X58" s="1457"/>
    </row>
    <row r="59" spans="1:24" s="361" customFormat="1" ht="27" customHeight="1" thickBot="1" x14ac:dyDescent="0.3">
      <c r="A59" s="1464" t="s">
        <v>499</v>
      </c>
      <c r="B59" s="1465" t="s">
        <v>500</v>
      </c>
      <c r="C59" s="932" t="s">
        <v>820</v>
      </c>
      <c r="D59" s="936">
        <f>SUM(E59:V59)</f>
        <v>20</v>
      </c>
      <c r="E59" s="436">
        <v>0</v>
      </c>
      <c r="F59" s="437">
        <v>0</v>
      </c>
      <c r="G59" s="437">
        <v>1</v>
      </c>
      <c r="H59" s="437">
        <v>1</v>
      </c>
      <c r="I59" s="437">
        <v>3</v>
      </c>
      <c r="J59" s="437">
        <v>3</v>
      </c>
      <c r="K59" s="437">
        <v>1</v>
      </c>
      <c r="L59" s="437">
        <v>2</v>
      </c>
      <c r="M59" s="437">
        <v>2</v>
      </c>
      <c r="N59" s="437">
        <v>1</v>
      </c>
      <c r="O59" s="437">
        <v>1</v>
      </c>
      <c r="P59" s="437">
        <v>2</v>
      </c>
      <c r="Q59" s="437">
        <v>1</v>
      </c>
      <c r="R59" s="437">
        <v>1</v>
      </c>
      <c r="S59" s="437">
        <v>0</v>
      </c>
      <c r="T59" s="437">
        <v>0</v>
      </c>
      <c r="U59" s="437">
        <v>0</v>
      </c>
      <c r="V59" s="437">
        <v>1</v>
      </c>
      <c r="W59" s="307" t="s">
        <v>184</v>
      </c>
      <c r="X59" s="1460" t="s">
        <v>602</v>
      </c>
    </row>
    <row r="60" spans="1:24" s="361" customFormat="1" ht="27" customHeight="1" thickBot="1" x14ac:dyDescent="0.3">
      <c r="A60" s="1464"/>
      <c r="B60" s="1465"/>
      <c r="C60" s="932" t="s">
        <v>821</v>
      </c>
      <c r="D60" s="936">
        <f>SUM(E60:V60)</f>
        <v>11</v>
      </c>
      <c r="E60" s="436">
        <v>1</v>
      </c>
      <c r="F60" s="437">
        <v>0</v>
      </c>
      <c r="G60" s="437">
        <v>0</v>
      </c>
      <c r="H60" s="437">
        <v>0</v>
      </c>
      <c r="I60" s="437">
        <v>1</v>
      </c>
      <c r="J60" s="437">
        <v>3</v>
      </c>
      <c r="K60" s="437">
        <v>0</v>
      </c>
      <c r="L60" s="437">
        <v>1</v>
      </c>
      <c r="M60" s="437">
        <v>1</v>
      </c>
      <c r="N60" s="437">
        <v>1</v>
      </c>
      <c r="O60" s="437">
        <v>0</v>
      </c>
      <c r="P60" s="437">
        <v>1</v>
      </c>
      <c r="Q60" s="437">
        <v>0</v>
      </c>
      <c r="R60" s="437">
        <v>0</v>
      </c>
      <c r="S60" s="437">
        <v>1</v>
      </c>
      <c r="T60" s="437">
        <v>0</v>
      </c>
      <c r="U60" s="437">
        <v>0</v>
      </c>
      <c r="V60" s="437">
        <v>1</v>
      </c>
      <c r="W60" s="307" t="s">
        <v>446</v>
      </c>
      <c r="X60" s="1460"/>
    </row>
    <row r="61" spans="1:24" s="362" customFormat="1" ht="13.9" customHeight="1" thickBot="1" x14ac:dyDescent="0.3">
      <c r="A61" s="1466" t="s">
        <v>501</v>
      </c>
      <c r="B61" s="1467" t="s">
        <v>502</v>
      </c>
      <c r="C61" s="930" t="s">
        <v>820</v>
      </c>
      <c r="D61" s="438">
        <f t="shared" ref="D61:D62" si="12">SUM(E61:V61)</f>
        <v>2</v>
      </c>
      <c r="E61" s="439">
        <v>0</v>
      </c>
      <c r="F61" s="440">
        <v>0</v>
      </c>
      <c r="G61" s="440">
        <v>0</v>
      </c>
      <c r="H61" s="440">
        <v>0</v>
      </c>
      <c r="I61" s="440">
        <v>0</v>
      </c>
      <c r="J61" s="440">
        <v>0</v>
      </c>
      <c r="K61" s="440">
        <v>0</v>
      </c>
      <c r="L61" s="440">
        <v>0</v>
      </c>
      <c r="M61" s="440">
        <v>1</v>
      </c>
      <c r="N61" s="440">
        <v>0</v>
      </c>
      <c r="O61" s="440">
        <v>0</v>
      </c>
      <c r="P61" s="440">
        <v>0</v>
      </c>
      <c r="Q61" s="440">
        <v>1</v>
      </c>
      <c r="R61" s="440">
        <v>0</v>
      </c>
      <c r="S61" s="440">
        <v>0</v>
      </c>
      <c r="T61" s="440">
        <v>0</v>
      </c>
      <c r="U61" s="440">
        <v>0</v>
      </c>
      <c r="V61" s="440">
        <v>0</v>
      </c>
      <c r="W61" s="306" t="s">
        <v>184</v>
      </c>
      <c r="X61" s="1457" t="s">
        <v>603</v>
      </c>
    </row>
    <row r="62" spans="1:24" s="362" customFormat="1" ht="13.5" thickBot="1" x14ac:dyDescent="0.3">
      <c r="A62" s="1466"/>
      <c r="B62" s="1467"/>
      <c r="C62" s="930" t="s">
        <v>821</v>
      </c>
      <c r="D62" s="438">
        <f t="shared" si="12"/>
        <v>0</v>
      </c>
      <c r="E62" s="439">
        <v>0</v>
      </c>
      <c r="F62" s="440">
        <v>0</v>
      </c>
      <c r="G62" s="440">
        <v>0</v>
      </c>
      <c r="H62" s="440">
        <v>0</v>
      </c>
      <c r="I62" s="440">
        <v>0</v>
      </c>
      <c r="J62" s="440">
        <v>0</v>
      </c>
      <c r="K62" s="440">
        <v>0</v>
      </c>
      <c r="L62" s="440">
        <v>0</v>
      </c>
      <c r="M62" s="440">
        <v>0</v>
      </c>
      <c r="N62" s="440">
        <v>0</v>
      </c>
      <c r="O62" s="440">
        <v>0</v>
      </c>
      <c r="P62" s="440">
        <v>0</v>
      </c>
      <c r="Q62" s="440">
        <v>0</v>
      </c>
      <c r="R62" s="440">
        <v>0</v>
      </c>
      <c r="S62" s="440">
        <v>0</v>
      </c>
      <c r="T62" s="440">
        <v>0</v>
      </c>
      <c r="U62" s="440">
        <v>0</v>
      </c>
      <c r="V62" s="440">
        <v>0</v>
      </c>
      <c r="W62" s="306" t="s">
        <v>446</v>
      </c>
      <c r="X62" s="1457"/>
    </row>
    <row r="63" spans="1:24" s="361" customFormat="1" ht="13.5" thickBot="1" x14ac:dyDescent="0.3">
      <c r="A63" s="1464" t="s">
        <v>504</v>
      </c>
      <c r="B63" s="1465" t="s">
        <v>505</v>
      </c>
      <c r="C63" s="932" t="s">
        <v>820</v>
      </c>
      <c r="D63" s="936">
        <f>SUM(E63:V63)</f>
        <v>51</v>
      </c>
      <c r="E63" s="436">
        <v>1</v>
      </c>
      <c r="F63" s="437">
        <v>3</v>
      </c>
      <c r="G63" s="437">
        <v>6</v>
      </c>
      <c r="H63" s="437">
        <v>2</v>
      </c>
      <c r="I63" s="437">
        <v>5</v>
      </c>
      <c r="J63" s="437">
        <v>9</v>
      </c>
      <c r="K63" s="437">
        <v>9</v>
      </c>
      <c r="L63" s="437">
        <v>11</v>
      </c>
      <c r="M63" s="437">
        <v>1</v>
      </c>
      <c r="N63" s="437">
        <v>3</v>
      </c>
      <c r="O63" s="437">
        <v>1</v>
      </c>
      <c r="P63" s="437">
        <v>0</v>
      </c>
      <c r="Q63" s="437">
        <v>0</v>
      </c>
      <c r="R63" s="437">
        <v>0</v>
      </c>
      <c r="S63" s="437">
        <v>0</v>
      </c>
      <c r="T63" s="437">
        <v>0</v>
      </c>
      <c r="U63" s="437">
        <v>0</v>
      </c>
      <c r="V63" s="437">
        <v>0</v>
      </c>
      <c r="W63" s="307" t="s">
        <v>184</v>
      </c>
      <c r="X63" s="1460" t="s">
        <v>604</v>
      </c>
    </row>
    <row r="64" spans="1:24" s="361" customFormat="1" ht="13.5" thickBot="1" x14ac:dyDescent="0.3">
      <c r="A64" s="1464"/>
      <c r="B64" s="1465"/>
      <c r="C64" s="932" t="s">
        <v>821</v>
      </c>
      <c r="D64" s="936">
        <f>SUM(E64:V64)</f>
        <v>20</v>
      </c>
      <c r="E64" s="436">
        <v>4</v>
      </c>
      <c r="F64" s="437">
        <v>1</v>
      </c>
      <c r="G64" s="437">
        <v>1</v>
      </c>
      <c r="H64" s="437">
        <v>4</v>
      </c>
      <c r="I64" s="437">
        <v>2</v>
      </c>
      <c r="J64" s="437">
        <v>2</v>
      </c>
      <c r="K64" s="437">
        <v>2</v>
      </c>
      <c r="L64" s="437">
        <v>3</v>
      </c>
      <c r="M64" s="437">
        <v>1</v>
      </c>
      <c r="N64" s="437">
        <v>0</v>
      </c>
      <c r="O64" s="437">
        <v>0</v>
      </c>
      <c r="P64" s="437">
        <v>0</v>
      </c>
      <c r="Q64" s="437">
        <v>0</v>
      </c>
      <c r="R64" s="437">
        <v>0</v>
      </c>
      <c r="S64" s="437">
        <v>0</v>
      </c>
      <c r="T64" s="437">
        <v>0</v>
      </c>
      <c r="U64" s="437">
        <v>0</v>
      </c>
      <c r="V64" s="437">
        <v>0</v>
      </c>
      <c r="W64" s="307" t="s">
        <v>446</v>
      </c>
      <c r="X64" s="1460"/>
    </row>
    <row r="65" spans="1:24" s="362" customFormat="1" ht="13.5" thickBot="1" x14ac:dyDescent="0.3">
      <c r="A65" s="1466" t="s">
        <v>693</v>
      </c>
      <c r="B65" s="1467" t="s">
        <v>506</v>
      </c>
      <c r="C65" s="930" t="s">
        <v>820</v>
      </c>
      <c r="D65" s="438">
        <f t="shared" ref="D65:D66" si="13">SUM(E65:V65)</f>
        <v>2</v>
      </c>
      <c r="E65" s="439">
        <v>0</v>
      </c>
      <c r="F65" s="440">
        <v>0</v>
      </c>
      <c r="G65" s="440">
        <v>0</v>
      </c>
      <c r="H65" s="440">
        <v>0</v>
      </c>
      <c r="I65" s="440">
        <v>0</v>
      </c>
      <c r="J65" s="440">
        <v>0</v>
      </c>
      <c r="K65" s="440">
        <v>0</v>
      </c>
      <c r="L65" s="440">
        <v>0</v>
      </c>
      <c r="M65" s="440">
        <v>0</v>
      </c>
      <c r="N65" s="440">
        <v>0</v>
      </c>
      <c r="O65" s="440">
        <v>0</v>
      </c>
      <c r="P65" s="440">
        <v>1</v>
      </c>
      <c r="Q65" s="440">
        <v>1</v>
      </c>
      <c r="R65" s="440">
        <v>0</v>
      </c>
      <c r="S65" s="440">
        <v>0</v>
      </c>
      <c r="T65" s="440">
        <v>0</v>
      </c>
      <c r="U65" s="440">
        <v>0</v>
      </c>
      <c r="V65" s="440">
        <v>0</v>
      </c>
      <c r="W65" s="306" t="s">
        <v>184</v>
      </c>
      <c r="X65" s="1457" t="s">
        <v>626</v>
      </c>
    </row>
    <row r="66" spans="1:24" s="362" customFormat="1" ht="13.5" thickBot="1" x14ac:dyDescent="0.3">
      <c r="A66" s="1466"/>
      <c r="B66" s="1467"/>
      <c r="C66" s="930" t="s">
        <v>821</v>
      </c>
      <c r="D66" s="438">
        <f t="shared" si="13"/>
        <v>0</v>
      </c>
      <c r="E66" s="439">
        <v>0</v>
      </c>
      <c r="F66" s="440">
        <v>0</v>
      </c>
      <c r="G66" s="440">
        <v>0</v>
      </c>
      <c r="H66" s="440">
        <v>0</v>
      </c>
      <c r="I66" s="440">
        <v>0</v>
      </c>
      <c r="J66" s="440">
        <v>0</v>
      </c>
      <c r="K66" s="440">
        <v>0</v>
      </c>
      <c r="L66" s="440">
        <v>0</v>
      </c>
      <c r="M66" s="440">
        <v>0</v>
      </c>
      <c r="N66" s="440">
        <v>0</v>
      </c>
      <c r="O66" s="440">
        <v>0</v>
      </c>
      <c r="P66" s="440">
        <v>0</v>
      </c>
      <c r="Q66" s="440">
        <v>0</v>
      </c>
      <c r="R66" s="440">
        <v>0</v>
      </c>
      <c r="S66" s="440">
        <v>0</v>
      </c>
      <c r="T66" s="440">
        <v>0</v>
      </c>
      <c r="U66" s="440">
        <v>0</v>
      </c>
      <c r="V66" s="440">
        <v>0</v>
      </c>
      <c r="W66" s="306" t="s">
        <v>446</v>
      </c>
      <c r="X66" s="1457"/>
    </row>
    <row r="67" spans="1:24" s="361" customFormat="1" ht="13.5" thickBot="1" x14ac:dyDescent="0.3">
      <c r="A67" s="1464" t="s">
        <v>694</v>
      </c>
      <c r="B67" s="1465" t="s">
        <v>672</v>
      </c>
      <c r="C67" s="932" t="s">
        <v>820</v>
      </c>
      <c r="D67" s="936">
        <f>SUM(E67:V67)</f>
        <v>3</v>
      </c>
      <c r="E67" s="436">
        <v>0</v>
      </c>
      <c r="F67" s="437">
        <v>0</v>
      </c>
      <c r="G67" s="437">
        <v>0</v>
      </c>
      <c r="H67" s="437">
        <v>0</v>
      </c>
      <c r="I67" s="437">
        <v>0</v>
      </c>
      <c r="J67" s="437">
        <v>0</v>
      </c>
      <c r="K67" s="437">
        <v>0</v>
      </c>
      <c r="L67" s="437">
        <v>0</v>
      </c>
      <c r="M67" s="437">
        <v>0</v>
      </c>
      <c r="N67" s="437">
        <v>1</v>
      </c>
      <c r="O67" s="437">
        <v>0</v>
      </c>
      <c r="P67" s="437">
        <v>1</v>
      </c>
      <c r="Q67" s="437">
        <v>1</v>
      </c>
      <c r="R67" s="437">
        <v>0</v>
      </c>
      <c r="S67" s="437">
        <v>0</v>
      </c>
      <c r="T67" s="437">
        <v>0</v>
      </c>
      <c r="U67" s="437">
        <v>0</v>
      </c>
      <c r="V67" s="437">
        <v>0</v>
      </c>
      <c r="W67" s="307" t="s">
        <v>184</v>
      </c>
      <c r="X67" s="1460" t="s">
        <v>671</v>
      </c>
    </row>
    <row r="68" spans="1:24" s="361" customFormat="1" ht="13.5" thickBot="1" x14ac:dyDescent="0.3">
      <c r="A68" s="1464"/>
      <c r="B68" s="1465"/>
      <c r="C68" s="932" t="s">
        <v>821</v>
      </c>
      <c r="D68" s="936">
        <f>SUM(E68:V68)</f>
        <v>0</v>
      </c>
      <c r="E68" s="436">
        <v>0</v>
      </c>
      <c r="F68" s="437">
        <v>0</v>
      </c>
      <c r="G68" s="437">
        <v>0</v>
      </c>
      <c r="H68" s="437">
        <v>0</v>
      </c>
      <c r="I68" s="437">
        <v>0</v>
      </c>
      <c r="J68" s="437">
        <v>0</v>
      </c>
      <c r="K68" s="437">
        <v>0</v>
      </c>
      <c r="L68" s="437">
        <v>0</v>
      </c>
      <c r="M68" s="437">
        <v>0</v>
      </c>
      <c r="N68" s="437">
        <v>0</v>
      </c>
      <c r="O68" s="437">
        <v>0</v>
      </c>
      <c r="P68" s="437">
        <v>0</v>
      </c>
      <c r="Q68" s="437">
        <v>0</v>
      </c>
      <c r="R68" s="437">
        <v>0</v>
      </c>
      <c r="S68" s="437">
        <v>0</v>
      </c>
      <c r="T68" s="437">
        <v>0</v>
      </c>
      <c r="U68" s="437">
        <v>0</v>
      </c>
      <c r="V68" s="437">
        <v>0</v>
      </c>
      <c r="W68" s="307" t="s">
        <v>446</v>
      </c>
      <c r="X68" s="1460"/>
    </row>
    <row r="69" spans="1:24" s="362" customFormat="1" ht="13.5" thickBot="1" x14ac:dyDescent="0.3">
      <c r="A69" s="1466" t="s">
        <v>507</v>
      </c>
      <c r="B69" s="1467" t="s">
        <v>508</v>
      </c>
      <c r="C69" s="930" t="s">
        <v>820</v>
      </c>
      <c r="D69" s="438">
        <f t="shared" ref="D69:D70" si="14">SUM(E69:V69)</f>
        <v>33</v>
      </c>
      <c r="E69" s="439">
        <v>1</v>
      </c>
      <c r="F69" s="440">
        <v>1</v>
      </c>
      <c r="G69" s="440">
        <v>1</v>
      </c>
      <c r="H69" s="440">
        <v>5</v>
      </c>
      <c r="I69" s="440">
        <v>2</v>
      </c>
      <c r="J69" s="440">
        <v>2</v>
      </c>
      <c r="K69" s="440">
        <v>3</v>
      </c>
      <c r="L69" s="440">
        <v>5</v>
      </c>
      <c r="M69" s="440">
        <v>4</v>
      </c>
      <c r="N69" s="440">
        <v>3</v>
      </c>
      <c r="O69" s="440">
        <v>3</v>
      </c>
      <c r="P69" s="440">
        <v>1</v>
      </c>
      <c r="Q69" s="440">
        <v>2</v>
      </c>
      <c r="R69" s="440">
        <v>0</v>
      </c>
      <c r="S69" s="440">
        <v>0</v>
      </c>
      <c r="T69" s="440">
        <v>0</v>
      </c>
      <c r="U69" s="440">
        <v>0</v>
      </c>
      <c r="V69" s="440">
        <v>0</v>
      </c>
      <c r="W69" s="306" t="s">
        <v>184</v>
      </c>
      <c r="X69" s="1457" t="s">
        <v>606</v>
      </c>
    </row>
    <row r="70" spans="1:24" s="362" customFormat="1" ht="13.5" thickBot="1" x14ac:dyDescent="0.3">
      <c r="A70" s="1466"/>
      <c r="B70" s="1467"/>
      <c r="C70" s="930" t="s">
        <v>821</v>
      </c>
      <c r="D70" s="438">
        <f t="shared" si="14"/>
        <v>12</v>
      </c>
      <c r="E70" s="439">
        <v>5</v>
      </c>
      <c r="F70" s="440">
        <v>1</v>
      </c>
      <c r="G70" s="440">
        <v>1</v>
      </c>
      <c r="H70" s="440">
        <v>1</v>
      </c>
      <c r="I70" s="440">
        <v>1</v>
      </c>
      <c r="J70" s="440">
        <v>1</v>
      </c>
      <c r="K70" s="440">
        <v>1</v>
      </c>
      <c r="L70" s="440">
        <v>0</v>
      </c>
      <c r="M70" s="440">
        <v>0</v>
      </c>
      <c r="N70" s="440">
        <v>1</v>
      </c>
      <c r="O70" s="440">
        <v>0</v>
      </c>
      <c r="P70" s="440">
        <v>0</v>
      </c>
      <c r="Q70" s="440">
        <v>0</v>
      </c>
      <c r="R70" s="440">
        <v>0</v>
      </c>
      <c r="S70" s="440">
        <v>0</v>
      </c>
      <c r="T70" s="440">
        <v>0</v>
      </c>
      <c r="U70" s="440">
        <v>0</v>
      </c>
      <c r="V70" s="440">
        <v>0</v>
      </c>
      <c r="W70" s="306" t="s">
        <v>446</v>
      </c>
      <c r="X70" s="1457"/>
    </row>
    <row r="71" spans="1:24" s="361" customFormat="1" ht="13.5" thickBot="1" x14ac:dyDescent="0.3">
      <c r="A71" s="1464" t="s">
        <v>509</v>
      </c>
      <c r="B71" s="1465" t="s">
        <v>510</v>
      </c>
      <c r="C71" s="932" t="s">
        <v>820</v>
      </c>
      <c r="D71" s="936">
        <f>SUM(E71:V71)</f>
        <v>142</v>
      </c>
      <c r="E71" s="436">
        <v>2</v>
      </c>
      <c r="F71" s="437">
        <v>4</v>
      </c>
      <c r="G71" s="437">
        <v>4</v>
      </c>
      <c r="H71" s="437">
        <v>6</v>
      </c>
      <c r="I71" s="437">
        <v>14</v>
      </c>
      <c r="J71" s="437">
        <v>15</v>
      </c>
      <c r="K71" s="437">
        <v>21</v>
      </c>
      <c r="L71" s="437">
        <v>17</v>
      </c>
      <c r="M71" s="437">
        <v>10</v>
      </c>
      <c r="N71" s="437">
        <v>13</v>
      </c>
      <c r="O71" s="437">
        <v>19</v>
      </c>
      <c r="P71" s="437">
        <v>10</v>
      </c>
      <c r="Q71" s="437">
        <v>7</v>
      </c>
      <c r="R71" s="437">
        <v>0</v>
      </c>
      <c r="S71" s="437">
        <v>0</v>
      </c>
      <c r="T71" s="437">
        <v>0</v>
      </c>
      <c r="U71" s="437">
        <v>0</v>
      </c>
      <c r="V71" s="437">
        <v>0</v>
      </c>
      <c r="W71" s="307" t="s">
        <v>184</v>
      </c>
      <c r="X71" s="1460" t="s">
        <v>607</v>
      </c>
    </row>
    <row r="72" spans="1:24" s="361" customFormat="1" ht="13.5" thickBot="1" x14ac:dyDescent="0.3">
      <c r="A72" s="1464"/>
      <c r="B72" s="1465"/>
      <c r="C72" s="932" t="s">
        <v>821</v>
      </c>
      <c r="D72" s="936">
        <f>SUM(E72:V72)</f>
        <v>19</v>
      </c>
      <c r="E72" s="436">
        <v>5</v>
      </c>
      <c r="F72" s="437">
        <v>3</v>
      </c>
      <c r="G72" s="437">
        <v>0</v>
      </c>
      <c r="H72" s="437">
        <v>2</v>
      </c>
      <c r="I72" s="437">
        <v>0</v>
      </c>
      <c r="J72" s="437">
        <v>3</v>
      </c>
      <c r="K72" s="437">
        <v>3</v>
      </c>
      <c r="L72" s="437">
        <v>1</v>
      </c>
      <c r="M72" s="437">
        <v>1</v>
      </c>
      <c r="N72" s="437">
        <v>0</v>
      </c>
      <c r="O72" s="437">
        <v>1</v>
      </c>
      <c r="P72" s="437">
        <v>0</v>
      </c>
      <c r="Q72" s="437">
        <v>0</v>
      </c>
      <c r="R72" s="437">
        <v>0</v>
      </c>
      <c r="S72" s="437">
        <v>0</v>
      </c>
      <c r="T72" s="437">
        <v>0</v>
      </c>
      <c r="U72" s="437">
        <v>0</v>
      </c>
      <c r="V72" s="437">
        <v>0</v>
      </c>
      <c r="W72" s="307" t="s">
        <v>446</v>
      </c>
      <c r="X72" s="1460"/>
    </row>
    <row r="73" spans="1:24" s="361" customFormat="1" ht="13.5" thickBot="1" x14ac:dyDescent="0.3">
      <c r="A73" s="1466" t="s">
        <v>511</v>
      </c>
      <c r="B73" s="1467" t="s">
        <v>512</v>
      </c>
      <c r="C73" s="930" t="s">
        <v>820</v>
      </c>
      <c r="D73" s="438">
        <f t="shared" ref="D73:D74" si="15">SUM(E73:V73)</f>
        <v>253</v>
      </c>
      <c r="E73" s="439">
        <v>4</v>
      </c>
      <c r="F73" s="440">
        <v>7</v>
      </c>
      <c r="G73" s="440">
        <v>7</v>
      </c>
      <c r="H73" s="440">
        <v>10</v>
      </c>
      <c r="I73" s="440">
        <v>14</v>
      </c>
      <c r="J73" s="440">
        <v>28</v>
      </c>
      <c r="K73" s="440">
        <v>33</v>
      </c>
      <c r="L73" s="440">
        <v>23</v>
      </c>
      <c r="M73" s="440">
        <v>23</v>
      </c>
      <c r="N73" s="440">
        <v>24</v>
      </c>
      <c r="O73" s="440">
        <v>24</v>
      </c>
      <c r="P73" s="440">
        <v>28</v>
      </c>
      <c r="Q73" s="440">
        <v>18</v>
      </c>
      <c r="R73" s="440">
        <v>9</v>
      </c>
      <c r="S73" s="440">
        <v>1</v>
      </c>
      <c r="T73" s="440">
        <v>0</v>
      </c>
      <c r="U73" s="440">
        <v>0</v>
      </c>
      <c r="V73" s="440">
        <v>0</v>
      </c>
      <c r="W73" s="306" t="s">
        <v>184</v>
      </c>
      <c r="X73" s="1457" t="s">
        <v>608</v>
      </c>
    </row>
    <row r="74" spans="1:24" s="361" customFormat="1" ht="13.5" thickBot="1" x14ac:dyDescent="0.3">
      <c r="A74" s="1466"/>
      <c r="B74" s="1467"/>
      <c r="C74" s="930" t="s">
        <v>821</v>
      </c>
      <c r="D74" s="438">
        <f t="shared" si="15"/>
        <v>40</v>
      </c>
      <c r="E74" s="439">
        <v>4</v>
      </c>
      <c r="F74" s="440">
        <v>7</v>
      </c>
      <c r="G74" s="440">
        <v>7</v>
      </c>
      <c r="H74" s="440">
        <v>5</v>
      </c>
      <c r="I74" s="440">
        <v>2</v>
      </c>
      <c r="J74" s="440">
        <v>3</v>
      </c>
      <c r="K74" s="440">
        <v>1</v>
      </c>
      <c r="L74" s="440">
        <v>2</v>
      </c>
      <c r="M74" s="440">
        <v>1</v>
      </c>
      <c r="N74" s="440">
        <v>5</v>
      </c>
      <c r="O74" s="440">
        <v>1</v>
      </c>
      <c r="P74" s="440">
        <v>0</v>
      </c>
      <c r="Q74" s="440">
        <v>0</v>
      </c>
      <c r="R74" s="440">
        <v>0</v>
      </c>
      <c r="S74" s="440">
        <v>0</v>
      </c>
      <c r="T74" s="440">
        <v>1</v>
      </c>
      <c r="U74" s="440">
        <v>0</v>
      </c>
      <c r="V74" s="440">
        <v>1</v>
      </c>
      <c r="W74" s="306" t="s">
        <v>446</v>
      </c>
      <c r="X74" s="1457"/>
    </row>
    <row r="75" spans="1:24" s="362" customFormat="1" ht="13.9" customHeight="1" thickBot="1" x14ac:dyDescent="0.3">
      <c r="A75" s="1464" t="s">
        <v>513</v>
      </c>
      <c r="B75" s="1465" t="s">
        <v>514</v>
      </c>
      <c r="C75" s="932" t="s">
        <v>820</v>
      </c>
      <c r="D75" s="936">
        <f>SUM(E75:V75)</f>
        <v>25</v>
      </c>
      <c r="E75" s="436">
        <v>0</v>
      </c>
      <c r="F75" s="437">
        <v>0</v>
      </c>
      <c r="G75" s="437">
        <v>1</v>
      </c>
      <c r="H75" s="437">
        <v>2</v>
      </c>
      <c r="I75" s="437">
        <v>2</v>
      </c>
      <c r="J75" s="437">
        <v>1</v>
      </c>
      <c r="K75" s="437">
        <v>3</v>
      </c>
      <c r="L75" s="437">
        <v>4</v>
      </c>
      <c r="M75" s="437">
        <v>4</v>
      </c>
      <c r="N75" s="437">
        <v>3</v>
      </c>
      <c r="O75" s="437">
        <v>0</v>
      </c>
      <c r="P75" s="437">
        <v>2</v>
      </c>
      <c r="Q75" s="437">
        <v>2</v>
      </c>
      <c r="R75" s="437">
        <v>1</v>
      </c>
      <c r="S75" s="437">
        <v>0</v>
      </c>
      <c r="T75" s="437">
        <v>0</v>
      </c>
      <c r="U75" s="437">
        <v>0</v>
      </c>
      <c r="V75" s="437">
        <v>0</v>
      </c>
      <c r="W75" s="307" t="s">
        <v>184</v>
      </c>
      <c r="X75" s="1460" t="s">
        <v>609</v>
      </c>
    </row>
    <row r="76" spans="1:24" s="362" customFormat="1" ht="13.5" thickBot="1" x14ac:dyDescent="0.3">
      <c r="A76" s="1464"/>
      <c r="B76" s="1465"/>
      <c r="C76" s="932" t="s">
        <v>821</v>
      </c>
      <c r="D76" s="936">
        <f>SUM(E76:V76)</f>
        <v>14</v>
      </c>
      <c r="E76" s="436">
        <v>1</v>
      </c>
      <c r="F76" s="437">
        <v>1</v>
      </c>
      <c r="G76" s="437">
        <v>0</v>
      </c>
      <c r="H76" s="437">
        <v>1</v>
      </c>
      <c r="I76" s="437">
        <v>3</v>
      </c>
      <c r="J76" s="437">
        <v>2</v>
      </c>
      <c r="K76" s="437">
        <v>0</v>
      </c>
      <c r="L76" s="437">
        <v>0</v>
      </c>
      <c r="M76" s="437">
        <v>1</v>
      </c>
      <c r="N76" s="437">
        <v>3</v>
      </c>
      <c r="O76" s="437">
        <v>0</v>
      </c>
      <c r="P76" s="437">
        <v>1</v>
      </c>
      <c r="Q76" s="437">
        <v>1</v>
      </c>
      <c r="R76" s="437">
        <v>0</v>
      </c>
      <c r="S76" s="437">
        <v>0</v>
      </c>
      <c r="T76" s="437">
        <v>0</v>
      </c>
      <c r="U76" s="437">
        <v>0</v>
      </c>
      <c r="V76" s="437">
        <v>0</v>
      </c>
      <c r="W76" s="307" t="s">
        <v>446</v>
      </c>
      <c r="X76" s="1460"/>
    </row>
    <row r="77" spans="1:24" s="361" customFormat="1" ht="13.5" thickBot="1" x14ac:dyDescent="0.3">
      <c r="A77" s="1466" t="s">
        <v>1229</v>
      </c>
      <c r="B77" s="1467" t="s">
        <v>1230</v>
      </c>
      <c r="C77" s="930" t="s">
        <v>820</v>
      </c>
      <c r="D77" s="438">
        <f t="shared" ref="D77:D78" si="16">SUM(E77:V77)</f>
        <v>3</v>
      </c>
      <c r="E77" s="439">
        <v>0</v>
      </c>
      <c r="F77" s="440">
        <v>0</v>
      </c>
      <c r="G77" s="440">
        <v>1</v>
      </c>
      <c r="H77" s="440">
        <v>0</v>
      </c>
      <c r="I77" s="440">
        <v>0</v>
      </c>
      <c r="J77" s="440">
        <v>0</v>
      </c>
      <c r="K77" s="440">
        <v>1</v>
      </c>
      <c r="L77" s="440">
        <v>1</v>
      </c>
      <c r="M77" s="440">
        <v>0</v>
      </c>
      <c r="N77" s="440">
        <v>0</v>
      </c>
      <c r="O77" s="440">
        <v>0</v>
      </c>
      <c r="P77" s="440">
        <v>0</v>
      </c>
      <c r="Q77" s="440">
        <v>0</v>
      </c>
      <c r="R77" s="440">
        <v>0</v>
      </c>
      <c r="S77" s="440">
        <v>0</v>
      </c>
      <c r="T77" s="440">
        <v>0</v>
      </c>
      <c r="U77" s="440">
        <v>0</v>
      </c>
      <c r="V77" s="440">
        <v>0</v>
      </c>
      <c r="W77" s="306" t="s">
        <v>184</v>
      </c>
      <c r="X77" s="1457" t="s">
        <v>1231</v>
      </c>
    </row>
    <row r="78" spans="1:24" s="361" customFormat="1" ht="13.5" thickBot="1" x14ac:dyDescent="0.3">
      <c r="A78" s="1466"/>
      <c r="B78" s="1467"/>
      <c r="C78" s="930" t="s">
        <v>821</v>
      </c>
      <c r="D78" s="438">
        <f t="shared" si="16"/>
        <v>0</v>
      </c>
      <c r="E78" s="439">
        <v>0</v>
      </c>
      <c r="F78" s="440">
        <v>0</v>
      </c>
      <c r="G78" s="440">
        <v>0</v>
      </c>
      <c r="H78" s="440">
        <v>0</v>
      </c>
      <c r="I78" s="440">
        <v>0</v>
      </c>
      <c r="J78" s="440">
        <v>0</v>
      </c>
      <c r="K78" s="440">
        <v>0</v>
      </c>
      <c r="L78" s="440">
        <v>0</v>
      </c>
      <c r="M78" s="440">
        <v>0</v>
      </c>
      <c r="N78" s="440">
        <v>0</v>
      </c>
      <c r="O78" s="440">
        <v>0</v>
      </c>
      <c r="P78" s="440">
        <v>0</v>
      </c>
      <c r="Q78" s="440">
        <v>0</v>
      </c>
      <c r="R78" s="440">
        <v>0</v>
      </c>
      <c r="S78" s="440">
        <v>0</v>
      </c>
      <c r="T78" s="440">
        <v>0</v>
      </c>
      <c r="U78" s="440">
        <v>0</v>
      </c>
      <c r="V78" s="440">
        <v>0</v>
      </c>
      <c r="W78" s="306" t="s">
        <v>446</v>
      </c>
      <c r="X78" s="1457"/>
    </row>
    <row r="79" spans="1:24" s="362" customFormat="1" ht="13.5" thickBot="1" x14ac:dyDescent="0.3">
      <c r="A79" s="1464" t="s">
        <v>515</v>
      </c>
      <c r="B79" s="1465" t="s">
        <v>637</v>
      </c>
      <c r="C79" s="932" t="s">
        <v>820</v>
      </c>
      <c r="D79" s="936">
        <f>SUM(E79:V79)</f>
        <v>7</v>
      </c>
      <c r="E79" s="436">
        <v>0</v>
      </c>
      <c r="F79" s="437">
        <v>0</v>
      </c>
      <c r="G79" s="437">
        <v>0</v>
      </c>
      <c r="H79" s="437">
        <v>0</v>
      </c>
      <c r="I79" s="437">
        <v>0</v>
      </c>
      <c r="J79" s="437">
        <v>2</v>
      </c>
      <c r="K79" s="437">
        <v>0</v>
      </c>
      <c r="L79" s="437">
        <v>1</v>
      </c>
      <c r="M79" s="437">
        <v>1</v>
      </c>
      <c r="N79" s="437">
        <v>0</v>
      </c>
      <c r="O79" s="437">
        <v>2</v>
      </c>
      <c r="P79" s="437">
        <v>0</v>
      </c>
      <c r="Q79" s="437">
        <v>0</v>
      </c>
      <c r="R79" s="437">
        <v>1</v>
      </c>
      <c r="S79" s="437">
        <v>0</v>
      </c>
      <c r="T79" s="437">
        <v>0</v>
      </c>
      <c r="U79" s="437">
        <v>0</v>
      </c>
      <c r="V79" s="437">
        <v>0</v>
      </c>
      <c r="W79" s="307" t="s">
        <v>184</v>
      </c>
      <c r="X79" s="1460" t="s">
        <v>610</v>
      </c>
    </row>
    <row r="80" spans="1:24" s="362" customFormat="1" ht="13.5" thickBot="1" x14ac:dyDescent="0.3">
      <c r="A80" s="1464"/>
      <c r="B80" s="1465"/>
      <c r="C80" s="932" t="s">
        <v>821</v>
      </c>
      <c r="D80" s="936">
        <f>SUM(E80:V80)</f>
        <v>1</v>
      </c>
      <c r="E80" s="436">
        <v>0</v>
      </c>
      <c r="F80" s="437">
        <v>0</v>
      </c>
      <c r="G80" s="437">
        <v>0</v>
      </c>
      <c r="H80" s="437">
        <v>0</v>
      </c>
      <c r="I80" s="437">
        <v>0</v>
      </c>
      <c r="J80" s="437">
        <v>0</v>
      </c>
      <c r="K80" s="437">
        <v>0</v>
      </c>
      <c r="L80" s="437">
        <v>0</v>
      </c>
      <c r="M80" s="437">
        <v>0</v>
      </c>
      <c r="N80" s="437">
        <v>0</v>
      </c>
      <c r="O80" s="437">
        <v>1</v>
      </c>
      <c r="P80" s="437">
        <v>0</v>
      </c>
      <c r="Q80" s="437">
        <v>0</v>
      </c>
      <c r="R80" s="437">
        <v>0</v>
      </c>
      <c r="S80" s="437">
        <v>0</v>
      </c>
      <c r="T80" s="437">
        <v>0</v>
      </c>
      <c r="U80" s="437">
        <v>0</v>
      </c>
      <c r="V80" s="437">
        <v>0</v>
      </c>
      <c r="W80" s="307" t="s">
        <v>446</v>
      </c>
      <c r="X80" s="1460"/>
    </row>
    <row r="81" spans="1:24" s="361" customFormat="1" ht="13.9" customHeight="1" thickBot="1" x14ac:dyDescent="0.3">
      <c r="A81" s="1466" t="s">
        <v>695</v>
      </c>
      <c r="B81" s="1467" t="s">
        <v>516</v>
      </c>
      <c r="C81" s="930" t="s">
        <v>820</v>
      </c>
      <c r="D81" s="438">
        <f t="shared" ref="D81:D82" si="17">SUM(E81:V81)</f>
        <v>0</v>
      </c>
      <c r="E81" s="439">
        <v>0</v>
      </c>
      <c r="F81" s="440">
        <v>0</v>
      </c>
      <c r="G81" s="440">
        <v>0</v>
      </c>
      <c r="H81" s="440">
        <v>0</v>
      </c>
      <c r="I81" s="440">
        <v>0</v>
      </c>
      <c r="J81" s="440">
        <v>0</v>
      </c>
      <c r="K81" s="440">
        <v>0</v>
      </c>
      <c r="L81" s="440">
        <v>0</v>
      </c>
      <c r="M81" s="440">
        <v>0</v>
      </c>
      <c r="N81" s="440">
        <v>0</v>
      </c>
      <c r="O81" s="440">
        <v>0</v>
      </c>
      <c r="P81" s="440">
        <v>0</v>
      </c>
      <c r="Q81" s="440">
        <v>0</v>
      </c>
      <c r="R81" s="440">
        <v>0</v>
      </c>
      <c r="S81" s="440">
        <v>0</v>
      </c>
      <c r="T81" s="440">
        <v>0</v>
      </c>
      <c r="U81" s="440">
        <v>0</v>
      </c>
      <c r="V81" s="440">
        <v>0</v>
      </c>
      <c r="W81" s="306" t="s">
        <v>184</v>
      </c>
      <c r="X81" s="1457" t="s">
        <v>686</v>
      </c>
    </row>
    <row r="82" spans="1:24" s="361" customFormat="1" ht="13.5" thickBot="1" x14ac:dyDescent="0.3">
      <c r="A82" s="1466"/>
      <c r="B82" s="1467"/>
      <c r="C82" s="930" t="s">
        <v>821</v>
      </c>
      <c r="D82" s="438">
        <f t="shared" si="17"/>
        <v>0</v>
      </c>
      <c r="E82" s="439">
        <v>0</v>
      </c>
      <c r="F82" s="440">
        <v>0</v>
      </c>
      <c r="G82" s="440">
        <v>0</v>
      </c>
      <c r="H82" s="440">
        <v>0</v>
      </c>
      <c r="I82" s="440">
        <v>0</v>
      </c>
      <c r="J82" s="440">
        <v>0</v>
      </c>
      <c r="K82" s="440">
        <v>0</v>
      </c>
      <c r="L82" s="440">
        <v>0</v>
      </c>
      <c r="M82" s="440">
        <v>0</v>
      </c>
      <c r="N82" s="440">
        <v>0</v>
      </c>
      <c r="O82" s="440">
        <v>0</v>
      </c>
      <c r="P82" s="440">
        <v>0</v>
      </c>
      <c r="Q82" s="440">
        <v>0</v>
      </c>
      <c r="R82" s="440">
        <v>0</v>
      </c>
      <c r="S82" s="440">
        <v>0</v>
      </c>
      <c r="T82" s="440">
        <v>0</v>
      </c>
      <c r="U82" s="440">
        <v>0</v>
      </c>
      <c r="V82" s="440">
        <v>0</v>
      </c>
      <c r="W82" s="306" t="s">
        <v>446</v>
      </c>
      <c r="X82" s="1457"/>
    </row>
    <row r="83" spans="1:24" s="362" customFormat="1" ht="13.5" thickBot="1" x14ac:dyDescent="0.3">
      <c r="A83" s="1464" t="s">
        <v>517</v>
      </c>
      <c r="B83" s="1465" t="s">
        <v>518</v>
      </c>
      <c r="C83" s="932" t="s">
        <v>820</v>
      </c>
      <c r="D83" s="936">
        <f>SUM(E83:V83)</f>
        <v>35</v>
      </c>
      <c r="E83" s="436">
        <v>2</v>
      </c>
      <c r="F83" s="437">
        <v>4</v>
      </c>
      <c r="G83" s="437">
        <v>1</v>
      </c>
      <c r="H83" s="437">
        <v>2</v>
      </c>
      <c r="I83" s="437">
        <v>2</v>
      </c>
      <c r="J83" s="437">
        <v>3</v>
      </c>
      <c r="K83" s="437">
        <v>2</v>
      </c>
      <c r="L83" s="437">
        <v>2</v>
      </c>
      <c r="M83" s="437">
        <v>2</v>
      </c>
      <c r="N83" s="437">
        <v>1</v>
      </c>
      <c r="O83" s="437">
        <v>1</v>
      </c>
      <c r="P83" s="437">
        <v>4</v>
      </c>
      <c r="Q83" s="437">
        <v>2</v>
      </c>
      <c r="R83" s="437">
        <v>4</v>
      </c>
      <c r="S83" s="437">
        <v>0</v>
      </c>
      <c r="T83" s="437">
        <v>0</v>
      </c>
      <c r="U83" s="437">
        <v>1</v>
      </c>
      <c r="V83" s="437">
        <v>2</v>
      </c>
      <c r="W83" s="307" t="s">
        <v>184</v>
      </c>
      <c r="X83" s="1460" t="s">
        <v>611</v>
      </c>
    </row>
    <row r="84" spans="1:24" s="362" customFormat="1" ht="13.5" thickBot="1" x14ac:dyDescent="0.3">
      <c r="A84" s="1464"/>
      <c r="B84" s="1465"/>
      <c r="C84" s="932" t="s">
        <v>821</v>
      </c>
      <c r="D84" s="936">
        <f>SUM(E84:V84)</f>
        <v>10</v>
      </c>
      <c r="E84" s="436">
        <v>2</v>
      </c>
      <c r="F84" s="437">
        <v>2</v>
      </c>
      <c r="G84" s="437">
        <v>1</v>
      </c>
      <c r="H84" s="437">
        <v>1</v>
      </c>
      <c r="I84" s="437">
        <v>0</v>
      </c>
      <c r="J84" s="437">
        <v>0</v>
      </c>
      <c r="K84" s="437">
        <v>2</v>
      </c>
      <c r="L84" s="437">
        <v>0</v>
      </c>
      <c r="M84" s="437">
        <v>0</v>
      </c>
      <c r="N84" s="437">
        <v>0</v>
      </c>
      <c r="O84" s="437">
        <v>0</v>
      </c>
      <c r="P84" s="437">
        <v>0</v>
      </c>
      <c r="Q84" s="437">
        <v>0</v>
      </c>
      <c r="R84" s="437">
        <v>0</v>
      </c>
      <c r="S84" s="437">
        <v>0</v>
      </c>
      <c r="T84" s="437">
        <v>0</v>
      </c>
      <c r="U84" s="437">
        <v>0</v>
      </c>
      <c r="V84" s="437">
        <v>2</v>
      </c>
      <c r="W84" s="307" t="s">
        <v>446</v>
      </c>
      <c r="X84" s="1460"/>
    </row>
    <row r="85" spans="1:24" s="361" customFormat="1" ht="13.9" customHeight="1" thickBot="1" x14ac:dyDescent="0.3">
      <c r="A85" s="1466" t="s">
        <v>519</v>
      </c>
      <c r="B85" s="1467" t="s">
        <v>520</v>
      </c>
      <c r="C85" s="930" t="s">
        <v>820</v>
      </c>
      <c r="D85" s="438">
        <f t="shared" ref="D85:D86" si="18">SUM(E85:V85)</f>
        <v>2</v>
      </c>
      <c r="E85" s="439">
        <v>0</v>
      </c>
      <c r="F85" s="440">
        <v>0</v>
      </c>
      <c r="G85" s="440">
        <v>0</v>
      </c>
      <c r="H85" s="440">
        <v>0</v>
      </c>
      <c r="I85" s="440">
        <v>1</v>
      </c>
      <c r="J85" s="440">
        <v>0</v>
      </c>
      <c r="K85" s="440">
        <v>0</v>
      </c>
      <c r="L85" s="440">
        <v>0</v>
      </c>
      <c r="M85" s="440">
        <v>1</v>
      </c>
      <c r="N85" s="440">
        <v>0</v>
      </c>
      <c r="O85" s="440">
        <v>0</v>
      </c>
      <c r="P85" s="440">
        <v>0</v>
      </c>
      <c r="Q85" s="440">
        <v>0</v>
      </c>
      <c r="R85" s="440">
        <v>0</v>
      </c>
      <c r="S85" s="440">
        <v>0</v>
      </c>
      <c r="T85" s="440">
        <v>0</v>
      </c>
      <c r="U85" s="440">
        <v>0</v>
      </c>
      <c r="V85" s="440">
        <v>0</v>
      </c>
      <c r="W85" s="306" t="s">
        <v>184</v>
      </c>
      <c r="X85" s="1457" t="s">
        <v>612</v>
      </c>
    </row>
    <row r="86" spans="1:24" s="361" customFormat="1" ht="13" x14ac:dyDescent="0.25">
      <c r="A86" s="1468"/>
      <c r="B86" s="1469"/>
      <c r="C86" s="941" t="s">
        <v>821</v>
      </c>
      <c r="D86" s="942">
        <f t="shared" si="18"/>
        <v>0</v>
      </c>
      <c r="E86" s="441">
        <v>0</v>
      </c>
      <c r="F86" s="442">
        <v>0</v>
      </c>
      <c r="G86" s="442">
        <v>0</v>
      </c>
      <c r="H86" s="442">
        <v>0</v>
      </c>
      <c r="I86" s="442">
        <v>0</v>
      </c>
      <c r="J86" s="442">
        <v>0</v>
      </c>
      <c r="K86" s="442">
        <v>0</v>
      </c>
      <c r="L86" s="442">
        <v>0</v>
      </c>
      <c r="M86" s="442">
        <v>0</v>
      </c>
      <c r="N86" s="442">
        <v>0</v>
      </c>
      <c r="O86" s="442">
        <v>0</v>
      </c>
      <c r="P86" s="442">
        <v>0</v>
      </c>
      <c r="Q86" s="442">
        <v>0</v>
      </c>
      <c r="R86" s="442">
        <v>0</v>
      </c>
      <c r="S86" s="442">
        <v>0</v>
      </c>
      <c r="T86" s="442">
        <v>0</v>
      </c>
      <c r="U86" s="442">
        <v>0</v>
      </c>
      <c r="V86" s="442">
        <v>0</v>
      </c>
      <c r="W86" s="308" t="s">
        <v>446</v>
      </c>
      <c r="X86" s="1463"/>
    </row>
    <row r="87" spans="1:24" s="362" customFormat="1" ht="13.5" thickBot="1" x14ac:dyDescent="0.3">
      <c r="A87" s="1448" t="s">
        <v>521</v>
      </c>
      <c r="B87" s="1450" t="s">
        <v>522</v>
      </c>
      <c r="C87" s="939" t="s">
        <v>820</v>
      </c>
      <c r="D87" s="940">
        <f>SUM(E87:V87)</f>
        <v>2</v>
      </c>
      <c r="E87" s="443">
        <v>0</v>
      </c>
      <c r="F87" s="444">
        <v>0</v>
      </c>
      <c r="G87" s="444">
        <v>2</v>
      </c>
      <c r="H87" s="444">
        <v>0</v>
      </c>
      <c r="I87" s="444">
        <v>0</v>
      </c>
      <c r="J87" s="444">
        <v>0</v>
      </c>
      <c r="K87" s="444">
        <v>0</v>
      </c>
      <c r="L87" s="444">
        <v>0</v>
      </c>
      <c r="M87" s="444">
        <v>0</v>
      </c>
      <c r="N87" s="444">
        <v>0</v>
      </c>
      <c r="O87" s="444">
        <v>0</v>
      </c>
      <c r="P87" s="444">
        <v>0</v>
      </c>
      <c r="Q87" s="444">
        <v>0</v>
      </c>
      <c r="R87" s="444">
        <v>0</v>
      </c>
      <c r="S87" s="444">
        <v>0</v>
      </c>
      <c r="T87" s="444">
        <v>0</v>
      </c>
      <c r="U87" s="444">
        <v>0</v>
      </c>
      <c r="V87" s="444">
        <v>0</v>
      </c>
      <c r="W87" s="363" t="s">
        <v>184</v>
      </c>
      <c r="X87" s="1452" t="s">
        <v>613</v>
      </c>
    </row>
    <row r="88" spans="1:24" s="362" customFormat="1" ht="13.5" thickBot="1" x14ac:dyDescent="0.3">
      <c r="A88" s="1464"/>
      <c r="B88" s="1465"/>
      <c r="C88" s="932" t="s">
        <v>821</v>
      </c>
      <c r="D88" s="936">
        <f>SUM(E88:V88)</f>
        <v>5</v>
      </c>
      <c r="E88" s="436">
        <v>1</v>
      </c>
      <c r="F88" s="437">
        <v>0</v>
      </c>
      <c r="G88" s="437">
        <v>0</v>
      </c>
      <c r="H88" s="437">
        <v>0</v>
      </c>
      <c r="I88" s="437">
        <v>2</v>
      </c>
      <c r="J88" s="437">
        <v>0</v>
      </c>
      <c r="K88" s="437">
        <v>0</v>
      </c>
      <c r="L88" s="437">
        <v>0</v>
      </c>
      <c r="M88" s="437">
        <v>1</v>
      </c>
      <c r="N88" s="437">
        <v>0</v>
      </c>
      <c r="O88" s="437">
        <v>0</v>
      </c>
      <c r="P88" s="437">
        <v>0</v>
      </c>
      <c r="Q88" s="437">
        <v>0</v>
      </c>
      <c r="R88" s="437">
        <v>0</v>
      </c>
      <c r="S88" s="437">
        <v>1</v>
      </c>
      <c r="T88" s="437">
        <v>0</v>
      </c>
      <c r="U88" s="437">
        <v>0</v>
      </c>
      <c r="V88" s="437">
        <v>0</v>
      </c>
      <c r="W88" s="307" t="s">
        <v>446</v>
      </c>
      <c r="X88" s="1460"/>
    </row>
    <row r="89" spans="1:24" s="361" customFormat="1" ht="13.5" thickBot="1" x14ac:dyDescent="0.3">
      <c r="A89" s="1466" t="s">
        <v>523</v>
      </c>
      <c r="B89" s="1467" t="s">
        <v>524</v>
      </c>
      <c r="C89" s="930" t="s">
        <v>820</v>
      </c>
      <c r="D89" s="438">
        <f t="shared" ref="D89:D90" si="19">SUM(E89:V89)</f>
        <v>76</v>
      </c>
      <c r="E89" s="439">
        <v>0</v>
      </c>
      <c r="F89" s="440">
        <v>2</v>
      </c>
      <c r="G89" s="440">
        <v>1</v>
      </c>
      <c r="H89" s="440">
        <v>3</v>
      </c>
      <c r="I89" s="440">
        <v>2</v>
      </c>
      <c r="J89" s="440">
        <v>2</v>
      </c>
      <c r="K89" s="440">
        <v>5</v>
      </c>
      <c r="L89" s="440">
        <v>1</v>
      </c>
      <c r="M89" s="440">
        <v>5</v>
      </c>
      <c r="N89" s="440">
        <v>8</v>
      </c>
      <c r="O89" s="440">
        <v>14</v>
      </c>
      <c r="P89" s="440">
        <v>11</v>
      </c>
      <c r="Q89" s="440">
        <v>12</v>
      </c>
      <c r="R89" s="440">
        <v>6</v>
      </c>
      <c r="S89" s="440">
        <v>1</v>
      </c>
      <c r="T89" s="440">
        <v>1</v>
      </c>
      <c r="U89" s="440">
        <v>0</v>
      </c>
      <c r="V89" s="440">
        <v>2</v>
      </c>
      <c r="W89" s="306" t="s">
        <v>184</v>
      </c>
      <c r="X89" s="1457" t="s">
        <v>605</v>
      </c>
    </row>
    <row r="90" spans="1:24" s="361" customFormat="1" ht="13.5" thickBot="1" x14ac:dyDescent="0.3">
      <c r="A90" s="1466"/>
      <c r="B90" s="1467"/>
      <c r="C90" s="930" t="s">
        <v>821</v>
      </c>
      <c r="D90" s="438">
        <f t="shared" si="19"/>
        <v>20</v>
      </c>
      <c r="E90" s="439">
        <v>1</v>
      </c>
      <c r="F90" s="440">
        <v>2</v>
      </c>
      <c r="G90" s="440">
        <v>0</v>
      </c>
      <c r="H90" s="440">
        <v>0</v>
      </c>
      <c r="I90" s="440">
        <v>0</v>
      </c>
      <c r="J90" s="440">
        <v>1</v>
      </c>
      <c r="K90" s="440">
        <v>0</v>
      </c>
      <c r="L90" s="440">
        <v>3</v>
      </c>
      <c r="M90" s="440">
        <v>2</v>
      </c>
      <c r="N90" s="440">
        <v>2</v>
      </c>
      <c r="O90" s="440">
        <v>4</v>
      </c>
      <c r="P90" s="440">
        <v>0</v>
      </c>
      <c r="Q90" s="440">
        <v>0</v>
      </c>
      <c r="R90" s="440">
        <v>0</v>
      </c>
      <c r="S90" s="440">
        <v>0</v>
      </c>
      <c r="T90" s="440">
        <v>0</v>
      </c>
      <c r="U90" s="440">
        <v>1</v>
      </c>
      <c r="V90" s="440">
        <v>4</v>
      </c>
      <c r="W90" s="306" t="s">
        <v>446</v>
      </c>
      <c r="X90" s="1457"/>
    </row>
    <row r="91" spans="1:24" s="362" customFormat="1" ht="13.9" customHeight="1" thickBot="1" x14ac:dyDescent="0.3">
      <c r="A91" s="1464" t="s">
        <v>1232</v>
      </c>
      <c r="B91" s="1465" t="s">
        <v>1233</v>
      </c>
      <c r="C91" s="932" t="s">
        <v>820</v>
      </c>
      <c r="D91" s="936">
        <f>SUM(E91:V91)</f>
        <v>1</v>
      </c>
      <c r="E91" s="436">
        <v>0</v>
      </c>
      <c r="F91" s="437">
        <v>0</v>
      </c>
      <c r="G91" s="437">
        <v>0</v>
      </c>
      <c r="H91" s="437">
        <v>0</v>
      </c>
      <c r="I91" s="437">
        <v>0</v>
      </c>
      <c r="J91" s="437">
        <v>0</v>
      </c>
      <c r="K91" s="437">
        <v>1</v>
      </c>
      <c r="L91" s="437">
        <v>0</v>
      </c>
      <c r="M91" s="437">
        <v>0</v>
      </c>
      <c r="N91" s="437">
        <v>0</v>
      </c>
      <c r="O91" s="437">
        <v>0</v>
      </c>
      <c r="P91" s="437">
        <v>0</v>
      </c>
      <c r="Q91" s="437">
        <v>0</v>
      </c>
      <c r="R91" s="437">
        <v>0</v>
      </c>
      <c r="S91" s="437">
        <v>0</v>
      </c>
      <c r="T91" s="437">
        <v>0</v>
      </c>
      <c r="U91" s="437">
        <v>0</v>
      </c>
      <c r="V91" s="437">
        <v>0</v>
      </c>
      <c r="W91" s="307" t="s">
        <v>184</v>
      </c>
      <c r="X91" s="1460" t="s">
        <v>1234</v>
      </c>
    </row>
    <row r="92" spans="1:24" s="362" customFormat="1" ht="13.5" thickBot="1" x14ac:dyDescent="0.3">
      <c r="A92" s="1464"/>
      <c r="B92" s="1465"/>
      <c r="C92" s="932" t="s">
        <v>821</v>
      </c>
      <c r="D92" s="936">
        <f>SUM(E92:V92)</f>
        <v>0</v>
      </c>
      <c r="E92" s="436">
        <v>0</v>
      </c>
      <c r="F92" s="437">
        <v>0</v>
      </c>
      <c r="G92" s="437">
        <v>0</v>
      </c>
      <c r="H92" s="437">
        <v>0</v>
      </c>
      <c r="I92" s="437">
        <v>0</v>
      </c>
      <c r="J92" s="437">
        <v>0</v>
      </c>
      <c r="K92" s="437">
        <v>0</v>
      </c>
      <c r="L92" s="437">
        <v>0</v>
      </c>
      <c r="M92" s="437">
        <v>0</v>
      </c>
      <c r="N92" s="437">
        <v>0</v>
      </c>
      <c r="O92" s="437">
        <v>0</v>
      </c>
      <c r="P92" s="437">
        <v>0</v>
      </c>
      <c r="Q92" s="437">
        <v>0</v>
      </c>
      <c r="R92" s="437">
        <v>0</v>
      </c>
      <c r="S92" s="437">
        <v>0</v>
      </c>
      <c r="T92" s="437">
        <v>0</v>
      </c>
      <c r="U92" s="437">
        <v>0</v>
      </c>
      <c r="V92" s="437">
        <v>0</v>
      </c>
      <c r="W92" s="307" t="s">
        <v>446</v>
      </c>
      <c r="X92" s="1460"/>
    </row>
    <row r="93" spans="1:24" s="361" customFormat="1" ht="18" customHeight="1" thickBot="1" x14ac:dyDescent="0.3">
      <c r="A93" s="1466" t="s">
        <v>525</v>
      </c>
      <c r="B93" s="1467" t="s">
        <v>526</v>
      </c>
      <c r="C93" s="930" t="s">
        <v>820</v>
      </c>
      <c r="D93" s="438">
        <f t="shared" ref="D93:D94" si="20">SUM(E93:V93)</f>
        <v>14</v>
      </c>
      <c r="E93" s="439">
        <v>0</v>
      </c>
      <c r="F93" s="440">
        <v>0</v>
      </c>
      <c r="G93" s="440">
        <v>0</v>
      </c>
      <c r="H93" s="440">
        <v>0</v>
      </c>
      <c r="I93" s="440">
        <v>0</v>
      </c>
      <c r="J93" s="440">
        <v>0</v>
      </c>
      <c r="K93" s="440">
        <v>1</v>
      </c>
      <c r="L93" s="440">
        <v>1</v>
      </c>
      <c r="M93" s="440">
        <v>4</v>
      </c>
      <c r="N93" s="440">
        <v>2</v>
      </c>
      <c r="O93" s="440">
        <v>3</v>
      </c>
      <c r="P93" s="440">
        <v>2</v>
      </c>
      <c r="Q93" s="440">
        <v>0</v>
      </c>
      <c r="R93" s="440">
        <v>0</v>
      </c>
      <c r="S93" s="440">
        <v>0</v>
      </c>
      <c r="T93" s="440">
        <v>1</v>
      </c>
      <c r="U93" s="440">
        <v>0</v>
      </c>
      <c r="V93" s="440">
        <v>0</v>
      </c>
      <c r="W93" s="306" t="s">
        <v>184</v>
      </c>
      <c r="X93" s="1457" t="s">
        <v>614</v>
      </c>
    </row>
    <row r="94" spans="1:24" s="361" customFormat="1" ht="18" customHeight="1" thickBot="1" x14ac:dyDescent="0.3">
      <c r="A94" s="1466"/>
      <c r="B94" s="1467"/>
      <c r="C94" s="930" t="s">
        <v>821</v>
      </c>
      <c r="D94" s="438">
        <f t="shared" si="20"/>
        <v>4</v>
      </c>
      <c r="E94" s="439">
        <v>0</v>
      </c>
      <c r="F94" s="440">
        <v>0</v>
      </c>
      <c r="G94" s="440">
        <v>1</v>
      </c>
      <c r="H94" s="440">
        <v>0</v>
      </c>
      <c r="I94" s="440">
        <v>1</v>
      </c>
      <c r="J94" s="440">
        <v>0</v>
      </c>
      <c r="K94" s="440">
        <v>1</v>
      </c>
      <c r="L94" s="440">
        <v>0</v>
      </c>
      <c r="M94" s="440">
        <v>0</v>
      </c>
      <c r="N94" s="440">
        <v>1</v>
      </c>
      <c r="O94" s="440">
        <v>0</v>
      </c>
      <c r="P94" s="440">
        <v>0</v>
      </c>
      <c r="Q94" s="440">
        <v>0</v>
      </c>
      <c r="R94" s="440">
        <v>0</v>
      </c>
      <c r="S94" s="440">
        <v>0</v>
      </c>
      <c r="T94" s="440">
        <v>0</v>
      </c>
      <c r="U94" s="440">
        <v>0</v>
      </c>
      <c r="V94" s="440">
        <v>0</v>
      </c>
      <c r="W94" s="306" t="s">
        <v>446</v>
      </c>
      <c r="X94" s="1457"/>
    </row>
    <row r="95" spans="1:24" s="362" customFormat="1" ht="18.75" customHeight="1" thickBot="1" x14ac:dyDescent="0.3">
      <c r="A95" s="1464" t="s">
        <v>527</v>
      </c>
      <c r="B95" s="1465" t="s">
        <v>402</v>
      </c>
      <c r="C95" s="932" t="s">
        <v>820</v>
      </c>
      <c r="D95" s="936">
        <f>SUM(E95:V95)</f>
        <v>26</v>
      </c>
      <c r="E95" s="436">
        <v>0</v>
      </c>
      <c r="F95" s="437">
        <v>0</v>
      </c>
      <c r="G95" s="437">
        <v>0</v>
      </c>
      <c r="H95" s="437">
        <v>0</v>
      </c>
      <c r="I95" s="437">
        <v>0</v>
      </c>
      <c r="J95" s="437">
        <v>0</v>
      </c>
      <c r="K95" s="437">
        <v>0</v>
      </c>
      <c r="L95" s="437">
        <v>0</v>
      </c>
      <c r="M95" s="437">
        <v>0</v>
      </c>
      <c r="N95" s="437">
        <v>0</v>
      </c>
      <c r="O95" s="437">
        <v>0</v>
      </c>
      <c r="P95" s="437">
        <v>0</v>
      </c>
      <c r="Q95" s="437">
        <v>0</v>
      </c>
      <c r="R95" s="437">
        <v>0</v>
      </c>
      <c r="S95" s="437">
        <v>0</v>
      </c>
      <c r="T95" s="437">
        <v>0</v>
      </c>
      <c r="U95" s="437">
        <v>0</v>
      </c>
      <c r="V95" s="437">
        <v>26</v>
      </c>
      <c r="W95" s="307" t="s">
        <v>184</v>
      </c>
      <c r="X95" s="1460" t="s">
        <v>585</v>
      </c>
    </row>
    <row r="96" spans="1:24" s="362" customFormat="1" ht="18.75" customHeight="1" thickBot="1" x14ac:dyDescent="0.3">
      <c r="A96" s="1464"/>
      <c r="B96" s="1465"/>
      <c r="C96" s="932" t="s">
        <v>821</v>
      </c>
      <c r="D96" s="936">
        <f>SUM(E96:V96)</f>
        <v>23</v>
      </c>
      <c r="E96" s="436">
        <v>0</v>
      </c>
      <c r="F96" s="437">
        <v>0</v>
      </c>
      <c r="G96" s="437">
        <v>0</v>
      </c>
      <c r="H96" s="437">
        <v>0</v>
      </c>
      <c r="I96" s="437">
        <v>0</v>
      </c>
      <c r="J96" s="437">
        <v>0</v>
      </c>
      <c r="K96" s="437">
        <v>0</v>
      </c>
      <c r="L96" s="437">
        <v>0</v>
      </c>
      <c r="M96" s="437">
        <v>0</v>
      </c>
      <c r="N96" s="437">
        <v>0</v>
      </c>
      <c r="O96" s="437">
        <v>0</v>
      </c>
      <c r="P96" s="437">
        <v>0</v>
      </c>
      <c r="Q96" s="437">
        <v>0</v>
      </c>
      <c r="R96" s="437">
        <v>0</v>
      </c>
      <c r="S96" s="437">
        <v>0</v>
      </c>
      <c r="T96" s="437">
        <v>0</v>
      </c>
      <c r="U96" s="437">
        <v>0</v>
      </c>
      <c r="V96" s="437">
        <v>23</v>
      </c>
      <c r="W96" s="307" t="s">
        <v>446</v>
      </c>
      <c r="X96" s="1460"/>
    </row>
    <row r="97" spans="1:24" s="361" customFormat="1" ht="16.5" customHeight="1" thickBot="1" x14ac:dyDescent="0.3">
      <c r="A97" s="1466" t="s">
        <v>528</v>
      </c>
      <c r="B97" s="1467" t="s">
        <v>529</v>
      </c>
      <c r="C97" s="930" t="s">
        <v>820</v>
      </c>
      <c r="D97" s="438">
        <f t="shared" ref="D97:D98" si="21">SUM(E97:V97)</f>
        <v>24</v>
      </c>
      <c r="E97" s="439">
        <v>0</v>
      </c>
      <c r="F97" s="440">
        <v>0</v>
      </c>
      <c r="G97" s="440">
        <v>0</v>
      </c>
      <c r="H97" s="440">
        <v>0</v>
      </c>
      <c r="I97" s="440">
        <v>0</v>
      </c>
      <c r="J97" s="440">
        <v>0</v>
      </c>
      <c r="K97" s="440">
        <v>0</v>
      </c>
      <c r="L97" s="440">
        <v>0</v>
      </c>
      <c r="M97" s="440">
        <v>0</v>
      </c>
      <c r="N97" s="440">
        <v>0</v>
      </c>
      <c r="O97" s="440">
        <v>0</v>
      </c>
      <c r="P97" s="440">
        <v>0</v>
      </c>
      <c r="Q97" s="440">
        <v>0</v>
      </c>
      <c r="R97" s="440">
        <v>0</v>
      </c>
      <c r="S97" s="440">
        <v>1</v>
      </c>
      <c r="T97" s="440">
        <v>1</v>
      </c>
      <c r="U97" s="440">
        <v>0</v>
      </c>
      <c r="V97" s="440">
        <v>22</v>
      </c>
      <c r="W97" s="306" t="s">
        <v>184</v>
      </c>
      <c r="X97" s="1457" t="s">
        <v>624</v>
      </c>
    </row>
    <row r="98" spans="1:24" s="361" customFormat="1" ht="16.5" customHeight="1" thickBot="1" x14ac:dyDescent="0.3">
      <c r="A98" s="1466"/>
      <c r="B98" s="1467"/>
      <c r="C98" s="930" t="s">
        <v>821</v>
      </c>
      <c r="D98" s="438">
        <f t="shared" si="21"/>
        <v>26</v>
      </c>
      <c r="E98" s="439">
        <v>0</v>
      </c>
      <c r="F98" s="440">
        <v>0</v>
      </c>
      <c r="G98" s="440">
        <v>0</v>
      </c>
      <c r="H98" s="440">
        <v>0</v>
      </c>
      <c r="I98" s="440">
        <v>0</v>
      </c>
      <c r="J98" s="440">
        <v>0</v>
      </c>
      <c r="K98" s="440">
        <v>0</v>
      </c>
      <c r="L98" s="440">
        <v>0</v>
      </c>
      <c r="M98" s="440">
        <v>0</v>
      </c>
      <c r="N98" s="440">
        <v>0</v>
      </c>
      <c r="O98" s="440">
        <v>0</v>
      </c>
      <c r="P98" s="440">
        <v>0</v>
      </c>
      <c r="Q98" s="440">
        <v>0</v>
      </c>
      <c r="R98" s="440">
        <v>0</v>
      </c>
      <c r="S98" s="440">
        <v>0</v>
      </c>
      <c r="T98" s="440">
        <v>0</v>
      </c>
      <c r="U98" s="440">
        <v>0</v>
      </c>
      <c r="V98" s="440">
        <v>26</v>
      </c>
      <c r="W98" s="306" t="s">
        <v>446</v>
      </c>
      <c r="X98" s="1457"/>
    </row>
    <row r="99" spans="1:24" ht="42.75" customHeight="1" thickBot="1" x14ac:dyDescent="0.3">
      <c r="A99" s="1464" t="s">
        <v>530</v>
      </c>
      <c r="B99" s="1465" t="s">
        <v>531</v>
      </c>
      <c r="C99" s="932" t="s">
        <v>820</v>
      </c>
      <c r="D99" s="936">
        <f>SUM(E99:V99)</f>
        <v>20</v>
      </c>
      <c r="E99" s="436">
        <v>0</v>
      </c>
      <c r="F99" s="437">
        <v>0</v>
      </c>
      <c r="G99" s="437">
        <v>0</v>
      </c>
      <c r="H99" s="437">
        <v>0</v>
      </c>
      <c r="I99" s="437">
        <v>1</v>
      </c>
      <c r="J99" s="437">
        <v>0</v>
      </c>
      <c r="K99" s="437">
        <v>3</v>
      </c>
      <c r="L99" s="437">
        <v>1</v>
      </c>
      <c r="M99" s="437">
        <v>2</v>
      </c>
      <c r="N99" s="437">
        <v>2</v>
      </c>
      <c r="O99" s="437">
        <v>2</v>
      </c>
      <c r="P99" s="437">
        <v>1</v>
      </c>
      <c r="Q99" s="437">
        <v>4</v>
      </c>
      <c r="R99" s="437">
        <v>1</v>
      </c>
      <c r="S99" s="437">
        <v>1</v>
      </c>
      <c r="T99" s="437">
        <v>0</v>
      </c>
      <c r="U99" s="437">
        <v>0</v>
      </c>
      <c r="V99" s="437">
        <v>2</v>
      </c>
      <c r="W99" s="307" t="s">
        <v>184</v>
      </c>
      <c r="X99" s="1460" t="s">
        <v>623</v>
      </c>
    </row>
    <row r="100" spans="1:24" ht="42.75" customHeight="1" thickBot="1" x14ac:dyDescent="0.3">
      <c r="A100" s="1464"/>
      <c r="B100" s="1465"/>
      <c r="C100" s="932" t="s">
        <v>821</v>
      </c>
      <c r="D100" s="936">
        <f>SUM(E100:V100)</f>
        <v>7</v>
      </c>
      <c r="E100" s="436">
        <v>0</v>
      </c>
      <c r="F100" s="437">
        <v>0</v>
      </c>
      <c r="G100" s="437">
        <v>0</v>
      </c>
      <c r="H100" s="437">
        <v>1</v>
      </c>
      <c r="I100" s="437">
        <v>0</v>
      </c>
      <c r="J100" s="437">
        <v>1</v>
      </c>
      <c r="K100" s="437">
        <v>1</v>
      </c>
      <c r="L100" s="437">
        <v>0</v>
      </c>
      <c r="M100" s="437">
        <v>0</v>
      </c>
      <c r="N100" s="437">
        <v>1</v>
      </c>
      <c r="O100" s="437">
        <v>1</v>
      </c>
      <c r="P100" s="437">
        <v>1</v>
      </c>
      <c r="Q100" s="437">
        <v>1</v>
      </c>
      <c r="R100" s="437">
        <v>0</v>
      </c>
      <c r="S100" s="437">
        <v>0</v>
      </c>
      <c r="T100" s="437">
        <v>0</v>
      </c>
      <c r="U100" s="437">
        <v>0</v>
      </c>
      <c r="V100" s="437">
        <v>0</v>
      </c>
      <c r="W100" s="307" t="s">
        <v>446</v>
      </c>
      <c r="X100" s="1460"/>
    </row>
    <row r="101" spans="1:24" ht="13.5" thickBot="1" x14ac:dyDescent="0.3">
      <c r="A101" s="1466" t="s">
        <v>532</v>
      </c>
      <c r="B101" s="1467" t="s">
        <v>533</v>
      </c>
      <c r="C101" s="930" t="s">
        <v>820</v>
      </c>
      <c r="D101" s="438">
        <f t="shared" ref="D101:D102" si="22">SUM(E101:V101)</f>
        <v>145</v>
      </c>
      <c r="E101" s="439">
        <v>0</v>
      </c>
      <c r="F101" s="440">
        <v>0</v>
      </c>
      <c r="G101" s="440">
        <v>0</v>
      </c>
      <c r="H101" s="440">
        <v>0</v>
      </c>
      <c r="I101" s="440">
        <v>1</v>
      </c>
      <c r="J101" s="440">
        <v>3</v>
      </c>
      <c r="K101" s="440">
        <v>9</v>
      </c>
      <c r="L101" s="440">
        <v>4</v>
      </c>
      <c r="M101" s="440">
        <v>10</v>
      </c>
      <c r="N101" s="440">
        <v>19</v>
      </c>
      <c r="O101" s="440">
        <v>25</v>
      </c>
      <c r="P101" s="440">
        <v>26</v>
      </c>
      <c r="Q101" s="440">
        <v>28</v>
      </c>
      <c r="R101" s="440">
        <v>10</v>
      </c>
      <c r="S101" s="440">
        <v>7</v>
      </c>
      <c r="T101" s="440">
        <v>0</v>
      </c>
      <c r="U101" s="440">
        <v>2</v>
      </c>
      <c r="V101" s="440">
        <v>1</v>
      </c>
      <c r="W101" s="306" t="s">
        <v>184</v>
      </c>
      <c r="X101" s="1457" t="s">
        <v>615</v>
      </c>
    </row>
    <row r="102" spans="1:24" ht="13.5" thickBot="1" x14ac:dyDescent="0.3">
      <c r="A102" s="1466"/>
      <c r="B102" s="1467"/>
      <c r="C102" s="930" t="s">
        <v>821</v>
      </c>
      <c r="D102" s="438">
        <f t="shared" si="22"/>
        <v>7</v>
      </c>
      <c r="E102" s="439">
        <v>0</v>
      </c>
      <c r="F102" s="440">
        <v>0</v>
      </c>
      <c r="G102" s="440">
        <v>0</v>
      </c>
      <c r="H102" s="440">
        <v>0</v>
      </c>
      <c r="I102" s="440">
        <v>0</v>
      </c>
      <c r="J102" s="440">
        <v>0</v>
      </c>
      <c r="K102" s="440">
        <v>1</v>
      </c>
      <c r="L102" s="440">
        <v>1</v>
      </c>
      <c r="M102" s="440">
        <v>1</v>
      </c>
      <c r="N102" s="440">
        <v>1</v>
      </c>
      <c r="O102" s="440">
        <v>1</v>
      </c>
      <c r="P102" s="440">
        <v>0</v>
      </c>
      <c r="Q102" s="440">
        <v>2</v>
      </c>
      <c r="R102" s="440">
        <v>0</v>
      </c>
      <c r="S102" s="440">
        <v>0</v>
      </c>
      <c r="T102" s="440">
        <v>0</v>
      </c>
      <c r="U102" s="440">
        <v>0</v>
      </c>
      <c r="V102" s="440">
        <v>0</v>
      </c>
      <c r="W102" s="306" t="s">
        <v>446</v>
      </c>
      <c r="X102" s="1457"/>
    </row>
    <row r="103" spans="1:24" ht="45.75" customHeight="1" thickBot="1" x14ac:dyDescent="0.3">
      <c r="A103" s="1464" t="s">
        <v>1284</v>
      </c>
      <c r="B103" s="1465" t="s">
        <v>643</v>
      </c>
      <c r="C103" s="932" t="s">
        <v>820</v>
      </c>
      <c r="D103" s="936">
        <f>SUM(E103:V103)</f>
        <v>82</v>
      </c>
      <c r="E103" s="436">
        <v>3</v>
      </c>
      <c r="F103" s="437">
        <v>1</v>
      </c>
      <c r="G103" s="437">
        <v>9</v>
      </c>
      <c r="H103" s="437">
        <v>7</v>
      </c>
      <c r="I103" s="437">
        <v>4</v>
      </c>
      <c r="J103" s="437">
        <v>10</v>
      </c>
      <c r="K103" s="437">
        <v>10</v>
      </c>
      <c r="L103" s="437">
        <v>6</v>
      </c>
      <c r="M103" s="437">
        <v>4</v>
      </c>
      <c r="N103" s="437">
        <v>2</v>
      </c>
      <c r="O103" s="437">
        <v>4</v>
      </c>
      <c r="P103" s="437">
        <v>4</v>
      </c>
      <c r="Q103" s="437">
        <v>3</v>
      </c>
      <c r="R103" s="437">
        <v>3</v>
      </c>
      <c r="S103" s="437">
        <v>1</v>
      </c>
      <c r="T103" s="437">
        <v>2</v>
      </c>
      <c r="U103" s="437">
        <v>1</v>
      </c>
      <c r="V103" s="437">
        <v>8</v>
      </c>
      <c r="W103" s="307" t="s">
        <v>184</v>
      </c>
      <c r="X103" s="1460" t="s">
        <v>687</v>
      </c>
    </row>
    <row r="104" spans="1:24" ht="45.75" customHeight="1" thickBot="1" x14ac:dyDescent="0.3">
      <c r="A104" s="1464"/>
      <c r="B104" s="1465"/>
      <c r="C104" s="932" t="s">
        <v>821</v>
      </c>
      <c r="D104" s="936">
        <f>SUM(E104:V104)</f>
        <v>38</v>
      </c>
      <c r="E104" s="436">
        <v>4</v>
      </c>
      <c r="F104" s="437">
        <v>1</v>
      </c>
      <c r="G104" s="437">
        <v>1</v>
      </c>
      <c r="H104" s="437">
        <v>4</v>
      </c>
      <c r="I104" s="437">
        <v>9</v>
      </c>
      <c r="J104" s="437">
        <v>5</v>
      </c>
      <c r="K104" s="437">
        <v>2</v>
      </c>
      <c r="L104" s="437">
        <v>1</v>
      </c>
      <c r="M104" s="437">
        <v>1</v>
      </c>
      <c r="N104" s="437">
        <v>1</v>
      </c>
      <c r="O104" s="437">
        <v>1</v>
      </c>
      <c r="P104" s="437">
        <v>0</v>
      </c>
      <c r="Q104" s="437">
        <v>0</v>
      </c>
      <c r="R104" s="437">
        <v>1</v>
      </c>
      <c r="S104" s="437">
        <v>0</v>
      </c>
      <c r="T104" s="437">
        <v>1</v>
      </c>
      <c r="U104" s="437">
        <v>1</v>
      </c>
      <c r="V104" s="437">
        <v>5</v>
      </c>
      <c r="W104" s="307" t="s">
        <v>446</v>
      </c>
      <c r="X104" s="1460"/>
    </row>
    <row r="105" spans="1:24" ht="13.5" thickBot="1" x14ac:dyDescent="0.3">
      <c r="A105" s="1466" t="s">
        <v>534</v>
      </c>
      <c r="B105" s="1467" t="s">
        <v>535</v>
      </c>
      <c r="C105" s="930" t="s">
        <v>820</v>
      </c>
      <c r="D105" s="438">
        <f t="shared" ref="D105:D106" si="23">SUM(E105:V105)</f>
        <v>30</v>
      </c>
      <c r="E105" s="439">
        <v>0</v>
      </c>
      <c r="F105" s="440">
        <v>0</v>
      </c>
      <c r="G105" s="440">
        <v>0</v>
      </c>
      <c r="H105" s="440">
        <v>0</v>
      </c>
      <c r="I105" s="440">
        <v>0</v>
      </c>
      <c r="J105" s="440">
        <v>2</v>
      </c>
      <c r="K105" s="440">
        <v>0</v>
      </c>
      <c r="L105" s="440">
        <v>1</v>
      </c>
      <c r="M105" s="440">
        <v>2</v>
      </c>
      <c r="N105" s="440">
        <v>4</v>
      </c>
      <c r="O105" s="440">
        <v>6</v>
      </c>
      <c r="P105" s="440">
        <v>6</v>
      </c>
      <c r="Q105" s="440">
        <v>4</v>
      </c>
      <c r="R105" s="440">
        <v>4</v>
      </c>
      <c r="S105" s="440">
        <v>1</v>
      </c>
      <c r="T105" s="440">
        <v>0</v>
      </c>
      <c r="U105" s="440">
        <v>0</v>
      </c>
      <c r="V105" s="440">
        <v>0</v>
      </c>
      <c r="W105" s="306" t="s">
        <v>184</v>
      </c>
      <c r="X105" s="1457" t="s">
        <v>616</v>
      </c>
    </row>
    <row r="106" spans="1:24" ht="13.5" thickBot="1" x14ac:dyDescent="0.3">
      <c r="A106" s="1466"/>
      <c r="B106" s="1467"/>
      <c r="C106" s="930" t="s">
        <v>821</v>
      </c>
      <c r="D106" s="438">
        <f t="shared" si="23"/>
        <v>1</v>
      </c>
      <c r="E106" s="439">
        <v>0</v>
      </c>
      <c r="F106" s="440">
        <v>0</v>
      </c>
      <c r="G106" s="440">
        <v>0</v>
      </c>
      <c r="H106" s="440">
        <v>0</v>
      </c>
      <c r="I106" s="440">
        <v>0</v>
      </c>
      <c r="J106" s="440">
        <v>0</v>
      </c>
      <c r="K106" s="440">
        <v>0</v>
      </c>
      <c r="L106" s="440">
        <v>0</v>
      </c>
      <c r="M106" s="440">
        <v>0</v>
      </c>
      <c r="N106" s="440">
        <v>0</v>
      </c>
      <c r="O106" s="440">
        <v>0</v>
      </c>
      <c r="P106" s="440">
        <v>0</v>
      </c>
      <c r="Q106" s="440">
        <v>0</v>
      </c>
      <c r="R106" s="440">
        <v>1</v>
      </c>
      <c r="S106" s="440">
        <v>0</v>
      </c>
      <c r="T106" s="440">
        <v>0</v>
      </c>
      <c r="U106" s="440">
        <v>0</v>
      </c>
      <c r="V106" s="440">
        <v>0</v>
      </c>
      <c r="W106" s="306" t="s">
        <v>446</v>
      </c>
      <c r="X106" s="1457"/>
    </row>
    <row r="107" spans="1:24" ht="13.9" customHeight="1" thickBot="1" x14ac:dyDescent="0.3">
      <c r="A107" s="1464" t="s">
        <v>536</v>
      </c>
      <c r="B107" s="1465" t="s">
        <v>1235</v>
      </c>
      <c r="C107" s="932" t="s">
        <v>820</v>
      </c>
      <c r="D107" s="936">
        <f>SUM(E107:V107)</f>
        <v>10</v>
      </c>
      <c r="E107" s="436">
        <v>0</v>
      </c>
      <c r="F107" s="437">
        <v>0</v>
      </c>
      <c r="G107" s="437">
        <v>0</v>
      </c>
      <c r="H107" s="437">
        <v>0</v>
      </c>
      <c r="I107" s="437">
        <v>1</v>
      </c>
      <c r="J107" s="437">
        <v>0</v>
      </c>
      <c r="K107" s="437">
        <v>1</v>
      </c>
      <c r="L107" s="437">
        <v>0</v>
      </c>
      <c r="M107" s="437">
        <v>0</v>
      </c>
      <c r="N107" s="437">
        <v>0</v>
      </c>
      <c r="O107" s="437">
        <v>0</v>
      </c>
      <c r="P107" s="437">
        <v>3</v>
      </c>
      <c r="Q107" s="437">
        <v>2</v>
      </c>
      <c r="R107" s="437">
        <v>1</v>
      </c>
      <c r="S107" s="437">
        <v>0</v>
      </c>
      <c r="T107" s="437">
        <v>0</v>
      </c>
      <c r="U107" s="437">
        <v>1</v>
      </c>
      <c r="V107" s="437">
        <v>1</v>
      </c>
      <c r="W107" s="307" t="s">
        <v>184</v>
      </c>
      <c r="X107" s="1460" t="s">
        <v>617</v>
      </c>
    </row>
    <row r="108" spans="1:24" ht="13.5" thickBot="1" x14ac:dyDescent="0.3">
      <c r="A108" s="1464"/>
      <c r="B108" s="1465"/>
      <c r="C108" s="932" t="s">
        <v>821</v>
      </c>
      <c r="D108" s="936">
        <f>SUM(E108:V108)</f>
        <v>1</v>
      </c>
      <c r="E108" s="436">
        <v>0</v>
      </c>
      <c r="F108" s="437">
        <v>0</v>
      </c>
      <c r="G108" s="437">
        <v>0</v>
      </c>
      <c r="H108" s="437">
        <v>0</v>
      </c>
      <c r="I108" s="437">
        <v>0</v>
      </c>
      <c r="J108" s="437">
        <v>0</v>
      </c>
      <c r="K108" s="437">
        <v>0</v>
      </c>
      <c r="L108" s="437">
        <v>0</v>
      </c>
      <c r="M108" s="437">
        <v>0</v>
      </c>
      <c r="N108" s="437">
        <v>0</v>
      </c>
      <c r="O108" s="437">
        <v>0</v>
      </c>
      <c r="P108" s="437">
        <v>0</v>
      </c>
      <c r="Q108" s="437">
        <v>0</v>
      </c>
      <c r="R108" s="437">
        <v>0</v>
      </c>
      <c r="S108" s="437">
        <v>0</v>
      </c>
      <c r="T108" s="437">
        <v>0</v>
      </c>
      <c r="U108" s="437">
        <v>1</v>
      </c>
      <c r="V108" s="437">
        <v>0</v>
      </c>
      <c r="W108" s="307" t="s">
        <v>446</v>
      </c>
      <c r="X108" s="1460"/>
    </row>
    <row r="109" spans="1:24" ht="13.5" thickBot="1" x14ac:dyDescent="0.3">
      <c r="A109" s="1466" t="s">
        <v>537</v>
      </c>
      <c r="B109" s="1467" t="s">
        <v>538</v>
      </c>
      <c r="C109" s="930" t="s">
        <v>820</v>
      </c>
      <c r="D109" s="438">
        <f t="shared" ref="D109:D110" si="24">SUM(E109:V109)</f>
        <v>4</v>
      </c>
      <c r="E109" s="439">
        <v>0</v>
      </c>
      <c r="F109" s="440">
        <v>0</v>
      </c>
      <c r="G109" s="440">
        <v>0</v>
      </c>
      <c r="H109" s="440">
        <v>0</v>
      </c>
      <c r="I109" s="440">
        <v>0</v>
      </c>
      <c r="J109" s="440">
        <v>0</v>
      </c>
      <c r="K109" s="440">
        <v>0</v>
      </c>
      <c r="L109" s="440">
        <v>0</v>
      </c>
      <c r="M109" s="440">
        <v>1</v>
      </c>
      <c r="N109" s="440">
        <v>0</v>
      </c>
      <c r="O109" s="440">
        <v>0</v>
      </c>
      <c r="P109" s="440">
        <v>1</v>
      </c>
      <c r="Q109" s="440">
        <v>0</v>
      </c>
      <c r="R109" s="440">
        <v>2</v>
      </c>
      <c r="S109" s="440">
        <v>0</v>
      </c>
      <c r="T109" s="440">
        <v>0</v>
      </c>
      <c r="U109" s="440">
        <v>0</v>
      </c>
      <c r="V109" s="440">
        <v>0</v>
      </c>
      <c r="W109" s="306" t="s">
        <v>184</v>
      </c>
      <c r="X109" s="1457" t="s">
        <v>618</v>
      </c>
    </row>
    <row r="110" spans="1:24" ht="13.5" thickBot="1" x14ac:dyDescent="0.3">
      <c r="A110" s="1466"/>
      <c r="B110" s="1467"/>
      <c r="C110" s="930" t="s">
        <v>821</v>
      </c>
      <c r="D110" s="438">
        <f t="shared" si="24"/>
        <v>0</v>
      </c>
      <c r="E110" s="439">
        <v>0</v>
      </c>
      <c r="F110" s="440">
        <v>0</v>
      </c>
      <c r="G110" s="440">
        <v>0</v>
      </c>
      <c r="H110" s="440">
        <v>0</v>
      </c>
      <c r="I110" s="440">
        <v>0</v>
      </c>
      <c r="J110" s="440">
        <v>0</v>
      </c>
      <c r="K110" s="440">
        <v>0</v>
      </c>
      <c r="L110" s="440">
        <v>0</v>
      </c>
      <c r="M110" s="440">
        <v>0</v>
      </c>
      <c r="N110" s="440">
        <v>0</v>
      </c>
      <c r="O110" s="440">
        <v>0</v>
      </c>
      <c r="P110" s="440">
        <v>0</v>
      </c>
      <c r="Q110" s="440">
        <v>0</v>
      </c>
      <c r="R110" s="440">
        <v>0</v>
      </c>
      <c r="S110" s="440">
        <v>0</v>
      </c>
      <c r="T110" s="440">
        <v>0</v>
      </c>
      <c r="U110" s="440">
        <v>0</v>
      </c>
      <c r="V110" s="440">
        <v>0</v>
      </c>
      <c r="W110" s="306" t="s">
        <v>446</v>
      </c>
      <c r="X110" s="1457"/>
    </row>
    <row r="111" spans="1:24" ht="13.5" thickBot="1" x14ac:dyDescent="0.3">
      <c r="A111" s="1464" t="s">
        <v>539</v>
      </c>
      <c r="B111" s="1465" t="s">
        <v>540</v>
      </c>
      <c r="C111" s="932" t="s">
        <v>820</v>
      </c>
      <c r="D111" s="936">
        <f>SUM(E111:V111)</f>
        <v>9</v>
      </c>
      <c r="E111" s="436">
        <v>0</v>
      </c>
      <c r="F111" s="437">
        <v>0</v>
      </c>
      <c r="G111" s="437">
        <v>0</v>
      </c>
      <c r="H111" s="437">
        <v>0</v>
      </c>
      <c r="I111" s="437">
        <v>0</v>
      </c>
      <c r="J111" s="437">
        <v>0</v>
      </c>
      <c r="K111" s="437">
        <v>0</v>
      </c>
      <c r="L111" s="437">
        <v>0</v>
      </c>
      <c r="M111" s="437">
        <v>2</v>
      </c>
      <c r="N111" s="437">
        <v>1</v>
      </c>
      <c r="O111" s="437">
        <v>2</v>
      </c>
      <c r="P111" s="437">
        <v>1</v>
      </c>
      <c r="Q111" s="437">
        <v>1</v>
      </c>
      <c r="R111" s="437">
        <v>1</v>
      </c>
      <c r="S111" s="437">
        <v>0</v>
      </c>
      <c r="T111" s="437">
        <v>0</v>
      </c>
      <c r="U111" s="437">
        <v>1</v>
      </c>
      <c r="V111" s="437">
        <v>0</v>
      </c>
      <c r="W111" s="307" t="s">
        <v>184</v>
      </c>
      <c r="X111" s="1460" t="s">
        <v>619</v>
      </c>
    </row>
    <row r="112" spans="1:24" ht="13.5" thickBot="1" x14ac:dyDescent="0.3">
      <c r="A112" s="1464"/>
      <c r="B112" s="1465"/>
      <c r="C112" s="932" t="s">
        <v>821</v>
      </c>
      <c r="D112" s="936">
        <f>SUM(E112:V112)</f>
        <v>3</v>
      </c>
      <c r="E112" s="436">
        <v>0</v>
      </c>
      <c r="F112" s="437">
        <v>0</v>
      </c>
      <c r="G112" s="437">
        <v>0</v>
      </c>
      <c r="H112" s="437">
        <v>0</v>
      </c>
      <c r="I112" s="437">
        <v>0</v>
      </c>
      <c r="J112" s="437">
        <v>0</v>
      </c>
      <c r="K112" s="437">
        <v>0</v>
      </c>
      <c r="L112" s="437">
        <v>0</v>
      </c>
      <c r="M112" s="437">
        <v>1</v>
      </c>
      <c r="N112" s="437">
        <v>0</v>
      </c>
      <c r="O112" s="437">
        <v>1</v>
      </c>
      <c r="P112" s="437">
        <v>0</v>
      </c>
      <c r="Q112" s="437">
        <v>1</v>
      </c>
      <c r="R112" s="437">
        <v>0</v>
      </c>
      <c r="S112" s="437">
        <v>0</v>
      </c>
      <c r="T112" s="437">
        <v>0</v>
      </c>
      <c r="U112" s="437">
        <v>0</v>
      </c>
      <c r="V112" s="437">
        <v>0</v>
      </c>
      <c r="W112" s="307" t="s">
        <v>446</v>
      </c>
      <c r="X112" s="1460"/>
    </row>
    <row r="113" spans="1:24" ht="13.9" customHeight="1" thickBot="1" x14ac:dyDescent="0.3">
      <c r="A113" s="1466" t="s">
        <v>541</v>
      </c>
      <c r="B113" s="1467" t="s">
        <v>751</v>
      </c>
      <c r="C113" s="930" t="s">
        <v>820</v>
      </c>
      <c r="D113" s="438">
        <f t="shared" ref="D113:D114" si="25">SUM(E113:V113)</f>
        <v>48</v>
      </c>
      <c r="E113" s="439">
        <v>0</v>
      </c>
      <c r="F113" s="440">
        <v>0</v>
      </c>
      <c r="G113" s="440">
        <v>0</v>
      </c>
      <c r="H113" s="440">
        <v>0</v>
      </c>
      <c r="I113" s="440">
        <v>0</v>
      </c>
      <c r="J113" s="440">
        <v>2</v>
      </c>
      <c r="K113" s="440">
        <v>2</v>
      </c>
      <c r="L113" s="440">
        <v>1</v>
      </c>
      <c r="M113" s="440">
        <v>5</v>
      </c>
      <c r="N113" s="440">
        <v>5</v>
      </c>
      <c r="O113" s="440">
        <v>2</v>
      </c>
      <c r="P113" s="440">
        <v>2</v>
      </c>
      <c r="Q113" s="440">
        <v>17</v>
      </c>
      <c r="R113" s="440">
        <v>12</v>
      </c>
      <c r="S113" s="440">
        <v>0</v>
      </c>
      <c r="T113" s="440">
        <v>0</v>
      </c>
      <c r="U113" s="440">
        <v>0</v>
      </c>
      <c r="V113" s="440">
        <v>0</v>
      </c>
      <c r="W113" s="306" t="s">
        <v>184</v>
      </c>
      <c r="X113" s="1457" t="s">
        <v>750</v>
      </c>
    </row>
    <row r="114" spans="1:24" ht="13.5" thickBot="1" x14ac:dyDescent="0.3">
      <c r="A114" s="1466"/>
      <c r="B114" s="1467"/>
      <c r="C114" s="930" t="s">
        <v>821</v>
      </c>
      <c r="D114" s="438">
        <f t="shared" si="25"/>
        <v>5</v>
      </c>
      <c r="E114" s="439">
        <v>0</v>
      </c>
      <c r="F114" s="440">
        <v>0</v>
      </c>
      <c r="G114" s="440">
        <v>0</v>
      </c>
      <c r="H114" s="440">
        <v>0</v>
      </c>
      <c r="I114" s="440">
        <v>0</v>
      </c>
      <c r="J114" s="440">
        <v>0</v>
      </c>
      <c r="K114" s="440">
        <v>0</v>
      </c>
      <c r="L114" s="440">
        <v>0</v>
      </c>
      <c r="M114" s="440">
        <v>0</v>
      </c>
      <c r="N114" s="440">
        <v>0</v>
      </c>
      <c r="O114" s="440">
        <v>0</v>
      </c>
      <c r="P114" s="440">
        <v>3</v>
      </c>
      <c r="Q114" s="440">
        <v>2</v>
      </c>
      <c r="R114" s="440">
        <v>0</v>
      </c>
      <c r="S114" s="440">
        <v>0</v>
      </c>
      <c r="T114" s="440">
        <v>0</v>
      </c>
      <c r="U114" s="440">
        <v>0</v>
      </c>
      <c r="V114" s="440">
        <v>0</v>
      </c>
      <c r="W114" s="306" t="s">
        <v>446</v>
      </c>
      <c r="X114" s="1457"/>
    </row>
    <row r="115" spans="1:24" s="365" customFormat="1" ht="13.5" thickBot="1" x14ac:dyDescent="0.35">
      <c r="A115" s="1464" t="s">
        <v>1236</v>
      </c>
      <c r="B115" s="1465" t="s">
        <v>1237</v>
      </c>
      <c r="C115" s="932" t="s">
        <v>820</v>
      </c>
      <c r="D115" s="936">
        <f>SUM(E115:V115)</f>
        <v>8</v>
      </c>
      <c r="E115" s="436">
        <v>0</v>
      </c>
      <c r="F115" s="437">
        <v>0</v>
      </c>
      <c r="G115" s="437">
        <v>0</v>
      </c>
      <c r="H115" s="437">
        <v>0</v>
      </c>
      <c r="I115" s="437">
        <v>0</v>
      </c>
      <c r="J115" s="437">
        <v>1</v>
      </c>
      <c r="K115" s="437">
        <v>0</v>
      </c>
      <c r="L115" s="437">
        <v>0</v>
      </c>
      <c r="M115" s="437">
        <v>0</v>
      </c>
      <c r="N115" s="437">
        <v>0</v>
      </c>
      <c r="O115" s="437">
        <v>1</v>
      </c>
      <c r="P115" s="437">
        <v>1</v>
      </c>
      <c r="Q115" s="437">
        <v>2</v>
      </c>
      <c r="R115" s="437">
        <v>2</v>
      </c>
      <c r="S115" s="437">
        <v>1</v>
      </c>
      <c r="T115" s="437">
        <v>0</v>
      </c>
      <c r="U115" s="437">
        <v>0</v>
      </c>
      <c r="V115" s="437">
        <v>0</v>
      </c>
      <c r="W115" s="307" t="s">
        <v>184</v>
      </c>
      <c r="X115" s="1460" t="s">
        <v>1238</v>
      </c>
    </row>
    <row r="116" spans="1:24" s="365" customFormat="1" ht="13.5" thickBot="1" x14ac:dyDescent="0.35">
      <c r="A116" s="1464"/>
      <c r="B116" s="1465"/>
      <c r="C116" s="932" t="s">
        <v>821</v>
      </c>
      <c r="D116" s="936">
        <f>SUM(E116:V116)</f>
        <v>0</v>
      </c>
      <c r="E116" s="436">
        <v>0</v>
      </c>
      <c r="F116" s="437">
        <v>0</v>
      </c>
      <c r="G116" s="437">
        <v>0</v>
      </c>
      <c r="H116" s="437">
        <v>0</v>
      </c>
      <c r="I116" s="437">
        <v>0</v>
      </c>
      <c r="J116" s="437">
        <v>0</v>
      </c>
      <c r="K116" s="437">
        <v>0</v>
      </c>
      <c r="L116" s="437">
        <v>0</v>
      </c>
      <c r="M116" s="437">
        <v>0</v>
      </c>
      <c r="N116" s="437">
        <v>0</v>
      </c>
      <c r="O116" s="437">
        <v>0</v>
      </c>
      <c r="P116" s="437">
        <v>0</v>
      </c>
      <c r="Q116" s="437">
        <v>0</v>
      </c>
      <c r="R116" s="437">
        <v>0</v>
      </c>
      <c r="S116" s="437">
        <v>0</v>
      </c>
      <c r="T116" s="437">
        <v>0</v>
      </c>
      <c r="U116" s="437">
        <v>0</v>
      </c>
      <c r="V116" s="437">
        <v>0</v>
      </c>
      <c r="W116" s="307" t="s">
        <v>446</v>
      </c>
      <c r="X116" s="1460"/>
    </row>
    <row r="117" spans="1:24" s="364" customFormat="1" ht="13.5" thickBot="1" x14ac:dyDescent="0.35">
      <c r="A117" s="1466" t="s">
        <v>542</v>
      </c>
      <c r="B117" s="1467" t="s">
        <v>543</v>
      </c>
      <c r="C117" s="930" t="s">
        <v>820</v>
      </c>
      <c r="D117" s="438">
        <f t="shared" ref="D117:D118" si="26">SUM(E117:V117)</f>
        <v>45</v>
      </c>
      <c r="E117" s="727">
        <v>0</v>
      </c>
      <c r="F117" s="728">
        <v>0</v>
      </c>
      <c r="G117" s="728">
        <v>0</v>
      </c>
      <c r="H117" s="728">
        <v>1</v>
      </c>
      <c r="I117" s="728">
        <v>0</v>
      </c>
      <c r="J117" s="728">
        <v>0</v>
      </c>
      <c r="K117" s="728">
        <v>2</v>
      </c>
      <c r="L117" s="728">
        <v>0</v>
      </c>
      <c r="M117" s="728">
        <v>5</v>
      </c>
      <c r="N117" s="728">
        <v>8</v>
      </c>
      <c r="O117" s="728">
        <v>10</v>
      </c>
      <c r="P117" s="728">
        <v>6</v>
      </c>
      <c r="Q117" s="728">
        <v>10</v>
      </c>
      <c r="R117" s="728">
        <v>2</v>
      </c>
      <c r="S117" s="728">
        <v>0</v>
      </c>
      <c r="T117" s="728">
        <v>0</v>
      </c>
      <c r="U117" s="728">
        <v>0</v>
      </c>
      <c r="V117" s="728">
        <v>1</v>
      </c>
      <c r="W117" s="726" t="s">
        <v>184</v>
      </c>
      <c r="X117" s="1457" t="s">
        <v>644</v>
      </c>
    </row>
    <row r="118" spans="1:24" ht="13.15" customHeight="1" x14ac:dyDescent="0.25">
      <c r="A118" s="1453"/>
      <c r="B118" s="1455"/>
      <c r="C118" s="938" t="s">
        <v>821</v>
      </c>
      <c r="D118" s="729">
        <f t="shared" si="26"/>
        <v>2</v>
      </c>
      <c r="E118" s="449">
        <v>0</v>
      </c>
      <c r="F118" s="450">
        <v>0</v>
      </c>
      <c r="G118" s="450">
        <v>0</v>
      </c>
      <c r="H118" s="450">
        <v>0</v>
      </c>
      <c r="I118" s="450">
        <v>0</v>
      </c>
      <c r="J118" s="450">
        <v>0</v>
      </c>
      <c r="K118" s="450">
        <v>0</v>
      </c>
      <c r="L118" s="450">
        <v>1</v>
      </c>
      <c r="M118" s="450">
        <v>0</v>
      </c>
      <c r="N118" s="450">
        <v>0</v>
      </c>
      <c r="O118" s="450">
        <v>1</v>
      </c>
      <c r="P118" s="450">
        <v>0</v>
      </c>
      <c r="Q118" s="450">
        <v>0</v>
      </c>
      <c r="R118" s="450">
        <v>0</v>
      </c>
      <c r="S118" s="450">
        <v>0</v>
      </c>
      <c r="T118" s="450">
        <v>0</v>
      </c>
      <c r="U118" s="450">
        <v>0</v>
      </c>
      <c r="V118" s="450">
        <v>0</v>
      </c>
      <c r="W118" s="448" t="s">
        <v>446</v>
      </c>
      <c r="X118" s="1472"/>
    </row>
    <row r="119" spans="1:24" ht="13.5" thickBot="1" x14ac:dyDescent="0.3">
      <c r="A119" s="1484" t="s">
        <v>294</v>
      </c>
      <c r="B119" s="1485"/>
      <c r="C119" s="933" t="s">
        <v>820</v>
      </c>
      <c r="D119" s="433">
        <f t="shared" ref="D119:V119" si="27">D7+D9+D11+D13+D15+D17+D19+D21+D23+D25+D27+D29+D31+D33+D35+D37+D39+D41+D43+D45+D47+D49+D51+D53+D55+D57+D59+D61+D63+D65+D67+D69+D71+D73+D75+D77+D79+D81+D83+D85+D87+D89+D91+D93+D95+D97+D99+D101+D103+D105+D107+D109+D111+D113+D115+D117</f>
        <v>1244</v>
      </c>
      <c r="E119" s="433">
        <f t="shared" si="27"/>
        <v>15</v>
      </c>
      <c r="F119" s="433">
        <f t="shared" si="27"/>
        <v>24</v>
      </c>
      <c r="G119" s="433">
        <f t="shared" si="27"/>
        <v>41</v>
      </c>
      <c r="H119" s="433">
        <f t="shared" si="27"/>
        <v>49</v>
      </c>
      <c r="I119" s="433">
        <f t="shared" si="27"/>
        <v>68</v>
      </c>
      <c r="J119" s="433">
        <f t="shared" si="27"/>
        <v>100</v>
      </c>
      <c r="K119" s="433">
        <f t="shared" si="27"/>
        <v>124</v>
      </c>
      <c r="L119" s="433">
        <f t="shared" si="27"/>
        <v>89</v>
      </c>
      <c r="M119" s="433">
        <f t="shared" si="27"/>
        <v>101</v>
      </c>
      <c r="N119" s="433">
        <f t="shared" si="27"/>
        <v>111</v>
      </c>
      <c r="O119" s="433">
        <f t="shared" si="27"/>
        <v>128</v>
      </c>
      <c r="P119" s="433">
        <f t="shared" si="27"/>
        <v>119</v>
      </c>
      <c r="Q119" s="433">
        <f t="shared" si="27"/>
        <v>118</v>
      </c>
      <c r="R119" s="433">
        <f t="shared" si="27"/>
        <v>61</v>
      </c>
      <c r="S119" s="433">
        <f t="shared" si="27"/>
        <v>15</v>
      </c>
      <c r="T119" s="433">
        <f t="shared" si="27"/>
        <v>5</v>
      </c>
      <c r="U119" s="433">
        <f t="shared" si="27"/>
        <v>7</v>
      </c>
      <c r="V119" s="433">
        <f t="shared" si="27"/>
        <v>69</v>
      </c>
      <c r="W119" s="447" t="s">
        <v>184</v>
      </c>
      <c r="X119" s="1490" t="s">
        <v>554</v>
      </c>
    </row>
    <row r="120" spans="1:24" ht="13.5" thickBot="1" x14ac:dyDescent="0.3">
      <c r="A120" s="1486"/>
      <c r="B120" s="1487"/>
      <c r="C120" s="934" t="s">
        <v>821</v>
      </c>
      <c r="D120" s="433">
        <f t="shared" ref="D120:V120" si="28">D8+D10+D12+D14+D16+D18+D20+D22+D24+D26+D28+D30+D32+D34+D36+D38+D40+D42+D44+D46+D48+D50+D52+D54+D56+D58+D60+D62+D64+D66+D68+D70+D72+D74+D76+D78+D80+D82+D84+D86+D88+D90+D92+D94+D96+D98+D100+D102+D104+D106+D108+D110+D112+D114+D116+D118</f>
        <v>345</v>
      </c>
      <c r="E120" s="433">
        <f t="shared" si="28"/>
        <v>34</v>
      </c>
      <c r="F120" s="433">
        <f t="shared" si="28"/>
        <v>18</v>
      </c>
      <c r="G120" s="433">
        <f t="shared" si="28"/>
        <v>19</v>
      </c>
      <c r="H120" s="433">
        <f t="shared" si="28"/>
        <v>23</v>
      </c>
      <c r="I120" s="433">
        <f t="shared" si="28"/>
        <v>34</v>
      </c>
      <c r="J120" s="433">
        <f t="shared" si="28"/>
        <v>29</v>
      </c>
      <c r="K120" s="433">
        <f t="shared" si="28"/>
        <v>21</v>
      </c>
      <c r="L120" s="433">
        <f t="shared" si="28"/>
        <v>26</v>
      </c>
      <c r="M120" s="433">
        <f t="shared" si="28"/>
        <v>17</v>
      </c>
      <c r="N120" s="433">
        <f t="shared" si="28"/>
        <v>22</v>
      </c>
      <c r="O120" s="433">
        <f t="shared" si="28"/>
        <v>13</v>
      </c>
      <c r="P120" s="433">
        <f t="shared" si="28"/>
        <v>8</v>
      </c>
      <c r="Q120" s="433">
        <f t="shared" si="28"/>
        <v>8</v>
      </c>
      <c r="R120" s="433">
        <f t="shared" si="28"/>
        <v>2</v>
      </c>
      <c r="S120" s="433">
        <f t="shared" si="28"/>
        <v>2</v>
      </c>
      <c r="T120" s="433">
        <f t="shared" si="28"/>
        <v>3</v>
      </c>
      <c r="U120" s="433">
        <f t="shared" si="28"/>
        <v>3</v>
      </c>
      <c r="V120" s="433">
        <f t="shared" si="28"/>
        <v>63</v>
      </c>
      <c r="W120" s="373" t="s">
        <v>446</v>
      </c>
      <c r="X120" s="1491"/>
    </row>
    <row r="121" spans="1:24" ht="13" x14ac:dyDescent="0.25">
      <c r="A121" s="1488"/>
      <c r="B121" s="1489"/>
      <c r="C121" s="935" t="s">
        <v>47</v>
      </c>
      <c r="D121" s="731">
        <f t="shared" ref="D121:V121" si="29">D119+D120</f>
        <v>1589</v>
      </c>
      <c r="E121" s="731">
        <f t="shared" si="29"/>
        <v>49</v>
      </c>
      <c r="F121" s="731">
        <f t="shared" si="29"/>
        <v>42</v>
      </c>
      <c r="G121" s="731">
        <f t="shared" si="29"/>
        <v>60</v>
      </c>
      <c r="H121" s="731">
        <f t="shared" si="29"/>
        <v>72</v>
      </c>
      <c r="I121" s="731">
        <f t="shared" si="29"/>
        <v>102</v>
      </c>
      <c r="J121" s="731">
        <f t="shared" si="29"/>
        <v>129</v>
      </c>
      <c r="K121" s="731">
        <f t="shared" si="29"/>
        <v>145</v>
      </c>
      <c r="L121" s="731">
        <f t="shared" si="29"/>
        <v>115</v>
      </c>
      <c r="M121" s="731">
        <f t="shared" si="29"/>
        <v>118</v>
      </c>
      <c r="N121" s="731">
        <f t="shared" si="29"/>
        <v>133</v>
      </c>
      <c r="O121" s="731">
        <f t="shared" si="29"/>
        <v>141</v>
      </c>
      <c r="P121" s="731">
        <f t="shared" si="29"/>
        <v>127</v>
      </c>
      <c r="Q121" s="731">
        <f t="shared" si="29"/>
        <v>126</v>
      </c>
      <c r="R121" s="731">
        <f t="shared" si="29"/>
        <v>63</v>
      </c>
      <c r="S121" s="731">
        <f t="shared" si="29"/>
        <v>17</v>
      </c>
      <c r="T121" s="731">
        <f t="shared" si="29"/>
        <v>8</v>
      </c>
      <c r="U121" s="731">
        <f t="shared" si="29"/>
        <v>10</v>
      </c>
      <c r="V121" s="731">
        <f t="shared" si="29"/>
        <v>132</v>
      </c>
      <c r="W121" s="730" t="s">
        <v>48</v>
      </c>
      <c r="X121" s="1492"/>
    </row>
    <row r="122" spans="1:24" ht="13.15" customHeight="1" x14ac:dyDescent="0.25">
      <c r="A122" s="1483" t="s">
        <v>910</v>
      </c>
      <c r="B122" s="1483"/>
      <c r="C122" s="1483"/>
      <c r="D122" s="1483"/>
      <c r="T122" s="1482" t="s">
        <v>1283</v>
      </c>
      <c r="U122" s="1482"/>
      <c r="V122" s="1482"/>
      <c r="W122" s="1482"/>
      <c r="X122" s="1482"/>
    </row>
  </sheetData>
  <mergeCells count="176">
    <mergeCell ref="T122:X122"/>
    <mergeCell ref="A122:D122"/>
    <mergeCell ref="A117:A118"/>
    <mergeCell ref="B117:B118"/>
    <mergeCell ref="X117:X118"/>
    <mergeCell ref="A119:B121"/>
    <mergeCell ref="X119:X121"/>
    <mergeCell ref="A113:A114"/>
    <mergeCell ref="B113:B114"/>
    <mergeCell ref="X113:X114"/>
    <mergeCell ref="A115:A116"/>
    <mergeCell ref="B115:B116"/>
    <mergeCell ref="X115:X116"/>
    <mergeCell ref="A109:A110"/>
    <mergeCell ref="B109:B110"/>
    <mergeCell ref="X109:X110"/>
    <mergeCell ref="A111:A112"/>
    <mergeCell ref="B111:B112"/>
    <mergeCell ref="X111:X112"/>
    <mergeCell ref="A105:A106"/>
    <mergeCell ref="B105:B106"/>
    <mergeCell ref="X105:X106"/>
    <mergeCell ref="A107:A108"/>
    <mergeCell ref="B107:B108"/>
    <mergeCell ref="X107:X108"/>
    <mergeCell ref="A101:A102"/>
    <mergeCell ref="B101:B102"/>
    <mergeCell ref="X101:X102"/>
    <mergeCell ref="A103:A104"/>
    <mergeCell ref="B103:B104"/>
    <mergeCell ref="X103:X104"/>
    <mergeCell ref="A97:A98"/>
    <mergeCell ref="B97:B98"/>
    <mergeCell ref="X97:X98"/>
    <mergeCell ref="A99:A100"/>
    <mergeCell ref="B99:B100"/>
    <mergeCell ref="X99:X100"/>
    <mergeCell ref="A93:A94"/>
    <mergeCell ref="B93:B94"/>
    <mergeCell ref="X93:X94"/>
    <mergeCell ref="A95:A96"/>
    <mergeCell ref="B95:B96"/>
    <mergeCell ref="X95:X96"/>
    <mergeCell ref="A89:A90"/>
    <mergeCell ref="B89:B90"/>
    <mergeCell ref="X89:X90"/>
    <mergeCell ref="A91:A92"/>
    <mergeCell ref="B91:B92"/>
    <mergeCell ref="X91:X92"/>
    <mergeCell ref="A85:A86"/>
    <mergeCell ref="B85:B86"/>
    <mergeCell ref="X85:X86"/>
    <mergeCell ref="A87:A88"/>
    <mergeCell ref="B87:B88"/>
    <mergeCell ref="X87:X88"/>
    <mergeCell ref="A81:A82"/>
    <mergeCell ref="B81:B82"/>
    <mergeCell ref="X81:X82"/>
    <mergeCell ref="A83:A84"/>
    <mergeCell ref="B83:B84"/>
    <mergeCell ref="X83:X84"/>
    <mergeCell ref="A77:A78"/>
    <mergeCell ref="B77:B78"/>
    <mergeCell ref="X77:X78"/>
    <mergeCell ref="A79:A80"/>
    <mergeCell ref="B79:B80"/>
    <mergeCell ref="X79:X80"/>
    <mergeCell ref="A73:A74"/>
    <mergeCell ref="B73:B74"/>
    <mergeCell ref="X73:X74"/>
    <mergeCell ref="A75:A76"/>
    <mergeCell ref="B75:B76"/>
    <mergeCell ref="X75:X76"/>
    <mergeCell ref="A69:A70"/>
    <mergeCell ref="B69:B70"/>
    <mergeCell ref="X69:X70"/>
    <mergeCell ref="A71:A72"/>
    <mergeCell ref="B71:B72"/>
    <mergeCell ref="X71:X72"/>
    <mergeCell ref="A65:A66"/>
    <mergeCell ref="B65:B66"/>
    <mergeCell ref="X65:X66"/>
    <mergeCell ref="A67:A68"/>
    <mergeCell ref="B67:B68"/>
    <mergeCell ref="X67:X68"/>
    <mergeCell ref="A61:A62"/>
    <mergeCell ref="B61:B62"/>
    <mergeCell ref="X61:X62"/>
    <mergeCell ref="A63:A64"/>
    <mergeCell ref="B63:B64"/>
    <mergeCell ref="X63:X64"/>
    <mergeCell ref="A57:A58"/>
    <mergeCell ref="B57:B58"/>
    <mergeCell ref="X57:X58"/>
    <mergeCell ref="A59:A60"/>
    <mergeCell ref="B59:B60"/>
    <mergeCell ref="X59:X60"/>
    <mergeCell ref="A53:A54"/>
    <mergeCell ref="B53:B54"/>
    <mergeCell ref="X53:X54"/>
    <mergeCell ref="A55:A56"/>
    <mergeCell ref="B55:B56"/>
    <mergeCell ref="X55:X56"/>
    <mergeCell ref="A49:A50"/>
    <mergeCell ref="B49:B50"/>
    <mergeCell ref="X49:X50"/>
    <mergeCell ref="A51:A52"/>
    <mergeCell ref="B51:B52"/>
    <mergeCell ref="X51:X52"/>
    <mergeCell ref="A45:A46"/>
    <mergeCell ref="B45:B46"/>
    <mergeCell ref="X45:X46"/>
    <mergeCell ref="A47:A48"/>
    <mergeCell ref="B47:B48"/>
    <mergeCell ref="X47:X48"/>
    <mergeCell ref="A41:A42"/>
    <mergeCell ref="B41:B42"/>
    <mergeCell ref="X41:X42"/>
    <mergeCell ref="A43:A44"/>
    <mergeCell ref="B43:B44"/>
    <mergeCell ref="X43:X44"/>
    <mergeCell ref="A37:A38"/>
    <mergeCell ref="B37:B38"/>
    <mergeCell ref="X37:X38"/>
    <mergeCell ref="A39:A40"/>
    <mergeCell ref="B39:B40"/>
    <mergeCell ref="X39:X40"/>
    <mergeCell ref="A33:A34"/>
    <mergeCell ref="B33:B34"/>
    <mergeCell ref="X33:X34"/>
    <mergeCell ref="A35:A36"/>
    <mergeCell ref="B35:B36"/>
    <mergeCell ref="X35:X36"/>
    <mergeCell ref="A29:A30"/>
    <mergeCell ref="B29:B30"/>
    <mergeCell ref="X29:X30"/>
    <mergeCell ref="A31:A32"/>
    <mergeCell ref="B31:B32"/>
    <mergeCell ref="X31:X32"/>
    <mergeCell ref="A25:A26"/>
    <mergeCell ref="B25:B26"/>
    <mergeCell ref="X25:X26"/>
    <mergeCell ref="A27:A28"/>
    <mergeCell ref="B27:B28"/>
    <mergeCell ref="X27:X28"/>
    <mergeCell ref="A21:A22"/>
    <mergeCell ref="B21:B22"/>
    <mergeCell ref="X21:X22"/>
    <mergeCell ref="A23:A24"/>
    <mergeCell ref="B23:B24"/>
    <mergeCell ref="X23:X24"/>
    <mergeCell ref="A17:A18"/>
    <mergeCell ref="B17:B18"/>
    <mergeCell ref="X17:X18"/>
    <mergeCell ref="A19:A20"/>
    <mergeCell ref="B19:B20"/>
    <mergeCell ref="X19:X20"/>
    <mergeCell ref="A15:A16"/>
    <mergeCell ref="B15:B16"/>
    <mergeCell ref="X15:X16"/>
    <mergeCell ref="A9:A10"/>
    <mergeCell ref="B9:B10"/>
    <mergeCell ref="X9:X10"/>
    <mergeCell ref="A11:A12"/>
    <mergeCell ref="B11:B12"/>
    <mergeCell ref="X11:X12"/>
    <mergeCell ref="A1:X1"/>
    <mergeCell ref="A2:X2"/>
    <mergeCell ref="A3:X3"/>
    <mergeCell ref="A4:X4"/>
    <mergeCell ref="A7:A8"/>
    <mergeCell ref="B7:B8"/>
    <mergeCell ref="X7:X8"/>
    <mergeCell ref="A13:A14"/>
    <mergeCell ref="B13:B14"/>
    <mergeCell ref="X13:X14"/>
  </mergeCells>
  <printOptions horizontalCentered="1" verticalCentered="1"/>
  <pageMargins left="0" right="0" top="0.39370078740157483" bottom="0" header="0" footer="0"/>
  <pageSetup paperSize="9" scale="75" orientation="landscape" r:id="rId1"/>
  <rowBreaks count="2" manualBreakCount="2">
    <brk id="46" max="23" man="1"/>
    <brk id="86" max="23" man="1"/>
  </rowBreaks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9"/>
  <dimension ref="A1:X122"/>
  <sheetViews>
    <sheetView view="pageBreakPreview" topLeftCell="A109" zoomScaleNormal="100" zoomScaleSheetLayoutView="100" workbookViewId="0">
      <selection activeCell="J14" sqref="J14"/>
    </sheetView>
  </sheetViews>
  <sheetFormatPr defaultColWidth="9.1796875" defaultRowHeight="14" x14ac:dyDescent="0.3"/>
  <cols>
    <col min="1" max="1" width="24" style="302" customWidth="1"/>
    <col min="2" max="2" width="26.7265625" style="302" customWidth="1"/>
    <col min="3" max="3" width="7.453125" style="302" customWidth="1"/>
    <col min="4" max="4" width="6.26953125" style="309" bestFit="1" customWidth="1"/>
    <col min="5" max="20" width="5.453125" style="302" customWidth="1"/>
    <col min="21" max="22" width="4.453125" style="302" customWidth="1"/>
    <col min="23" max="23" width="6" style="302" customWidth="1"/>
    <col min="24" max="24" width="28.26953125" style="312" customWidth="1"/>
    <col min="25" max="16384" width="9.1796875" style="302"/>
  </cols>
  <sheetData>
    <row r="1" spans="1:24" ht="24.5" x14ac:dyDescent="0.25">
      <c r="A1" s="1445" t="s">
        <v>655</v>
      </c>
      <c r="B1" s="1445"/>
      <c r="C1" s="1445"/>
      <c r="D1" s="1445"/>
      <c r="E1" s="1445"/>
      <c r="F1" s="1445"/>
      <c r="G1" s="1445"/>
      <c r="H1" s="1445"/>
      <c r="I1" s="1445"/>
      <c r="J1" s="1445"/>
      <c r="K1" s="1445"/>
      <c r="L1" s="1445"/>
      <c r="M1" s="1445"/>
      <c r="N1" s="1445"/>
      <c r="O1" s="1445"/>
      <c r="P1" s="1445"/>
      <c r="Q1" s="1445"/>
      <c r="R1" s="1445"/>
      <c r="S1" s="1445"/>
      <c r="T1" s="1445"/>
      <c r="U1" s="1445"/>
      <c r="V1" s="1445"/>
      <c r="W1" s="1445"/>
      <c r="X1" s="1445"/>
    </row>
    <row r="2" spans="1:24" ht="15.5" x14ac:dyDescent="0.25">
      <c r="A2" s="1446" t="s">
        <v>664</v>
      </c>
      <c r="B2" s="1446"/>
      <c r="C2" s="1446"/>
      <c r="D2" s="1446"/>
      <c r="E2" s="1446"/>
      <c r="F2" s="1446"/>
      <c r="G2" s="1446"/>
      <c r="H2" s="1446"/>
      <c r="I2" s="1446"/>
      <c r="J2" s="1446"/>
      <c r="K2" s="1446"/>
      <c r="L2" s="1446"/>
      <c r="M2" s="1446"/>
      <c r="N2" s="1446"/>
      <c r="O2" s="1446"/>
      <c r="P2" s="1446"/>
      <c r="Q2" s="1446"/>
      <c r="R2" s="1446"/>
      <c r="S2" s="1446"/>
      <c r="T2" s="1446"/>
      <c r="U2" s="1446"/>
      <c r="V2" s="1446"/>
      <c r="W2" s="1446"/>
      <c r="X2" s="1446"/>
    </row>
    <row r="3" spans="1:24" ht="15.5" x14ac:dyDescent="0.25">
      <c r="A3" s="1446" t="s">
        <v>1278</v>
      </c>
      <c r="B3" s="1446"/>
      <c r="C3" s="1446"/>
      <c r="D3" s="1446"/>
      <c r="E3" s="1446"/>
      <c r="F3" s="1446"/>
      <c r="G3" s="1446"/>
      <c r="H3" s="1446"/>
      <c r="I3" s="1446"/>
      <c r="J3" s="1446"/>
      <c r="K3" s="1446"/>
      <c r="L3" s="1446"/>
      <c r="M3" s="1446"/>
      <c r="N3" s="1446"/>
      <c r="O3" s="1446"/>
      <c r="P3" s="1446"/>
      <c r="Q3" s="1446"/>
      <c r="R3" s="1446"/>
      <c r="S3" s="1446"/>
      <c r="T3" s="1446"/>
      <c r="U3" s="1446"/>
      <c r="V3" s="1446"/>
      <c r="W3" s="1446"/>
      <c r="X3" s="1446"/>
    </row>
    <row r="4" spans="1:24" ht="15.5" x14ac:dyDescent="0.25">
      <c r="A4" s="1446">
        <v>2017</v>
      </c>
      <c r="B4" s="1446"/>
      <c r="C4" s="1446"/>
      <c r="D4" s="1446"/>
      <c r="E4" s="1446"/>
      <c r="F4" s="1446"/>
      <c r="G4" s="1446"/>
      <c r="H4" s="1446"/>
      <c r="I4" s="1446"/>
      <c r="J4" s="1446"/>
      <c r="K4" s="1446"/>
      <c r="L4" s="1446"/>
      <c r="M4" s="1446"/>
      <c r="N4" s="1446"/>
      <c r="O4" s="1446"/>
      <c r="P4" s="1446"/>
      <c r="Q4" s="1446"/>
      <c r="R4" s="1446"/>
      <c r="S4" s="1446"/>
      <c r="T4" s="1446"/>
      <c r="U4" s="1446"/>
      <c r="V4" s="1446"/>
      <c r="W4" s="1446"/>
      <c r="X4" s="1446"/>
    </row>
    <row r="5" spans="1:24" ht="15.5" x14ac:dyDescent="0.25">
      <c r="A5" s="311" t="s">
        <v>980</v>
      </c>
      <c r="B5" s="367"/>
      <c r="C5" s="367"/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7"/>
      <c r="R5" s="367"/>
      <c r="S5" s="367"/>
      <c r="T5" s="367"/>
      <c r="U5" s="367"/>
      <c r="V5" s="367"/>
      <c r="W5" s="367"/>
      <c r="X5" s="316" t="s">
        <v>208</v>
      </c>
    </row>
    <row r="6" spans="1:24" ht="23.5" x14ac:dyDescent="0.25">
      <c r="A6" s="303" t="s">
        <v>1286</v>
      </c>
      <c r="B6" s="943" t="s">
        <v>114</v>
      </c>
      <c r="C6" s="944" t="s">
        <v>425</v>
      </c>
      <c r="D6" s="305" t="s">
        <v>404</v>
      </c>
      <c r="E6" s="405" t="s">
        <v>1285</v>
      </c>
      <c r="F6" s="406" t="s">
        <v>274</v>
      </c>
      <c r="G6" s="406" t="s">
        <v>177</v>
      </c>
      <c r="H6" s="406" t="s">
        <v>175</v>
      </c>
      <c r="I6" s="406" t="s">
        <v>173</v>
      </c>
      <c r="J6" s="406" t="s">
        <v>171</v>
      </c>
      <c r="K6" s="406" t="s">
        <v>169</v>
      </c>
      <c r="L6" s="406" t="s">
        <v>167</v>
      </c>
      <c r="M6" s="406" t="s">
        <v>165</v>
      </c>
      <c r="N6" s="406" t="s">
        <v>72</v>
      </c>
      <c r="O6" s="406" t="s">
        <v>70</v>
      </c>
      <c r="P6" s="406" t="s">
        <v>68</v>
      </c>
      <c r="Q6" s="406" t="s">
        <v>66</v>
      </c>
      <c r="R6" s="406" t="s">
        <v>64</v>
      </c>
      <c r="S6" s="406" t="s">
        <v>62</v>
      </c>
      <c r="T6" s="406" t="s">
        <v>157</v>
      </c>
      <c r="U6" s="406" t="s">
        <v>155</v>
      </c>
      <c r="V6" s="407" t="s">
        <v>465</v>
      </c>
      <c r="W6" s="305" t="s">
        <v>424</v>
      </c>
      <c r="X6" s="304" t="s">
        <v>1207</v>
      </c>
    </row>
    <row r="7" spans="1:24" s="361" customFormat="1" ht="13.4" customHeight="1" thickBot="1" x14ac:dyDescent="0.3">
      <c r="A7" s="1447" t="s">
        <v>1208</v>
      </c>
      <c r="B7" s="1449" t="s">
        <v>1209</v>
      </c>
      <c r="C7" s="931" t="s">
        <v>820</v>
      </c>
      <c r="D7" s="433">
        <f>SUM(E7:V7)</f>
        <v>1</v>
      </c>
      <c r="E7" s="434">
        <v>0</v>
      </c>
      <c r="F7" s="435">
        <v>1</v>
      </c>
      <c r="G7" s="435">
        <v>0</v>
      </c>
      <c r="H7" s="435">
        <v>0</v>
      </c>
      <c r="I7" s="435">
        <v>0</v>
      </c>
      <c r="J7" s="435">
        <v>0</v>
      </c>
      <c r="K7" s="435">
        <v>0</v>
      </c>
      <c r="L7" s="435">
        <v>0</v>
      </c>
      <c r="M7" s="435">
        <v>0</v>
      </c>
      <c r="N7" s="435">
        <v>0</v>
      </c>
      <c r="O7" s="435">
        <v>0</v>
      </c>
      <c r="P7" s="435">
        <v>0</v>
      </c>
      <c r="Q7" s="435">
        <v>0</v>
      </c>
      <c r="R7" s="435">
        <v>0</v>
      </c>
      <c r="S7" s="435">
        <v>0</v>
      </c>
      <c r="T7" s="435">
        <v>0</v>
      </c>
      <c r="U7" s="435">
        <v>0</v>
      </c>
      <c r="V7" s="435">
        <v>0</v>
      </c>
      <c r="W7" s="372" t="s">
        <v>184</v>
      </c>
      <c r="X7" s="1451" t="s">
        <v>1210</v>
      </c>
    </row>
    <row r="8" spans="1:24" s="361" customFormat="1" ht="13.4" customHeight="1" thickBot="1" x14ac:dyDescent="0.3">
      <c r="A8" s="1448"/>
      <c r="B8" s="1450"/>
      <c r="C8" s="932" t="s">
        <v>821</v>
      </c>
      <c r="D8" s="433">
        <f>SUM(E8:V8)</f>
        <v>2</v>
      </c>
      <c r="E8" s="436">
        <v>1</v>
      </c>
      <c r="F8" s="437">
        <v>0</v>
      </c>
      <c r="G8" s="437">
        <v>1</v>
      </c>
      <c r="H8" s="437">
        <v>0</v>
      </c>
      <c r="I8" s="437">
        <v>0</v>
      </c>
      <c r="J8" s="437">
        <v>0</v>
      </c>
      <c r="K8" s="437">
        <v>0</v>
      </c>
      <c r="L8" s="437">
        <v>0</v>
      </c>
      <c r="M8" s="437">
        <v>0</v>
      </c>
      <c r="N8" s="437">
        <v>0</v>
      </c>
      <c r="O8" s="437">
        <v>0</v>
      </c>
      <c r="P8" s="437">
        <v>0</v>
      </c>
      <c r="Q8" s="437">
        <v>0</v>
      </c>
      <c r="R8" s="437">
        <v>0</v>
      </c>
      <c r="S8" s="437">
        <v>0</v>
      </c>
      <c r="T8" s="437">
        <v>0</v>
      </c>
      <c r="U8" s="437">
        <v>0</v>
      </c>
      <c r="V8" s="437">
        <v>0</v>
      </c>
      <c r="W8" s="307" t="s">
        <v>446</v>
      </c>
      <c r="X8" s="1452"/>
    </row>
    <row r="9" spans="1:24" s="362" customFormat="1" ht="13.4" customHeight="1" thickBot="1" x14ac:dyDescent="0.3">
      <c r="A9" s="1453" t="s">
        <v>1211</v>
      </c>
      <c r="B9" s="1455" t="s">
        <v>1212</v>
      </c>
      <c r="C9" s="930" t="s">
        <v>820</v>
      </c>
      <c r="D9" s="438">
        <f>SUM(E9:V9)</f>
        <v>3</v>
      </c>
      <c r="E9" s="439">
        <v>0</v>
      </c>
      <c r="F9" s="440">
        <v>1</v>
      </c>
      <c r="G9" s="440">
        <v>0</v>
      </c>
      <c r="H9" s="440">
        <v>0</v>
      </c>
      <c r="I9" s="440">
        <v>0</v>
      </c>
      <c r="J9" s="440">
        <v>0</v>
      </c>
      <c r="K9" s="440">
        <v>0</v>
      </c>
      <c r="L9" s="440">
        <v>1</v>
      </c>
      <c r="M9" s="440">
        <v>0</v>
      </c>
      <c r="N9" s="440">
        <v>1</v>
      </c>
      <c r="O9" s="440">
        <v>0</v>
      </c>
      <c r="P9" s="440">
        <v>0</v>
      </c>
      <c r="Q9" s="440">
        <v>0</v>
      </c>
      <c r="R9" s="440">
        <v>0</v>
      </c>
      <c r="S9" s="440">
        <v>0</v>
      </c>
      <c r="T9" s="440">
        <v>0</v>
      </c>
      <c r="U9" s="440">
        <v>0</v>
      </c>
      <c r="V9" s="440">
        <v>0</v>
      </c>
      <c r="W9" s="306" t="s">
        <v>184</v>
      </c>
      <c r="X9" s="1457" t="s">
        <v>1213</v>
      </c>
    </row>
    <row r="10" spans="1:24" s="362" customFormat="1" ht="13.4" customHeight="1" thickBot="1" x14ac:dyDescent="0.3">
      <c r="A10" s="1454"/>
      <c r="B10" s="1456"/>
      <c r="C10" s="930" t="s">
        <v>821</v>
      </c>
      <c r="D10" s="438">
        <f t="shared" ref="D10:D12" si="0">SUM(E10:V10)</f>
        <v>0</v>
      </c>
      <c r="E10" s="439">
        <v>0</v>
      </c>
      <c r="F10" s="440">
        <v>0</v>
      </c>
      <c r="G10" s="440">
        <v>0</v>
      </c>
      <c r="H10" s="440">
        <v>0</v>
      </c>
      <c r="I10" s="440">
        <v>0</v>
      </c>
      <c r="J10" s="440">
        <v>0</v>
      </c>
      <c r="K10" s="440">
        <v>0</v>
      </c>
      <c r="L10" s="440">
        <v>0</v>
      </c>
      <c r="M10" s="440">
        <v>0</v>
      </c>
      <c r="N10" s="440">
        <v>0</v>
      </c>
      <c r="O10" s="440">
        <v>0</v>
      </c>
      <c r="P10" s="440">
        <v>0</v>
      </c>
      <c r="Q10" s="440">
        <v>0</v>
      </c>
      <c r="R10" s="440">
        <v>0</v>
      </c>
      <c r="S10" s="440">
        <v>0</v>
      </c>
      <c r="T10" s="440">
        <v>0</v>
      </c>
      <c r="U10" s="440">
        <v>0</v>
      </c>
      <c r="V10" s="440">
        <v>0</v>
      </c>
      <c r="W10" s="306" t="s">
        <v>446</v>
      </c>
      <c r="X10" s="1457"/>
    </row>
    <row r="11" spans="1:24" s="362" customFormat="1" ht="13.4" customHeight="1" thickBot="1" x14ac:dyDescent="0.3">
      <c r="A11" s="1458" t="s">
        <v>1214</v>
      </c>
      <c r="B11" s="1459" t="s">
        <v>1215</v>
      </c>
      <c r="C11" s="931" t="s">
        <v>820</v>
      </c>
      <c r="D11" s="936">
        <f t="shared" si="0"/>
        <v>1</v>
      </c>
      <c r="E11" s="436">
        <v>0</v>
      </c>
      <c r="F11" s="437">
        <v>0</v>
      </c>
      <c r="G11" s="437">
        <v>0</v>
      </c>
      <c r="H11" s="437">
        <v>0</v>
      </c>
      <c r="I11" s="437">
        <v>0</v>
      </c>
      <c r="J11" s="437">
        <v>0</v>
      </c>
      <c r="K11" s="437">
        <v>0</v>
      </c>
      <c r="L11" s="437">
        <v>0</v>
      </c>
      <c r="M11" s="437">
        <v>0</v>
      </c>
      <c r="N11" s="437">
        <v>0</v>
      </c>
      <c r="O11" s="437">
        <v>0</v>
      </c>
      <c r="P11" s="437">
        <v>0</v>
      </c>
      <c r="Q11" s="437">
        <v>0</v>
      </c>
      <c r="R11" s="437">
        <v>0</v>
      </c>
      <c r="S11" s="437">
        <v>0</v>
      </c>
      <c r="T11" s="437">
        <v>0</v>
      </c>
      <c r="U11" s="437">
        <v>0</v>
      </c>
      <c r="V11" s="437">
        <v>1</v>
      </c>
      <c r="W11" s="307" t="s">
        <v>184</v>
      </c>
      <c r="X11" s="1460" t="s">
        <v>1216</v>
      </c>
    </row>
    <row r="12" spans="1:24" s="362" customFormat="1" ht="13.4" customHeight="1" thickBot="1" x14ac:dyDescent="0.3">
      <c r="A12" s="1448"/>
      <c r="B12" s="1450"/>
      <c r="C12" s="932" t="s">
        <v>821</v>
      </c>
      <c r="D12" s="936">
        <f t="shared" si="0"/>
        <v>0</v>
      </c>
      <c r="E12" s="436">
        <v>0</v>
      </c>
      <c r="F12" s="437">
        <v>0</v>
      </c>
      <c r="G12" s="437">
        <v>0</v>
      </c>
      <c r="H12" s="437">
        <v>0</v>
      </c>
      <c r="I12" s="437">
        <v>0</v>
      </c>
      <c r="J12" s="437">
        <v>0</v>
      </c>
      <c r="K12" s="437">
        <v>0</v>
      </c>
      <c r="L12" s="437">
        <v>0</v>
      </c>
      <c r="M12" s="437">
        <v>0</v>
      </c>
      <c r="N12" s="437">
        <v>0</v>
      </c>
      <c r="O12" s="437">
        <v>0</v>
      </c>
      <c r="P12" s="437">
        <v>0</v>
      </c>
      <c r="Q12" s="437">
        <v>0</v>
      </c>
      <c r="R12" s="437">
        <v>0</v>
      </c>
      <c r="S12" s="437">
        <v>0</v>
      </c>
      <c r="T12" s="437">
        <v>0</v>
      </c>
      <c r="U12" s="437">
        <v>0</v>
      </c>
      <c r="V12" s="437">
        <v>0</v>
      </c>
      <c r="W12" s="307" t="s">
        <v>446</v>
      </c>
      <c r="X12" s="1460"/>
    </row>
    <row r="13" spans="1:24" s="361" customFormat="1" ht="13.4" customHeight="1" thickBot="1" x14ac:dyDescent="0.3">
      <c r="A13" s="1453" t="s">
        <v>466</v>
      </c>
      <c r="B13" s="1455" t="s">
        <v>467</v>
      </c>
      <c r="C13" s="930" t="s">
        <v>820</v>
      </c>
      <c r="D13" s="937">
        <f>SUM(E13:V13)</f>
        <v>9</v>
      </c>
      <c r="E13" s="439">
        <v>1</v>
      </c>
      <c r="F13" s="440">
        <v>2</v>
      </c>
      <c r="G13" s="440">
        <v>0</v>
      </c>
      <c r="H13" s="440">
        <v>0</v>
      </c>
      <c r="I13" s="440">
        <v>2</v>
      </c>
      <c r="J13" s="440">
        <v>0</v>
      </c>
      <c r="K13" s="440">
        <v>1</v>
      </c>
      <c r="L13" s="440">
        <v>0</v>
      </c>
      <c r="M13" s="440">
        <v>0</v>
      </c>
      <c r="N13" s="440">
        <v>2</v>
      </c>
      <c r="O13" s="440">
        <v>0</v>
      </c>
      <c r="P13" s="440">
        <v>1</v>
      </c>
      <c r="Q13" s="440">
        <v>0</v>
      </c>
      <c r="R13" s="440">
        <v>0</v>
      </c>
      <c r="S13" s="440">
        <v>0</v>
      </c>
      <c r="T13" s="440">
        <v>0</v>
      </c>
      <c r="U13" s="440">
        <v>0</v>
      </c>
      <c r="V13" s="440">
        <v>0</v>
      </c>
      <c r="W13" s="306" t="s">
        <v>184</v>
      </c>
      <c r="X13" s="1457" t="s">
        <v>587</v>
      </c>
    </row>
    <row r="14" spans="1:24" s="361" customFormat="1" ht="13.4" customHeight="1" thickBot="1" x14ac:dyDescent="0.3">
      <c r="A14" s="1454"/>
      <c r="B14" s="1456"/>
      <c r="C14" s="930" t="s">
        <v>821</v>
      </c>
      <c r="D14" s="937">
        <f>SUM(E14:V14)</f>
        <v>9</v>
      </c>
      <c r="E14" s="439">
        <v>0</v>
      </c>
      <c r="F14" s="440">
        <v>1</v>
      </c>
      <c r="G14" s="440">
        <v>1</v>
      </c>
      <c r="H14" s="440">
        <v>1</v>
      </c>
      <c r="I14" s="440">
        <v>2</v>
      </c>
      <c r="J14" s="440">
        <v>2</v>
      </c>
      <c r="K14" s="440">
        <v>1</v>
      </c>
      <c r="L14" s="440">
        <v>1</v>
      </c>
      <c r="M14" s="440">
        <v>0</v>
      </c>
      <c r="N14" s="440">
        <v>0</v>
      </c>
      <c r="O14" s="440">
        <v>0</v>
      </c>
      <c r="P14" s="440">
        <v>0</v>
      </c>
      <c r="Q14" s="440">
        <v>0</v>
      </c>
      <c r="R14" s="440">
        <v>0</v>
      </c>
      <c r="S14" s="440">
        <v>0</v>
      </c>
      <c r="T14" s="440">
        <v>0</v>
      </c>
      <c r="U14" s="440">
        <v>0</v>
      </c>
      <c r="V14" s="440">
        <v>0</v>
      </c>
      <c r="W14" s="306" t="s">
        <v>446</v>
      </c>
      <c r="X14" s="1457"/>
    </row>
    <row r="15" spans="1:24" s="362" customFormat="1" ht="13.4" customHeight="1" thickBot="1" x14ac:dyDescent="0.3">
      <c r="A15" s="1458" t="s">
        <v>468</v>
      </c>
      <c r="B15" s="1459" t="s">
        <v>469</v>
      </c>
      <c r="C15" s="931" t="s">
        <v>820</v>
      </c>
      <c r="D15" s="936">
        <f t="shared" ref="D15:D16" si="1">SUM(E15:V15)</f>
        <v>4</v>
      </c>
      <c r="E15" s="436">
        <v>0</v>
      </c>
      <c r="F15" s="437">
        <v>0</v>
      </c>
      <c r="G15" s="437">
        <v>0</v>
      </c>
      <c r="H15" s="437">
        <v>0</v>
      </c>
      <c r="I15" s="437">
        <v>2</v>
      </c>
      <c r="J15" s="437">
        <v>1</v>
      </c>
      <c r="K15" s="437">
        <v>1</v>
      </c>
      <c r="L15" s="437">
        <v>0</v>
      </c>
      <c r="M15" s="437">
        <v>0</v>
      </c>
      <c r="N15" s="437">
        <v>0</v>
      </c>
      <c r="O15" s="437">
        <v>0</v>
      </c>
      <c r="P15" s="437">
        <v>0</v>
      </c>
      <c r="Q15" s="437">
        <v>0</v>
      </c>
      <c r="R15" s="437">
        <v>0</v>
      </c>
      <c r="S15" s="437">
        <v>0</v>
      </c>
      <c r="T15" s="437">
        <v>0</v>
      </c>
      <c r="U15" s="437">
        <v>0</v>
      </c>
      <c r="V15" s="437">
        <v>0</v>
      </c>
      <c r="W15" s="307" t="s">
        <v>184</v>
      </c>
      <c r="X15" s="1460" t="s">
        <v>588</v>
      </c>
    </row>
    <row r="16" spans="1:24" s="362" customFormat="1" ht="13.4" customHeight="1" thickBot="1" x14ac:dyDescent="0.3">
      <c r="A16" s="1448"/>
      <c r="B16" s="1450"/>
      <c r="C16" s="932" t="s">
        <v>821</v>
      </c>
      <c r="D16" s="936">
        <f t="shared" si="1"/>
        <v>1</v>
      </c>
      <c r="E16" s="436">
        <v>0</v>
      </c>
      <c r="F16" s="437">
        <v>0</v>
      </c>
      <c r="G16" s="437">
        <v>0</v>
      </c>
      <c r="H16" s="437">
        <v>0</v>
      </c>
      <c r="I16" s="437">
        <v>0</v>
      </c>
      <c r="J16" s="437">
        <v>1</v>
      </c>
      <c r="K16" s="437">
        <v>0</v>
      </c>
      <c r="L16" s="437">
        <v>0</v>
      </c>
      <c r="M16" s="437">
        <v>0</v>
      </c>
      <c r="N16" s="437">
        <v>0</v>
      </c>
      <c r="O16" s="437">
        <v>0</v>
      </c>
      <c r="P16" s="437">
        <v>0</v>
      </c>
      <c r="Q16" s="437">
        <v>0</v>
      </c>
      <c r="R16" s="437">
        <v>0</v>
      </c>
      <c r="S16" s="437">
        <v>0</v>
      </c>
      <c r="T16" s="437">
        <v>0</v>
      </c>
      <c r="U16" s="437">
        <v>0</v>
      </c>
      <c r="V16" s="437">
        <v>0</v>
      </c>
      <c r="W16" s="307" t="s">
        <v>446</v>
      </c>
      <c r="X16" s="1460"/>
    </row>
    <row r="17" spans="1:24" s="361" customFormat="1" ht="13.5" customHeight="1" thickBot="1" x14ac:dyDescent="0.3">
      <c r="A17" s="1453" t="s">
        <v>1217</v>
      </c>
      <c r="B17" s="1455" t="s">
        <v>1218</v>
      </c>
      <c r="C17" s="930" t="s">
        <v>820</v>
      </c>
      <c r="D17" s="937">
        <f>SUM(E17:V17)</f>
        <v>2</v>
      </c>
      <c r="E17" s="439">
        <v>0</v>
      </c>
      <c r="F17" s="440">
        <v>0</v>
      </c>
      <c r="G17" s="440">
        <v>0</v>
      </c>
      <c r="H17" s="440">
        <v>0</v>
      </c>
      <c r="I17" s="440">
        <v>1</v>
      </c>
      <c r="J17" s="440">
        <v>0</v>
      </c>
      <c r="K17" s="440">
        <v>0</v>
      </c>
      <c r="L17" s="440">
        <v>0</v>
      </c>
      <c r="M17" s="440">
        <v>0</v>
      </c>
      <c r="N17" s="440">
        <v>0</v>
      </c>
      <c r="O17" s="440">
        <v>1</v>
      </c>
      <c r="P17" s="440">
        <v>0</v>
      </c>
      <c r="Q17" s="440">
        <v>0</v>
      </c>
      <c r="R17" s="440">
        <v>0</v>
      </c>
      <c r="S17" s="440">
        <v>0</v>
      </c>
      <c r="T17" s="440">
        <v>0</v>
      </c>
      <c r="U17" s="440">
        <v>0</v>
      </c>
      <c r="V17" s="440">
        <v>0</v>
      </c>
      <c r="W17" s="306" t="s">
        <v>184</v>
      </c>
      <c r="X17" s="1457" t="s">
        <v>1219</v>
      </c>
    </row>
    <row r="18" spans="1:24" s="361" customFormat="1" ht="13.5" customHeight="1" thickBot="1" x14ac:dyDescent="0.3">
      <c r="A18" s="1454"/>
      <c r="B18" s="1456"/>
      <c r="C18" s="930" t="s">
        <v>821</v>
      </c>
      <c r="D18" s="937">
        <f>SUM(E18:V18)</f>
        <v>1</v>
      </c>
      <c r="E18" s="439">
        <v>0</v>
      </c>
      <c r="F18" s="440">
        <v>0</v>
      </c>
      <c r="G18" s="440">
        <v>0</v>
      </c>
      <c r="H18" s="440">
        <v>0</v>
      </c>
      <c r="I18" s="440">
        <v>0</v>
      </c>
      <c r="J18" s="440">
        <v>0</v>
      </c>
      <c r="K18" s="440">
        <v>0</v>
      </c>
      <c r="L18" s="440">
        <v>0</v>
      </c>
      <c r="M18" s="440">
        <v>0</v>
      </c>
      <c r="N18" s="440">
        <v>1</v>
      </c>
      <c r="O18" s="440">
        <v>0</v>
      </c>
      <c r="P18" s="440">
        <v>0</v>
      </c>
      <c r="Q18" s="440">
        <v>0</v>
      </c>
      <c r="R18" s="440">
        <v>0</v>
      </c>
      <c r="S18" s="440">
        <v>0</v>
      </c>
      <c r="T18" s="440">
        <v>0</v>
      </c>
      <c r="U18" s="440">
        <v>0</v>
      </c>
      <c r="V18" s="440">
        <v>0</v>
      </c>
      <c r="W18" s="306" t="s">
        <v>446</v>
      </c>
      <c r="X18" s="1457"/>
    </row>
    <row r="19" spans="1:24" s="362" customFormat="1" ht="25.5" customHeight="1" thickBot="1" x14ac:dyDescent="0.3">
      <c r="A19" s="1458" t="s">
        <v>688</v>
      </c>
      <c r="B19" s="1459" t="s">
        <v>470</v>
      </c>
      <c r="C19" s="931" t="s">
        <v>820</v>
      </c>
      <c r="D19" s="936">
        <f t="shared" ref="D19:D20" si="2">SUM(E19:V19)</f>
        <v>7</v>
      </c>
      <c r="E19" s="436">
        <v>0</v>
      </c>
      <c r="F19" s="437">
        <v>0</v>
      </c>
      <c r="G19" s="437">
        <v>0</v>
      </c>
      <c r="H19" s="437">
        <v>0</v>
      </c>
      <c r="I19" s="437">
        <v>1</v>
      </c>
      <c r="J19" s="437">
        <v>0</v>
      </c>
      <c r="K19" s="437">
        <v>2</v>
      </c>
      <c r="L19" s="437">
        <v>0</v>
      </c>
      <c r="M19" s="437">
        <v>0</v>
      </c>
      <c r="N19" s="437">
        <v>1</v>
      </c>
      <c r="O19" s="437">
        <v>1</v>
      </c>
      <c r="P19" s="437">
        <v>0</v>
      </c>
      <c r="Q19" s="437">
        <v>0</v>
      </c>
      <c r="R19" s="437">
        <v>0</v>
      </c>
      <c r="S19" s="437">
        <v>0</v>
      </c>
      <c r="T19" s="437">
        <v>0</v>
      </c>
      <c r="U19" s="437">
        <v>0</v>
      </c>
      <c r="V19" s="437">
        <v>2</v>
      </c>
      <c r="W19" s="307" t="s">
        <v>184</v>
      </c>
      <c r="X19" s="1460" t="s">
        <v>589</v>
      </c>
    </row>
    <row r="20" spans="1:24" s="362" customFormat="1" ht="25.5" customHeight="1" thickBot="1" x14ac:dyDescent="0.3">
      <c r="A20" s="1448"/>
      <c r="B20" s="1450"/>
      <c r="C20" s="932" t="s">
        <v>821</v>
      </c>
      <c r="D20" s="936">
        <f t="shared" si="2"/>
        <v>3</v>
      </c>
      <c r="E20" s="436">
        <v>2</v>
      </c>
      <c r="F20" s="437">
        <v>0</v>
      </c>
      <c r="G20" s="437">
        <v>0</v>
      </c>
      <c r="H20" s="437">
        <v>0</v>
      </c>
      <c r="I20" s="437">
        <v>0</v>
      </c>
      <c r="J20" s="437">
        <v>0</v>
      </c>
      <c r="K20" s="437">
        <v>0</v>
      </c>
      <c r="L20" s="437">
        <v>0</v>
      </c>
      <c r="M20" s="437">
        <v>0</v>
      </c>
      <c r="N20" s="437">
        <v>0</v>
      </c>
      <c r="O20" s="437">
        <v>0</v>
      </c>
      <c r="P20" s="437">
        <v>0</v>
      </c>
      <c r="Q20" s="437">
        <v>0</v>
      </c>
      <c r="R20" s="437">
        <v>0</v>
      </c>
      <c r="S20" s="437">
        <v>0</v>
      </c>
      <c r="T20" s="437">
        <v>0</v>
      </c>
      <c r="U20" s="437">
        <v>0</v>
      </c>
      <c r="V20" s="437">
        <v>1</v>
      </c>
      <c r="W20" s="307" t="s">
        <v>446</v>
      </c>
      <c r="X20" s="1460"/>
    </row>
    <row r="21" spans="1:24" s="361" customFormat="1" ht="13.5" customHeight="1" thickBot="1" x14ac:dyDescent="0.3">
      <c r="A21" s="1453" t="s">
        <v>471</v>
      </c>
      <c r="B21" s="1455" t="s">
        <v>472</v>
      </c>
      <c r="C21" s="930" t="s">
        <v>820</v>
      </c>
      <c r="D21" s="937">
        <f>SUM(E21:V21)</f>
        <v>1</v>
      </c>
      <c r="E21" s="439">
        <v>0</v>
      </c>
      <c r="F21" s="440">
        <v>0</v>
      </c>
      <c r="G21" s="440">
        <v>0</v>
      </c>
      <c r="H21" s="440">
        <v>0</v>
      </c>
      <c r="I21" s="440">
        <v>0</v>
      </c>
      <c r="J21" s="440">
        <v>0</v>
      </c>
      <c r="K21" s="440">
        <v>0</v>
      </c>
      <c r="L21" s="440">
        <v>1</v>
      </c>
      <c r="M21" s="440">
        <v>0</v>
      </c>
      <c r="N21" s="440">
        <v>0</v>
      </c>
      <c r="O21" s="440">
        <v>0</v>
      </c>
      <c r="P21" s="440">
        <v>0</v>
      </c>
      <c r="Q21" s="440">
        <v>0</v>
      </c>
      <c r="R21" s="440">
        <v>0</v>
      </c>
      <c r="S21" s="440">
        <v>0</v>
      </c>
      <c r="T21" s="440">
        <v>0</v>
      </c>
      <c r="U21" s="440">
        <v>0</v>
      </c>
      <c r="V21" s="440">
        <v>0</v>
      </c>
      <c r="W21" s="306" t="s">
        <v>184</v>
      </c>
      <c r="X21" s="1457" t="s">
        <v>591</v>
      </c>
    </row>
    <row r="22" spans="1:24" s="361" customFormat="1" ht="13.5" customHeight="1" thickBot="1" x14ac:dyDescent="0.3">
      <c r="A22" s="1454"/>
      <c r="B22" s="1456"/>
      <c r="C22" s="930" t="s">
        <v>821</v>
      </c>
      <c r="D22" s="937">
        <f>SUM(E22:V22)</f>
        <v>0</v>
      </c>
      <c r="E22" s="439">
        <v>0</v>
      </c>
      <c r="F22" s="440">
        <v>0</v>
      </c>
      <c r="G22" s="440">
        <v>0</v>
      </c>
      <c r="H22" s="440">
        <v>0</v>
      </c>
      <c r="I22" s="440">
        <v>0</v>
      </c>
      <c r="J22" s="440">
        <v>0</v>
      </c>
      <c r="K22" s="440">
        <v>0</v>
      </c>
      <c r="L22" s="440">
        <v>0</v>
      </c>
      <c r="M22" s="440">
        <v>0</v>
      </c>
      <c r="N22" s="440">
        <v>0</v>
      </c>
      <c r="O22" s="440">
        <v>0</v>
      </c>
      <c r="P22" s="440">
        <v>0</v>
      </c>
      <c r="Q22" s="440">
        <v>0</v>
      </c>
      <c r="R22" s="440">
        <v>0</v>
      </c>
      <c r="S22" s="440">
        <v>0</v>
      </c>
      <c r="T22" s="440">
        <v>0</v>
      </c>
      <c r="U22" s="440">
        <v>0</v>
      </c>
      <c r="V22" s="440">
        <v>0</v>
      </c>
      <c r="W22" s="306" t="s">
        <v>446</v>
      </c>
      <c r="X22" s="1457"/>
    </row>
    <row r="23" spans="1:24" s="362" customFormat="1" ht="13.5" customHeight="1" thickBot="1" x14ac:dyDescent="0.3">
      <c r="A23" s="1458" t="s">
        <v>473</v>
      </c>
      <c r="B23" s="1459" t="s">
        <v>474</v>
      </c>
      <c r="C23" s="931" t="s">
        <v>820</v>
      </c>
      <c r="D23" s="936">
        <f t="shared" ref="D23:D24" si="3">SUM(E23:V23)</f>
        <v>1</v>
      </c>
      <c r="E23" s="436">
        <v>0</v>
      </c>
      <c r="F23" s="437">
        <v>0</v>
      </c>
      <c r="G23" s="437">
        <v>1</v>
      </c>
      <c r="H23" s="437">
        <v>0</v>
      </c>
      <c r="I23" s="437">
        <v>0</v>
      </c>
      <c r="J23" s="437">
        <v>0</v>
      </c>
      <c r="K23" s="437">
        <v>0</v>
      </c>
      <c r="L23" s="437">
        <v>0</v>
      </c>
      <c r="M23" s="437">
        <v>0</v>
      </c>
      <c r="N23" s="437">
        <v>0</v>
      </c>
      <c r="O23" s="437">
        <v>0</v>
      </c>
      <c r="P23" s="437">
        <v>0</v>
      </c>
      <c r="Q23" s="437">
        <v>0</v>
      </c>
      <c r="R23" s="437">
        <v>0</v>
      </c>
      <c r="S23" s="437">
        <v>0</v>
      </c>
      <c r="T23" s="437">
        <v>0</v>
      </c>
      <c r="U23" s="437">
        <v>0</v>
      </c>
      <c r="V23" s="437">
        <v>0</v>
      </c>
      <c r="W23" s="307" t="s">
        <v>184</v>
      </c>
      <c r="X23" s="1460" t="s">
        <v>590</v>
      </c>
    </row>
    <row r="24" spans="1:24" s="362" customFormat="1" ht="13.5" customHeight="1" thickBot="1" x14ac:dyDescent="0.3">
      <c r="A24" s="1448"/>
      <c r="B24" s="1450"/>
      <c r="C24" s="932" t="s">
        <v>821</v>
      </c>
      <c r="D24" s="936">
        <f t="shared" si="3"/>
        <v>1</v>
      </c>
      <c r="E24" s="436">
        <v>0</v>
      </c>
      <c r="F24" s="437">
        <v>0</v>
      </c>
      <c r="G24" s="437">
        <v>1</v>
      </c>
      <c r="H24" s="437">
        <v>0</v>
      </c>
      <c r="I24" s="437">
        <v>0</v>
      </c>
      <c r="J24" s="437">
        <v>0</v>
      </c>
      <c r="K24" s="437">
        <v>0</v>
      </c>
      <c r="L24" s="437">
        <v>0</v>
      </c>
      <c r="M24" s="437">
        <v>0</v>
      </c>
      <c r="N24" s="437">
        <v>0</v>
      </c>
      <c r="O24" s="437">
        <v>0</v>
      </c>
      <c r="P24" s="437">
        <v>0</v>
      </c>
      <c r="Q24" s="437">
        <v>0</v>
      </c>
      <c r="R24" s="437">
        <v>0</v>
      </c>
      <c r="S24" s="437">
        <v>0</v>
      </c>
      <c r="T24" s="437">
        <v>0</v>
      </c>
      <c r="U24" s="437">
        <v>0</v>
      </c>
      <c r="V24" s="437">
        <v>0</v>
      </c>
      <c r="W24" s="307" t="s">
        <v>446</v>
      </c>
      <c r="X24" s="1460"/>
    </row>
    <row r="25" spans="1:24" s="361" customFormat="1" ht="13.5" customHeight="1" thickBot="1" x14ac:dyDescent="0.3">
      <c r="A25" s="1453" t="s">
        <v>475</v>
      </c>
      <c r="B25" s="1455" t="s">
        <v>476</v>
      </c>
      <c r="C25" s="930" t="s">
        <v>820</v>
      </c>
      <c r="D25" s="937">
        <f>SUM(E25:V25)</f>
        <v>9</v>
      </c>
      <c r="E25" s="439">
        <v>1</v>
      </c>
      <c r="F25" s="440">
        <v>0</v>
      </c>
      <c r="G25" s="440">
        <v>0</v>
      </c>
      <c r="H25" s="440">
        <v>1</v>
      </c>
      <c r="I25" s="440">
        <v>0</v>
      </c>
      <c r="J25" s="440">
        <v>1</v>
      </c>
      <c r="K25" s="440">
        <v>3</v>
      </c>
      <c r="L25" s="440">
        <v>0</v>
      </c>
      <c r="M25" s="440">
        <v>1</v>
      </c>
      <c r="N25" s="440">
        <v>1</v>
      </c>
      <c r="O25" s="440">
        <v>1</v>
      </c>
      <c r="P25" s="440">
        <v>0</v>
      </c>
      <c r="Q25" s="440">
        <v>0</v>
      </c>
      <c r="R25" s="440">
        <v>0</v>
      </c>
      <c r="S25" s="440">
        <v>0</v>
      </c>
      <c r="T25" s="440">
        <v>0</v>
      </c>
      <c r="U25" s="440">
        <v>0</v>
      </c>
      <c r="V25" s="440">
        <v>0</v>
      </c>
      <c r="W25" s="306" t="s">
        <v>184</v>
      </c>
      <c r="X25" s="1457" t="s">
        <v>592</v>
      </c>
    </row>
    <row r="26" spans="1:24" s="361" customFormat="1" ht="13.5" customHeight="1" thickBot="1" x14ac:dyDescent="0.3">
      <c r="A26" s="1454"/>
      <c r="B26" s="1456"/>
      <c r="C26" s="930" t="s">
        <v>821</v>
      </c>
      <c r="D26" s="937">
        <f>SUM(E26:V26)</f>
        <v>3</v>
      </c>
      <c r="E26" s="439">
        <v>0</v>
      </c>
      <c r="F26" s="440">
        <v>0</v>
      </c>
      <c r="G26" s="440">
        <v>1</v>
      </c>
      <c r="H26" s="440">
        <v>0</v>
      </c>
      <c r="I26" s="440">
        <v>0</v>
      </c>
      <c r="J26" s="440">
        <v>0</v>
      </c>
      <c r="K26" s="440">
        <v>0</v>
      </c>
      <c r="L26" s="440">
        <v>0</v>
      </c>
      <c r="M26" s="440">
        <v>1</v>
      </c>
      <c r="N26" s="440">
        <v>0</v>
      </c>
      <c r="O26" s="440">
        <v>0</v>
      </c>
      <c r="P26" s="440">
        <v>1</v>
      </c>
      <c r="Q26" s="440">
        <v>0</v>
      </c>
      <c r="R26" s="440">
        <v>0</v>
      </c>
      <c r="S26" s="440">
        <v>0</v>
      </c>
      <c r="T26" s="440">
        <v>0</v>
      </c>
      <c r="U26" s="440">
        <v>0</v>
      </c>
      <c r="V26" s="440">
        <v>0</v>
      </c>
      <c r="W26" s="306" t="s">
        <v>446</v>
      </c>
      <c r="X26" s="1457"/>
    </row>
    <row r="27" spans="1:24" s="362" customFormat="1" ht="13.5" customHeight="1" thickBot="1" x14ac:dyDescent="0.3">
      <c r="A27" s="1458" t="s">
        <v>477</v>
      </c>
      <c r="B27" s="1459" t="s">
        <v>478</v>
      </c>
      <c r="C27" s="931" t="s">
        <v>820</v>
      </c>
      <c r="D27" s="936">
        <f t="shared" ref="D27:D28" si="4">SUM(E27:V27)</f>
        <v>18</v>
      </c>
      <c r="E27" s="437">
        <v>0</v>
      </c>
      <c r="F27" s="437">
        <v>0</v>
      </c>
      <c r="G27" s="437">
        <v>2</v>
      </c>
      <c r="H27" s="437">
        <v>3</v>
      </c>
      <c r="I27" s="437">
        <v>3</v>
      </c>
      <c r="J27" s="437">
        <v>2</v>
      </c>
      <c r="K27" s="437">
        <v>1</v>
      </c>
      <c r="L27" s="437">
        <v>3</v>
      </c>
      <c r="M27" s="437">
        <v>1</v>
      </c>
      <c r="N27" s="437">
        <v>2</v>
      </c>
      <c r="O27" s="437">
        <v>0</v>
      </c>
      <c r="P27" s="437">
        <v>1</v>
      </c>
      <c r="Q27" s="437">
        <v>0</v>
      </c>
      <c r="R27" s="437">
        <v>0</v>
      </c>
      <c r="S27" s="437">
        <v>0</v>
      </c>
      <c r="T27" s="437">
        <v>0</v>
      </c>
      <c r="U27" s="437">
        <v>0</v>
      </c>
      <c r="V27" s="437">
        <v>0</v>
      </c>
      <c r="W27" s="307" t="s">
        <v>184</v>
      </c>
      <c r="X27" s="1460" t="s">
        <v>593</v>
      </c>
    </row>
    <row r="28" spans="1:24" s="362" customFormat="1" ht="13.5" customHeight="1" thickBot="1" x14ac:dyDescent="0.3">
      <c r="A28" s="1448"/>
      <c r="B28" s="1450"/>
      <c r="C28" s="932" t="s">
        <v>821</v>
      </c>
      <c r="D28" s="936">
        <f t="shared" si="4"/>
        <v>20</v>
      </c>
      <c r="E28" s="436">
        <v>0</v>
      </c>
      <c r="F28" s="437">
        <v>1</v>
      </c>
      <c r="G28" s="437">
        <v>1</v>
      </c>
      <c r="H28" s="437">
        <v>0</v>
      </c>
      <c r="I28" s="437">
        <v>5</v>
      </c>
      <c r="J28" s="437">
        <v>1</v>
      </c>
      <c r="K28" s="437">
        <v>1</v>
      </c>
      <c r="L28" s="437">
        <v>6</v>
      </c>
      <c r="M28" s="437">
        <v>3</v>
      </c>
      <c r="N28" s="437">
        <v>0</v>
      </c>
      <c r="O28" s="437">
        <v>1</v>
      </c>
      <c r="P28" s="437">
        <v>0</v>
      </c>
      <c r="Q28" s="437">
        <v>0</v>
      </c>
      <c r="R28" s="437">
        <v>1</v>
      </c>
      <c r="S28" s="437">
        <v>0</v>
      </c>
      <c r="T28" s="437">
        <v>0</v>
      </c>
      <c r="U28" s="437">
        <v>0</v>
      </c>
      <c r="V28" s="437">
        <v>0</v>
      </c>
      <c r="W28" s="307" t="s">
        <v>446</v>
      </c>
      <c r="X28" s="1460"/>
    </row>
    <row r="29" spans="1:24" s="361" customFormat="1" ht="13.5" customHeight="1" thickBot="1" x14ac:dyDescent="0.3">
      <c r="A29" s="1453" t="s">
        <v>479</v>
      </c>
      <c r="B29" s="1455" t="s">
        <v>480</v>
      </c>
      <c r="C29" s="930" t="s">
        <v>820</v>
      </c>
      <c r="D29" s="937">
        <f>SUM(E29:V29)</f>
        <v>25</v>
      </c>
      <c r="E29" s="439">
        <v>1</v>
      </c>
      <c r="F29" s="440">
        <v>1</v>
      </c>
      <c r="G29" s="440">
        <v>2</v>
      </c>
      <c r="H29" s="440">
        <v>3</v>
      </c>
      <c r="I29" s="440">
        <v>1</v>
      </c>
      <c r="J29" s="440">
        <v>6</v>
      </c>
      <c r="K29" s="440">
        <v>5</v>
      </c>
      <c r="L29" s="440">
        <v>1</v>
      </c>
      <c r="M29" s="440">
        <v>4</v>
      </c>
      <c r="N29" s="440">
        <v>1</v>
      </c>
      <c r="O29" s="440">
        <v>0</v>
      </c>
      <c r="P29" s="440">
        <v>0</v>
      </c>
      <c r="Q29" s="440">
        <v>0</v>
      </c>
      <c r="R29" s="440">
        <v>0</v>
      </c>
      <c r="S29" s="440">
        <v>0</v>
      </c>
      <c r="T29" s="440">
        <v>0</v>
      </c>
      <c r="U29" s="440">
        <v>0</v>
      </c>
      <c r="V29" s="440">
        <v>0</v>
      </c>
      <c r="W29" s="306" t="s">
        <v>184</v>
      </c>
      <c r="X29" s="1457" t="s">
        <v>594</v>
      </c>
    </row>
    <row r="30" spans="1:24" s="361" customFormat="1" ht="13.5" customHeight="1" thickBot="1" x14ac:dyDescent="0.3">
      <c r="A30" s="1454"/>
      <c r="B30" s="1456"/>
      <c r="C30" s="930" t="s">
        <v>821</v>
      </c>
      <c r="D30" s="937">
        <f>SUM(E30:V30)</f>
        <v>9</v>
      </c>
      <c r="E30" s="439">
        <v>1</v>
      </c>
      <c r="F30" s="440">
        <v>0</v>
      </c>
      <c r="G30" s="440">
        <v>1</v>
      </c>
      <c r="H30" s="440">
        <v>1</v>
      </c>
      <c r="I30" s="440">
        <v>3</v>
      </c>
      <c r="J30" s="440">
        <v>2</v>
      </c>
      <c r="K30" s="440">
        <v>0</v>
      </c>
      <c r="L30" s="440">
        <v>1</v>
      </c>
      <c r="M30" s="440">
        <v>0</v>
      </c>
      <c r="N30" s="440">
        <v>0</v>
      </c>
      <c r="O30" s="440">
        <v>0</v>
      </c>
      <c r="P30" s="440">
        <v>0</v>
      </c>
      <c r="Q30" s="440">
        <v>0</v>
      </c>
      <c r="R30" s="440">
        <v>0</v>
      </c>
      <c r="S30" s="440">
        <v>0</v>
      </c>
      <c r="T30" s="440">
        <v>0</v>
      </c>
      <c r="U30" s="440">
        <v>0</v>
      </c>
      <c r="V30" s="440">
        <v>0</v>
      </c>
      <c r="W30" s="306" t="s">
        <v>446</v>
      </c>
      <c r="X30" s="1457"/>
    </row>
    <row r="31" spans="1:24" s="362" customFormat="1" ht="13.5" customHeight="1" thickBot="1" x14ac:dyDescent="0.3">
      <c r="A31" s="1458" t="s">
        <v>481</v>
      </c>
      <c r="B31" s="1459" t="s">
        <v>482</v>
      </c>
      <c r="C31" s="931" t="s">
        <v>820</v>
      </c>
      <c r="D31" s="936">
        <f t="shared" ref="D31:D32" si="5">SUM(E31:V31)</f>
        <v>9</v>
      </c>
      <c r="E31" s="436">
        <v>0</v>
      </c>
      <c r="F31" s="437">
        <v>0</v>
      </c>
      <c r="G31" s="437">
        <v>0</v>
      </c>
      <c r="H31" s="437">
        <v>0</v>
      </c>
      <c r="I31" s="437">
        <v>3</v>
      </c>
      <c r="J31" s="437">
        <v>2</v>
      </c>
      <c r="K31" s="437">
        <v>0</v>
      </c>
      <c r="L31" s="437">
        <v>0</v>
      </c>
      <c r="M31" s="437">
        <v>2</v>
      </c>
      <c r="N31" s="437">
        <v>2</v>
      </c>
      <c r="O31" s="437">
        <v>0</v>
      </c>
      <c r="P31" s="437">
        <v>0</v>
      </c>
      <c r="Q31" s="437">
        <v>0</v>
      </c>
      <c r="R31" s="437">
        <v>0</v>
      </c>
      <c r="S31" s="437">
        <v>0</v>
      </c>
      <c r="T31" s="437">
        <v>0</v>
      </c>
      <c r="U31" s="437">
        <v>0</v>
      </c>
      <c r="V31" s="437">
        <v>0</v>
      </c>
      <c r="W31" s="307" t="s">
        <v>184</v>
      </c>
      <c r="X31" s="1460" t="s">
        <v>620</v>
      </c>
    </row>
    <row r="32" spans="1:24" s="362" customFormat="1" ht="13.5" customHeight="1" thickBot="1" x14ac:dyDescent="0.3">
      <c r="A32" s="1448"/>
      <c r="B32" s="1450"/>
      <c r="C32" s="932" t="s">
        <v>821</v>
      </c>
      <c r="D32" s="936">
        <f t="shared" si="5"/>
        <v>4</v>
      </c>
      <c r="E32" s="436">
        <v>0</v>
      </c>
      <c r="F32" s="437">
        <v>0</v>
      </c>
      <c r="G32" s="437">
        <v>1</v>
      </c>
      <c r="H32" s="437">
        <v>1</v>
      </c>
      <c r="I32" s="437">
        <v>1</v>
      </c>
      <c r="J32" s="437">
        <v>0</v>
      </c>
      <c r="K32" s="437">
        <v>0</v>
      </c>
      <c r="L32" s="437">
        <v>1</v>
      </c>
      <c r="M32" s="437">
        <v>0</v>
      </c>
      <c r="N32" s="437">
        <v>0</v>
      </c>
      <c r="O32" s="437">
        <v>0</v>
      </c>
      <c r="P32" s="437">
        <v>0</v>
      </c>
      <c r="Q32" s="437">
        <v>0</v>
      </c>
      <c r="R32" s="437">
        <v>0</v>
      </c>
      <c r="S32" s="437">
        <v>0</v>
      </c>
      <c r="T32" s="437">
        <v>0</v>
      </c>
      <c r="U32" s="437">
        <v>0</v>
      </c>
      <c r="V32" s="437">
        <v>0</v>
      </c>
      <c r="W32" s="307" t="s">
        <v>446</v>
      </c>
      <c r="X32" s="1460"/>
    </row>
    <row r="33" spans="1:24" s="361" customFormat="1" ht="13.5" customHeight="1" thickBot="1" x14ac:dyDescent="0.3">
      <c r="A33" s="1453" t="s">
        <v>689</v>
      </c>
      <c r="B33" s="1455" t="s">
        <v>690</v>
      </c>
      <c r="C33" s="930" t="s">
        <v>820</v>
      </c>
      <c r="D33" s="937">
        <f>SUM(E33:V33)</f>
        <v>2</v>
      </c>
      <c r="E33" s="439">
        <v>1</v>
      </c>
      <c r="F33" s="440">
        <v>0</v>
      </c>
      <c r="G33" s="440">
        <v>0</v>
      </c>
      <c r="H33" s="440">
        <v>1</v>
      </c>
      <c r="I33" s="440">
        <v>0</v>
      </c>
      <c r="J33" s="440">
        <v>0</v>
      </c>
      <c r="K33" s="440">
        <v>0</v>
      </c>
      <c r="L33" s="440">
        <v>0</v>
      </c>
      <c r="M33" s="440">
        <v>0</v>
      </c>
      <c r="N33" s="440">
        <v>0</v>
      </c>
      <c r="O33" s="440">
        <v>0</v>
      </c>
      <c r="P33" s="440">
        <v>0</v>
      </c>
      <c r="Q33" s="440">
        <v>0</v>
      </c>
      <c r="R33" s="440">
        <v>0</v>
      </c>
      <c r="S33" s="440">
        <v>0</v>
      </c>
      <c r="T33" s="440">
        <v>0</v>
      </c>
      <c r="U33" s="440">
        <v>0</v>
      </c>
      <c r="V33" s="440">
        <v>0</v>
      </c>
      <c r="W33" s="306" t="s">
        <v>184</v>
      </c>
      <c r="X33" s="1457" t="s">
        <v>684</v>
      </c>
    </row>
    <row r="34" spans="1:24" s="361" customFormat="1" ht="13.5" customHeight="1" thickBot="1" x14ac:dyDescent="0.3">
      <c r="A34" s="1454"/>
      <c r="B34" s="1456"/>
      <c r="C34" s="930" t="s">
        <v>821</v>
      </c>
      <c r="D34" s="937">
        <f>SUM(E34:V34)</f>
        <v>0</v>
      </c>
      <c r="E34" s="439">
        <v>0</v>
      </c>
      <c r="F34" s="440">
        <v>0</v>
      </c>
      <c r="G34" s="440">
        <v>0</v>
      </c>
      <c r="H34" s="440">
        <v>0</v>
      </c>
      <c r="I34" s="440">
        <v>0</v>
      </c>
      <c r="J34" s="440">
        <v>0</v>
      </c>
      <c r="K34" s="440">
        <v>0</v>
      </c>
      <c r="L34" s="440">
        <v>0</v>
      </c>
      <c r="M34" s="440">
        <v>0</v>
      </c>
      <c r="N34" s="440">
        <v>0</v>
      </c>
      <c r="O34" s="440">
        <v>0</v>
      </c>
      <c r="P34" s="440">
        <v>0</v>
      </c>
      <c r="Q34" s="440">
        <v>0</v>
      </c>
      <c r="R34" s="440">
        <v>0</v>
      </c>
      <c r="S34" s="440">
        <v>0</v>
      </c>
      <c r="T34" s="440">
        <v>0</v>
      </c>
      <c r="U34" s="440">
        <v>0</v>
      </c>
      <c r="V34" s="440">
        <v>0</v>
      </c>
      <c r="W34" s="306" t="s">
        <v>446</v>
      </c>
      <c r="X34" s="1457"/>
    </row>
    <row r="35" spans="1:24" s="362" customFormat="1" ht="13.5" customHeight="1" thickBot="1" x14ac:dyDescent="0.3">
      <c r="A35" s="1458" t="s">
        <v>483</v>
      </c>
      <c r="B35" s="1459" t="s">
        <v>484</v>
      </c>
      <c r="C35" s="931" t="s">
        <v>820</v>
      </c>
      <c r="D35" s="936">
        <f>SUM(E35:V35)</f>
        <v>29</v>
      </c>
      <c r="E35" s="436">
        <v>1</v>
      </c>
      <c r="F35" s="437">
        <v>1</v>
      </c>
      <c r="G35" s="437">
        <v>3</v>
      </c>
      <c r="H35" s="437">
        <v>5</v>
      </c>
      <c r="I35" s="437">
        <v>3</v>
      </c>
      <c r="J35" s="437">
        <v>5</v>
      </c>
      <c r="K35" s="437">
        <v>3</v>
      </c>
      <c r="L35" s="437">
        <v>4</v>
      </c>
      <c r="M35" s="437">
        <v>1</v>
      </c>
      <c r="N35" s="437">
        <v>0</v>
      </c>
      <c r="O35" s="437">
        <v>3</v>
      </c>
      <c r="P35" s="437">
        <v>0</v>
      </c>
      <c r="Q35" s="437">
        <v>0</v>
      </c>
      <c r="R35" s="437">
        <v>0</v>
      </c>
      <c r="S35" s="437">
        <v>0</v>
      </c>
      <c r="T35" s="437">
        <v>0</v>
      </c>
      <c r="U35" s="437">
        <v>0</v>
      </c>
      <c r="V35" s="437">
        <v>0</v>
      </c>
      <c r="W35" s="307" t="s">
        <v>184</v>
      </c>
      <c r="X35" s="1460" t="s">
        <v>595</v>
      </c>
    </row>
    <row r="36" spans="1:24" s="362" customFormat="1" ht="13.5" customHeight="1" thickBot="1" x14ac:dyDescent="0.3">
      <c r="A36" s="1448"/>
      <c r="B36" s="1450"/>
      <c r="C36" s="932" t="s">
        <v>821</v>
      </c>
      <c r="D36" s="936">
        <f t="shared" ref="D36:D38" si="6">SUM(E36:V36)</f>
        <v>12</v>
      </c>
      <c r="E36" s="436">
        <v>1</v>
      </c>
      <c r="F36" s="437">
        <v>0</v>
      </c>
      <c r="G36" s="437">
        <v>2</v>
      </c>
      <c r="H36" s="437">
        <v>0</v>
      </c>
      <c r="I36" s="437">
        <v>3</v>
      </c>
      <c r="J36" s="437">
        <v>1</v>
      </c>
      <c r="K36" s="437">
        <v>1</v>
      </c>
      <c r="L36" s="437">
        <v>2</v>
      </c>
      <c r="M36" s="437">
        <v>1</v>
      </c>
      <c r="N36" s="437">
        <v>0</v>
      </c>
      <c r="O36" s="437">
        <v>0</v>
      </c>
      <c r="P36" s="437">
        <v>0</v>
      </c>
      <c r="Q36" s="437">
        <v>0</v>
      </c>
      <c r="R36" s="437">
        <v>0</v>
      </c>
      <c r="S36" s="437">
        <v>0</v>
      </c>
      <c r="T36" s="437">
        <v>1</v>
      </c>
      <c r="U36" s="437">
        <v>0</v>
      </c>
      <c r="V36" s="437">
        <v>0</v>
      </c>
      <c r="W36" s="307" t="s">
        <v>446</v>
      </c>
      <c r="X36" s="1460"/>
    </row>
    <row r="37" spans="1:24" s="362" customFormat="1" ht="12" customHeight="1" thickBot="1" x14ac:dyDescent="0.3">
      <c r="A37" s="1453" t="s">
        <v>1220</v>
      </c>
      <c r="B37" s="1455" t="s">
        <v>1221</v>
      </c>
      <c r="C37" s="930" t="s">
        <v>820</v>
      </c>
      <c r="D37" s="438">
        <f t="shared" si="6"/>
        <v>0</v>
      </c>
      <c r="E37" s="439">
        <v>0</v>
      </c>
      <c r="F37" s="440">
        <v>0</v>
      </c>
      <c r="G37" s="440">
        <v>0</v>
      </c>
      <c r="H37" s="440">
        <v>0</v>
      </c>
      <c r="I37" s="440">
        <v>0</v>
      </c>
      <c r="J37" s="440">
        <v>0</v>
      </c>
      <c r="K37" s="440">
        <v>0</v>
      </c>
      <c r="L37" s="440">
        <v>0</v>
      </c>
      <c r="M37" s="440">
        <v>0</v>
      </c>
      <c r="N37" s="440">
        <v>0</v>
      </c>
      <c r="O37" s="440">
        <v>0</v>
      </c>
      <c r="P37" s="440">
        <v>0</v>
      </c>
      <c r="Q37" s="440">
        <v>0</v>
      </c>
      <c r="R37" s="440">
        <v>0</v>
      </c>
      <c r="S37" s="440">
        <v>0</v>
      </c>
      <c r="T37" s="440">
        <v>0</v>
      </c>
      <c r="U37" s="440">
        <v>0</v>
      </c>
      <c r="V37" s="440">
        <v>0</v>
      </c>
      <c r="W37" s="306" t="s">
        <v>184</v>
      </c>
      <c r="X37" s="1457" t="s">
        <v>1222</v>
      </c>
    </row>
    <row r="38" spans="1:24" s="362" customFormat="1" ht="12" customHeight="1" thickBot="1" x14ac:dyDescent="0.3">
      <c r="A38" s="1454"/>
      <c r="B38" s="1456"/>
      <c r="C38" s="930" t="s">
        <v>821</v>
      </c>
      <c r="D38" s="438">
        <f t="shared" si="6"/>
        <v>1</v>
      </c>
      <c r="E38" s="439">
        <v>0</v>
      </c>
      <c r="F38" s="440">
        <v>0</v>
      </c>
      <c r="G38" s="440">
        <v>0</v>
      </c>
      <c r="H38" s="440">
        <v>0</v>
      </c>
      <c r="I38" s="440">
        <v>0</v>
      </c>
      <c r="J38" s="440">
        <v>1</v>
      </c>
      <c r="K38" s="440">
        <v>0</v>
      </c>
      <c r="L38" s="440">
        <v>0</v>
      </c>
      <c r="M38" s="440">
        <v>0</v>
      </c>
      <c r="N38" s="440">
        <v>0</v>
      </c>
      <c r="O38" s="440">
        <v>0</v>
      </c>
      <c r="P38" s="440">
        <v>0</v>
      </c>
      <c r="Q38" s="440">
        <v>0</v>
      </c>
      <c r="R38" s="440">
        <v>0</v>
      </c>
      <c r="S38" s="440">
        <v>0</v>
      </c>
      <c r="T38" s="440">
        <v>0</v>
      </c>
      <c r="U38" s="440">
        <v>0</v>
      </c>
      <c r="V38" s="440">
        <v>0</v>
      </c>
      <c r="W38" s="306" t="s">
        <v>446</v>
      </c>
      <c r="X38" s="1457"/>
    </row>
    <row r="39" spans="1:24" s="361" customFormat="1" ht="13.5" customHeight="1" thickBot="1" x14ac:dyDescent="0.3">
      <c r="A39" s="1458" t="s">
        <v>485</v>
      </c>
      <c r="B39" s="1459" t="s">
        <v>486</v>
      </c>
      <c r="C39" s="931" t="s">
        <v>820</v>
      </c>
      <c r="D39" s="433">
        <f>SUM(E39:V39)</f>
        <v>0</v>
      </c>
      <c r="E39" s="436">
        <v>0</v>
      </c>
      <c r="F39" s="437">
        <v>0</v>
      </c>
      <c r="G39" s="437">
        <v>0</v>
      </c>
      <c r="H39" s="437">
        <v>0</v>
      </c>
      <c r="I39" s="437">
        <v>0</v>
      </c>
      <c r="J39" s="437">
        <v>0</v>
      </c>
      <c r="K39" s="437">
        <v>0</v>
      </c>
      <c r="L39" s="437">
        <v>0</v>
      </c>
      <c r="M39" s="437">
        <v>0</v>
      </c>
      <c r="N39" s="437">
        <v>0</v>
      </c>
      <c r="O39" s="437">
        <v>0</v>
      </c>
      <c r="P39" s="437">
        <v>0</v>
      </c>
      <c r="Q39" s="437">
        <v>0</v>
      </c>
      <c r="R39" s="437">
        <v>0</v>
      </c>
      <c r="S39" s="437">
        <v>0</v>
      </c>
      <c r="T39" s="437">
        <v>0</v>
      </c>
      <c r="U39" s="437">
        <v>0</v>
      </c>
      <c r="V39" s="437">
        <v>0</v>
      </c>
      <c r="W39" s="307" t="s">
        <v>184</v>
      </c>
      <c r="X39" s="1460" t="s">
        <v>596</v>
      </c>
    </row>
    <row r="40" spans="1:24" s="361" customFormat="1" ht="13.5" customHeight="1" thickBot="1" x14ac:dyDescent="0.3">
      <c r="A40" s="1448"/>
      <c r="B40" s="1450"/>
      <c r="C40" s="932" t="s">
        <v>821</v>
      </c>
      <c r="D40" s="433">
        <f>SUM(E40:V40)</f>
        <v>35</v>
      </c>
      <c r="E40" s="436">
        <v>3</v>
      </c>
      <c r="F40" s="437">
        <v>1</v>
      </c>
      <c r="G40" s="437">
        <v>1</v>
      </c>
      <c r="H40" s="437">
        <v>1</v>
      </c>
      <c r="I40" s="437">
        <v>6</v>
      </c>
      <c r="J40" s="437">
        <v>5</v>
      </c>
      <c r="K40" s="437">
        <v>5</v>
      </c>
      <c r="L40" s="437">
        <v>6</v>
      </c>
      <c r="M40" s="437">
        <v>2</v>
      </c>
      <c r="N40" s="437">
        <v>2</v>
      </c>
      <c r="O40" s="437">
        <v>2</v>
      </c>
      <c r="P40" s="437">
        <v>1</v>
      </c>
      <c r="Q40" s="437">
        <v>0</v>
      </c>
      <c r="R40" s="437">
        <v>0</v>
      </c>
      <c r="S40" s="437">
        <v>0</v>
      </c>
      <c r="T40" s="437">
        <v>0</v>
      </c>
      <c r="U40" s="437">
        <v>0</v>
      </c>
      <c r="V40" s="437">
        <v>0</v>
      </c>
      <c r="W40" s="307" t="s">
        <v>446</v>
      </c>
      <c r="X40" s="1460"/>
    </row>
    <row r="41" spans="1:24" s="362" customFormat="1" ht="13.5" customHeight="1" thickBot="1" x14ac:dyDescent="0.3">
      <c r="A41" s="1453" t="s">
        <v>1223</v>
      </c>
      <c r="B41" s="1455" t="s">
        <v>1224</v>
      </c>
      <c r="C41" s="930" t="s">
        <v>820</v>
      </c>
      <c r="D41" s="438">
        <f t="shared" ref="D41:D42" si="7">SUM(E41:V41)</f>
        <v>0</v>
      </c>
      <c r="E41" s="439">
        <v>0</v>
      </c>
      <c r="F41" s="440">
        <v>0</v>
      </c>
      <c r="G41" s="440">
        <v>0</v>
      </c>
      <c r="H41" s="440">
        <v>0</v>
      </c>
      <c r="I41" s="440">
        <v>0</v>
      </c>
      <c r="J41" s="440">
        <v>0</v>
      </c>
      <c r="K41" s="440">
        <v>0</v>
      </c>
      <c r="L41" s="440">
        <v>0</v>
      </c>
      <c r="M41" s="440">
        <v>0</v>
      </c>
      <c r="N41" s="440">
        <v>0</v>
      </c>
      <c r="O41" s="440">
        <v>0</v>
      </c>
      <c r="P41" s="440">
        <v>0</v>
      </c>
      <c r="Q41" s="440">
        <v>0</v>
      </c>
      <c r="R41" s="440">
        <v>0</v>
      </c>
      <c r="S41" s="440">
        <v>0</v>
      </c>
      <c r="T41" s="440">
        <v>0</v>
      </c>
      <c r="U41" s="440">
        <v>0</v>
      </c>
      <c r="V41" s="440">
        <v>0</v>
      </c>
      <c r="W41" s="306" t="s">
        <v>184</v>
      </c>
      <c r="X41" s="1457" t="s">
        <v>1225</v>
      </c>
    </row>
    <row r="42" spans="1:24" s="362" customFormat="1" ht="13.5" customHeight="1" thickBot="1" x14ac:dyDescent="0.3">
      <c r="A42" s="1454"/>
      <c r="B42" s="1456"/>
      <c r="C42" s="930" t="s">
        <v>821</v>
      </c>
      <c r="D42" s="438">
        <f t="shared" si="7"/>
        <v>4</v>
      </c>
      <c r="E42" s="439">
        <v>0</v>
      </c>
      <c r="F42" s="440">
        <v>0</v>
      </c>
      <c r="G42" s="440">
        <v>0</v>
      </c>
      <c r="H42" s="440">
        <v>0</v>
      </c>
      <c r="I42" s="440">
        <v>0</v>
      </c>
      <c r="J42" s="440">
        <v>0</v>
      </c>
      <c r="K42" s="440">
        <v>1</v>
      </c>
      <c r="L42" s="440">
        <v>1</v>
      </c>
      <c r="M42" s="440">
        <v>2</v>
      </c>
      <c r="N42" s="440">
        <v>0</v>
      </c>
      <c r="O42" s="440">
        <v>0</v>
      </c>
      <c r="P42" s="440">
        <v>0</v>
      </c>
      <c r="Q42" s="440">
        <v>0</v>
      </c>
      <c r="R42" s="440">
        <v>0</v>
      </c>
      <c r="S42" s="440">
        <v>0</v>
      </c>
      <c r="T42" s="440">
        <v>0</v>
      </c>
      <c r="U42" s="440">
        <v>0</v>
      </c>
      <c r="V42" s="440">
        <v>0</v>
      </c>
      <c r="W42" s="306" t="s">
        <v>446</v>
      </c>
      <c r="X42" s="1457"/>
    </row>
    <row r="43" spans="1:24" s="361" customFormat="1" ht="13.5" customHeight="1" thickBot="1" x14ac:dyDescent="0.3">
      <c r="A43" s="1458" t="s">
        <v>1226</v>
      </c>
      <c r="B43" s="1459" t="s">
        <v>1227</v>
      </c>
      <c r="C43" s="932" t="s">
        <v>820</v>
      </c>
      <c r="D43" s="936">
        <f>SUM(E43:V43)</f>
        <v>0</v>
      </c>
      <c r="E43" s="436">
        <v>0</v>
      </c>
      <c r="F43" s="437">
        <v>0</v>
      </c>
      <c r="G43" s="437">
        <v>0</v>
      </c>
      <c r="H43" s="437">
        <v>0</v>
      </c>
      <c r="I43" s="437">
        <v>0</v>
      </c>
      <c r="J43" s="437">
        <v>0</v>
      </c>
      <c r="K43" s="437">
        <v>0</v>
      </c>
      <c r="L43" s="437">
        <v>0</v>
      </c>
      <c r="M43" s="437">
        <v>0</v>
      </c>
      <c r="N43" s="437">
        <v>0</v>
      </c>
      <c r="O43" s="437">
        <v>0</v>
      </c>
      <c r="P43" s="437">
        <v>0</v>
      </c>
      <c r="Q43" s="437">
        <v>0</v>
      </c>
      <c r="R43" s="437">
        <v>0</v>
      </c>
      <c r="S43" s="437">
        <v>0</v>
      </c>
      <c r="T43" s="437">
        <v>0</v>
      </c>
      <c r="U43" s="437">
        <v>0</v>
      </c>
      <c r="V43" s="437">
        <v>0</v>
      </c>
      <c r="W43" s="307" t="s">
        <v>184</v>
      </c>
      <c r="X43" s="1460" t="s">
        <v>1228</v>
      </c>
    </row>
    <row r="44" spans="1:24" s="361" customFormat="1" ht="13.5" customHeight="1" thickBot="1" x14ac:dyDescent="0.3">
      <c r="A44" s="1448"/>
      <c r="B44" s="1450"/>
      <c r="C44" s="932" t="s">
        <v>821</v>
      </c>
      <c r="D44" s="433">
        <f>SUM(E44:V44)</f>
        <v>9</v>
      </c>
      <c r="E44" s="436">
        <v>0</v>
      </c>
      <c r="F44" s="437">
        <v>0</v>
      </c>
      <c r="G44" s="437">
        <v>3</v>
      </c>
      <c r="H44" s="437">
        <v>1</v>
      </c>
      <c r="I44" s="437">
        <v>1</v>
      </c>
      <c r="J44" s="437">
        <v>1</v>
      </c>
      <c r="K44" s="437">
        <v>0</v>
      </c>
      <c r="L44" s="437">
        <v>1</v>
      </c>
      <c r="M44" s="437">
        <v>0</v>
      </c>
      <c r="N44" s="437">
        <v>2</v>
      </c>
      <c r="O44" s="437">
        <v>0</v>
      </c>
      <c r="P44" s="437">
        <v>0</v>
      </c>
      <c r="Q44" s="437">
        <v>0</v>
      </c>
      <c r="R44" s="437">
        <v>0</v>
      </c>
      <c r="S44" s="437">
        <v>0</v>
      </c>
      <c r="T44" s="437">
        <v>0</v>
      </c>
      <c r="U44" s="437">
        <v>0</v>
      </c>
      <c r="V44" s="437">
        <v>0</v>
      </c>
      <c r="W44" s="307" t="s">
        <v>446</v>
      </c>
      <c r="X44" s="1460"/>
    </row>
    <row r="45" spans="1:24" s="362" customFormat="1" ht="13.5" customHeight="1" thickBot="1" x14ac:dyDescent="0.3">
      <c r="A45" s="1453" t="s">
        <v>487</v>
      </c>
      <c r="B45" s="1455" t="s">
        <v>488</v>
      </c>
      <c r="C45" s="930" t="s">
        <v>820</v>
      </c>
      <c r="D45" s="438">
        <f t="shared" ref="D45:D46" si="8">SUM(E45:V45)</f>
        <v>0</v>
      </c>
      <c r="E45" s="439">
        <v>0</v>
      </c>
      <c r="F45" s="440">
        <v>0</v>
      </c>
      <c r="G45" s="440">
        <v>0</v>
      </c>
      <c r="H45" s="440">
        <v>0</v>
      </c>
      <c r="I45" s="440">
        <v>0</v>
      </c>
      <c r="J45" s="440">
        <v>0</v>
      </c>
      <c r="K45" s="440">
        <v>0</v>
      </c>
      <c r="L45" s="440">
        <v>0</v>
      </c>
      <c r="M45" s="440">
        <v>0</v>
      </c>
      <c r="N45" s="440">
        <v>0</v>
      </c>
      <c r="O45" s="440">
        <v>0</v>
      </c>
      <c r="P45" s="440">
        <v>0</v>
      </c>
      <c r="Q45" s="440">
        <v>0</v>
      </c>
      <c r="R45" s="440">
        <v>0</v>
      </c>
      <c r="S45" s="440">
        <v>0</v>
      </c>
      <c r="T45" s="440">
        <v>0</v>
      </c>
      <c r="U45" s="440">
        <v>0</v>
      </c>
      <c r="V45" s="440">
        <v>0</v>
      </c>
      <c r="W45" s="306" t="s">
        <v>184</v>
      </c>
      <c r="X45" s="1457" t="s">
        <v>597</v>
      </c>
    </row>
    <row r="46" spans="1:24" s="362" customFormat="1" ht="13.5" customHeight="1" x14ac:dyDescent="0.25">
      <c r="A46" s="1461"/>
      <c r="B46" s="1462"/>
      <c r="C46" s="941" t="s">
        <v>821</v>
      </c>
      <c r="D46" s="942">
        <f t="shared" si="8"/>
        <v>7</v>
      </c>
      <c r="E46" s="441">
        <v>0</v>
      </c>
      <c r="F46" s="442">
        <v>1</v>
      </c>
      <c r="G46" s="442">
        <v>1</v>
      </c>
      <c r="H46" s="442">
        <v>1</v>
      </c>
      <c r="I46" s="442">
        <v>2</v>
      </c>
      <c r="J46" s="442">
        <v>0</v>
      </c>
      <c r="K46" s="442">
        <v>1</v>
      </c>
      <c r="L46" s="442">
        <v>0</v>
      </c>
      <c r="M46" s="442">
        <v>1</v>
      </c>
      <c r="N46" s="442">
        <v>0</v>
      </c>
      <c r="O46" s="442">
        <v>0</v>
      </c>
      <c r="P46" s="442">
        <v>0</v>
      </c>
      <c r="Q46" s="442">
        <v>0</v>
      </c>
      <c r="R46" s="442">
        <v>0</v>
      </c>
      <c r="S46" s="442">
        <v>0</v>
      </c>
      <c r="T46" s="442">
        <v>0</v>
      </c>
      <c r="U46" s="442">
        <v>0</v>
      </c>
      <c r="V46" s="442">
        <v>0</v>
      </c>
      <c r="W46" s="308" t="s">
        <v>446</v>
      </c>
      <c r="X46" s="1463"/>
    </row>
    <row r="47" spans="1:24" s="361" customFormat="1" ht="13.5" customHeight="1" thickBot="1" x14ac:dyDescent="0.3">
      <c r="A47" s="1448" t="s">
        <v>489</v>
      </c>
      <c r="B47" s="1450" t="s">
        <v>490</v>
      </c>
      <c r="C47" s="939" t="s">
        <v>820</v>
      </c>
      <c r="D47" s="940">
        <f>SUM(E47:V47)</f>
        <v>12</v>
      </c>
      <c r="E47" s="443">
        <v>1</v>
      </c>
      <c r="F47" s="444">
        <v>1</v>
      </c>
      <c r="G47" s="444">
        <v>0</v>
      </c>
      <c r="H47" s="444">
        <v>2</v>
      </c>
      <c r="I47" s="444">
        <v>2</v>
      </c>
      <c r="J47" s="444">
        <v>3</v>
      </c>
      <c r="K47" s="444">
        <v>1</v>
      </c>
      <c r="L47" s="444">
        <v>1</v>
      </c>
      <c r="M47" s="444">
        <v>1</v>
      </c>
      <c r="N47" s="444">
        <v>0</v>
      </c>
      <c r="O47" s="444">
        <v>0</v>
      </c>
      <c r="P47" s="444">
        <v>0</v>
      </c>
      <c r="Q47" s="444">
        <v>0</v>
      </c>
      <c r="R47" s="444">
        <v>0</v>
      </c>
      <c r="S47" s="444">
        <v>0</v>
      </c>
      <c r="T47" s="444">
        <v>0</v>
      </c>
      <c r="U47" s="444">
        <v>0</v>
      </c>
      <c r="V47" s="444">
        <v>0</v>
      </c>
      <c r="W47" s="363" t="s">
        <v>184</v>
      </c>
      <c r="X47" s="1452" t="s">
        <v>598</v>
      </c>
    </row>
    <row r="48" spans="1:24" s="361" customFormat="1" ht="13.5" customHeight="1" thickBot="1" x14ac:dyDescent="0.3">
      <c r="A48" s="1464"/>
      <c r="B48" s="1465"/>
      <c r="C48" s="932" t="s">
        <v>821</v>
      </c>
      <c r="D48" s="433">
        <f>SUM(E48:V48)</f>
        <v>0</v>
      </c>
      <c r="E48" s="436">
        <v>0</v>
      </c>
      <c r="F48" s="437">
        <v>0</v>
      </c>
      <c r="G48" s="437">
        <v>0</v>
      </c>
      <c r="H48" s="437">
        <v>0</v>
      </c>
      <c r="I48" s="437">
        <v>0</v>
      </c>
      <c r="J48" s="437">
        <v>0</v>
      </c>
      <c r="K48" s="437">
        <v>0</v>
      </c>
      <c r="L48" s="437">
        <v>0</v>
      </c>
      <c r="M48" s="437">
        <v>0</v>
      </c>
      <c r="N48" s="437">
        <v>0</v>
      </c>
      <c r="O48" s="437">
        <v>0</v>
      </c>
      <c r="P48" s="437">
        <v>0</v>
      </c>
      <c r="Q48" s="437">
        <v>0</v>
      </c>
      <c r="R48" s="437">
        <v>0</v>
      </c>
      <c r="S48" s="437">
        <v>0</v>
      </c>
      <c r="T48" s="437">
        <v>0</v>
      </c>
      <c r="U48" s="437">
        <v>0</v>
      </c>
      <c r="V48" s="437">
        <v>0</v>
      </c>
      <c r="W48" s="307"/>
      <c r="X48" s="1460"/>
    </row>
    <row r="49" spans="1:24" s="362" customFormat="1" ht="13.5" customHeight="1" thickBot="1" x14ac:dyDescent="0.3">
      <c r="A49" s="1466" t="s">
        <v>491</v>
      </c>
      <c r="B49" s="1467" t="s">
        <v>492</v>
      </c>
      <c r="C49" s="930" t="s">
        <v>820</v>
      </c>
      <c r="D49" s="438">
        <f t="shared" ref="D49:D50" si="9">SUM(E49:V49)</f>
        <v>7</v>
      </c>
      <c r="E49" s="439">
        <v>0</v>
      </c>
      <c r="F49" s="440">
        <v>1</v>
      </c>
      <c r="G49" s="440">
        <v>1</v>
      </c>
      <c r="H49" s="440">
        <v>0</v>
      </c>
      <c r="I49" s="440">
        <v>3</v>
      </c>
      <c r="J49" s="440">
        <v>1</v>
      </c>
      <c r="K49" s="440">
        <v>1</v>
      </c>
      <c r="L49" s="440">
        <v>0</v>
      </c>
      <c r="M49" s="440">
        <v>0</v>
      </c>
      <c r="N49" s="440">
        <v>0</v>
      </c>
      <c r="O49" s="440">
        <v>0</v>
      </c>
      <c r="P49" s="440">
        <v>0</v>
      </c>
      <c r="Q49" s="440">
        <v>0</v>
      </c>
      <c r="R49" s="440">
        <v>0</v>
      </c>
      <c r="S49" s="440">
        <v>0</v>
      </c>
      <c r="T49" s="440">
        <v>0</v>
      </c>
      <c r="U49" s="440">
        <v>0</v>
      </c>
      <c r="V49" s="440">
        <v>0</v>
      </c>
      <c r="W49" s="306" t="s">
        <v>184</v>
      </c>
      <c r="X49" s="1457" t="s">
        <v>599</v>
      </c>
    </row>
    <row r="50" spans="1:24" s="362" customFormat="1" ht="13.5" customHeight="1" thickBot="1" x14ac:dyDescent="0.3">
      <c r="A50" s="1466"/>
      <c r="B50" s="1467"/>
      <c r="C50" s="930" t="s">
        <v>821</v>
      </c>
      <c r="D50" s="438">
        <f t="shared" si="9"/>
        <v>3</v>
      </c>
      <c r="E50" s="439">
        <v>2</v>
      </c>
      <c r="F50" s="440">
        <v>0</v>
      </c>
      <c r="G50" s="440">
        <v>0</v>
      </c>
      <c r="H50" s="440">
        <v>1</v>
      </c>
      <c r="I50" s="440">
        <v>0</v>
      </c>
      <c r="J50" s="440">
        <v>0</v>
      </c>
      <c r="K50" s="440">
        <v>0</v>
      </c>
      <c r="L50" s="440">
        <v>0</v>
      </c>
      <c r="M50" s="440">
        <v>0</v>
      </c>
      <c r="N50" s="440">
        <v>0</v>
      </c>
      <c r="O50" s="440">
        <v>0</v>
      </c>
      <c r="P50" s="440">
        <v>0</v>
      </c>
      <c r="Q50" s="440">
        <v>0</v>
      </c>
      <c r="R50" s="440">
        <v>0</v>
      </c>
      <c r="S50" s="440">
        <v>0</v>
      </c>
      <c r="T50" s="440">
        <v>0</v>
      </c>
      <c r="U50" s="440">
        <v>0</v>
      </c>
      <c r="V50" s="440">
        <v>0</v>
      </c>
      <c r="W50" s="306" t="s">
        <v>446</v>
      </c>
      <c r="X50" s="1457"/>
    </row>
    <row r="51" spans="1:24" s="361" customFormat="1" ht="18.75" customHeight="1" thickBot="1" x14ac:dyDescent="0.3">
      <c r="A51" s="1464" t="s">
        <v>493</v>
      </c>
      <c r="B51" s="1465" t="s">
        <v>494</v>
      </c>
      <c r="C51" s="932" t="s">
        <v>820</v>
      </c>
      <c r="D51" s="433">
        <f>SUM(E51:V51)</f>
        <v>13</v>
      </c>
      <c r="E51" s="436">
        <v>0</v>
      </c>
      <c r="F51" s="437">
        <v>0</v>
      </c>
      <c r="G51" s="437">
        <v>0</v>
      </c>
      <c r="H51" s="437">
        <v>0</v>
      </c>
      <c r="I51" s="437">
        <v>3</v>
      </c>
      <c r="J51" s="437">
        <v>1</v>
      </c>
      <c r="K51" s="437">
        <v>4</v>
      </c>
      <c r="L51" s="437">
        <v>1</v>
      </c>
      <c r="M51" s="437">
        <v>2</v>
      </c>
      <c r="N51" s="437">
        <v>1</v>
      </c>
      <c r="O51" s="437">
        <v>0</v>
      </c>
      <c r="P51" s="437">
        <v>0</v>
      </c>
      <c r="Q51" s="437">
        <v>0</v>
      </c>
      <c r="R51" s="437">
        <v>0</v>
      </c>
      <c r="S51" s="437">
        <v>0</v>
      </c>
      <c r="T51" s="437">
        <v>0</v>
      </c>
      <c r="U51" s="437">
        <v>0</v>
      </c>
      <c r="V51" s="437">
        <v>1</v>
      </c>
      <c r="W51" s="307" t="s">
        <v>184</v>
      </c>
      <c r="X51" s="1460" t="s">
        <v>600</v>
      </c>
    </row>
    <row r="52" spans="1:24" s="361" customFormat="1" ht="18.75" customHeight="1" thickBot="1" x14ac:dyDescent="0.3">
      <c r="A52" s="1464"/>
      <c r="B52" s="1465"/>
      <c r="C52" s="932" t="s">
        <v>821</v>
      </c>
      <c r="D52" s="433">
        <f>SUM(E52:V52)</f>
        <v>4</v>
      </c>
      <c r="E52" s="436">
        <v>0</v>
      </c>
      <c r="F52" s="437">
        <v>0</v>
      </c>
      <c r="G52" s="437">
        <v>0</v>
      </c>
      <c r="H52" s="437">
        <v>1</v>
      </c>
      <c r="I52" s="437">
        <v>1</v>
      </c>
      <c r="J52" s="437">
        <v>0</v>
      </c>
      <c r="K52" s="437">
        <v>0</v>
      </c>
      <c r="L52" s="437">
        <v>0</v>
      </c>
      <c r="M52" s="437">
        <v>0</v>
      </c>
      <c r="N52" s="437">
        <v>1</v>
      </c>
      <c r="O52" s="437">
        <v>0</v>
      </c>
      <c r="P52" s="437">
        <v>0</v>
      </c>
      <c r="Q52" s="437">
        <v>1</v>
      </c>
      <c r="R52" s="437">
        <v>0</v>
      </c>
      <c r="S52" s="437">
        <v>0</v>
      </c>
      <c r="T52" s="437">
        <v>0</v>
      </c>
      <c r="U52" s="437">
        <v>0</v>
      </c>
      <c r="V52" s="437">
        <v>0</v>
      </c>
      <c r="W52" s="307" t="s">
        <v>446</v>
      </c>
      <c r="X52" s="1460"/>
    </row>
    <row r="53" spans="1:24" s="362" customFormat="1" ht="13.5" customHeight="1" thickBot="1" x14ac:dyDescent="0.3">
      <c r="A53" s="1466" t="s">
        <v>495</v>
      </c>
      <c r="B53" s="1467" t="s">
        <v>496</v>
      </c>
      <c r="C53" s="930" t="s">
        <v>820</v>
      </c>
      <c r="D53" s="438">
        <f t="shared" ref="D53:D54" si="10">SUM(E53:V53)</f>
        <v>7</v>
      </c>
      <c r="E53" s="439">
        <v>0</v>
      </c>
      <c r="F53" s="440">
        <v>0</v>
      </c>
      <c r="G53" s="440">
        <v>0</v>
      </c>
      <c r="H53" s="440">
        <v>1</v>
      </c>
      <c r="I53" s="440">
        <v>1</v>
      </c>
      <c r="J53" s="440">
        <v>1</v>
      </c>
      <c r="K53" s="440">
        <v>1</v>
      </c>
      <c r="L53" s="440">
        <v>0</v>
      </c>
      <c r="M53" s="440">
        <v>0</v>
      </c>
      <c r="N53" s="440">
        <v>1</v>
      </c>
      <c r="O53" s="440">
        <v>1</v>
      </c>
      <c r="P53" s="440">
        <v>1</v>
      </c>
      <c r="Q53" s="440">
        <v>0</v>
      </c>
      <c r="R53" s="440">
        <v>0</v>
      </c>
      <c r="S53" s="440">
        <v>0</v>
      </c>
      <c r="T53" s="440">
        <v>0</v>
      </c>
      <c r="U53" s="440">
        <v>0</v>
      </c>
      <c r="V53" s="440">
        <v>0</v>
      </c>
      <c r="W53" s="306" t="s">
        <v>184</v>
      </c>
      <c r="X53" s="1457" t="s">
        <v>621</v>
      </c>
    </row>
    <row r="54" spans="1:24" s="362" customFormat="1" ht="13.5" customHeight="1" thickBot="1" x14ac:dyDescent="0.3">
      <c r="A54" s="1466"/>
      <c r="B54" s="1467"/>
      <c r="C54" s="930" t="s">
        <v>821</v>
      </c>
      <c r="D54" s="438">
        <f t="shared" si="10"/>
        <v>4</v>
      </c>
      <c r="E54" s="439">
        <v>1</v>
      </c>
      <c r="F54" s="440">
        <v>0</v>
      </c>
      <c r="G54" s="440">
        <v>0</v>
      </c>
      <c r="H54" s="440">
        <v>0</v>
      </c>
      <c r="I54" s="440">
        <v>0</v>
      </c>
      <c r="J54" s="440">
        <v>0</v>
      </c>
      <c r="K54" s="440">
        <v>2</v>
      </c>
      <c r="L54" s="440">
        <v>1</v>
      </c>
      <c r="M54" s="440">
        <v>0</v>
      </c>
      <c r="N54" s="440">
        <v>0</v>
      </c>
      <c r="O54" s="440">
        <v>0</v>
      </c>
      <c r="P54" s="440">
        <v>0</v>
      </c>
      <c r="Q54" s="440">
        <v>0</v>
      </c>
      <c r="R54" s="440">
        <v>0</v>
      </c>
      <c r="S54" s="440">
        <v>0</v>
      </c>
      <c r="T54" s="440">
        <v>0</v>
      </c>
      <c r="U54" s="440">
        <v>0</v>
      </c>
      <c r="V54" s="440">
        <v>0</v>
      </c>
      <c r="W54" s="306" t="s">
        <v>446</v>
      </c>
      <c r="X54" s="1457"/>
    </row>
    <row r="55" spans="1:24" s="361" customFormat="1" ht="13.5" customHeight="1" thickBot="1" x14ac:dyDescent="0.3">
      <c r="A55" s="1464" t="s">
        <v>691</v>
      </c>
      <c r="B55" s="1465" t="s">
        <v>692</v>
      </c>
      <c r="C55" s="932" t="s">
        <v>820</v>
      </c>
      <c r="D55" s="936">
        <f>SUM(E55:V55)</f>
        <v>1</v>
      </c>
      <c r="E55" s="436">
        <v>1</v>
      </c>
      <c r="F55" s="437">
        <v>0</v>
      </c>
      <c r="G55" s="437">
        <v>0</v>
      </c>
      <c r="H55" s="437">
        <v>0</v>
      </c>
      <c r="I55" s="437">
        <v>0</v>
      </c>
      <c r="J55" s="437">
        <v>0</v>
      </c>
      <c r="K55" s="437">
        <v>0</v>
      </c>
      <c r="L55" s="437">
        <v>0</v>
      </c>
      <c r="M55" s="437">
        <v>0</v>
      </c>
      <c r="N55" s="437">
        <v>0</v>
      </c>
      <c r="O55" s="437">
        <v>0</v>
      </c>
      <c r="P55" s="437">
        <v>0</v>
      </c>
      <c r="Q55" s="437">
        <v>0</v>
      </c>
      <c r="R55" s="437">
        <v>0</v>
      </c>
      <c r="S55" s="437">
        <v>0</v>
      </c>
      <c r="T55" s="437">
        <v>0</v>
      </c>
      <c r="U55" s="437">
        <v>0</v>
      </c>
      <c r="V55" s="437">
        <v>0</v>
      </c>
      <c r="W55" s="307" t="s">
        <v>184</v>
      </c>
      <c r="X55" s="1460" t="s">
        <v>685</v>
      </c>
    </row>
    <row r="56" spans="1:24" s="361" customFormat="1" ht="18.75" customHeight="1" thickBot="1" x14ac:dyDescent="0.3">
      <c r="A56" s="1464"/>
      <c r="B56" s="1465"/>
      <c r="C56" s="932" t="s">
        <v>821</v>
      </c>
      <c r="D56" s="936">
        <f>SUM(E56:V56)</f>
        <v>0</v>
      </c>
      <c r="E56" s="436">
        <v>0</v>
      </c>
      <c r="F56" s="437">
        <v>0</v>
      </c>
      <c r="G56" s="437">
        <v>0</v>
      </c>
      <c r="H56" s="437">
        <v>0</v>
      </c>
      <c r="I56" s="437">
        <v>0</v>
      </c>
      <c r="J56" s="437">
        <v>0</v>
      </c>
      <c r="K56" s="437">
        <v>0</v>
      </c>
      <c r="L56" s="437">
        <v>0</v>
      </c>
      <c r="M56" s="437">
        <v>0</v>
      </c>
      <c r="N56" s="437">
        <v>0</v>
      </c>
      <c r="O56" s="437">
        <v>0</v>
      </c>
      <c r="P56" s="437">
        <v>0</v>
      </c>
      <c r="Q56" s="437">
        <v>0</v>
      </c>
      <c r="R56" s="437">
        <v>0</v>
      </c>
      <c r="S56" s="437">
        <v>0</v>
      </c>
      <c r="T56" s="437">
        <v>0</v>
      </c>
      <c r="U56" s="437">
        <v>0</v>
      </c>
      <c r="V56" s="437">
        <v>0</v>
      </c>
      <c r="W56" s="307" t="s">
        <v>446</v>
      </c>
      <c r="X56" s="1460"/>
    </row>
    <row r="57" spans="1:24" s="362" customFormat="1" ht="13.5" customHeight="1" thickBot="1" x14ac:dyDescent="0.3">
      <c r="A57" s="1466" t="s">
        <v>497</v>
      </c>
      <c r="B57" s="1467" t="s">
        <v>498</v>
      </c>
      <c r="C57" s="930" t="s">
        <v>820</v>
      </c>
      <c r="D57" s="438">
        <f t="shared" ref="D57:D58" si="11">SUM(E57:V57)</f>
        <v>15</v>
      </c>
      <c r="E57" s="439">
        <v>0</v>
      </c>
      <c r="F57" s="440">
        <v>0</v>
      </c>
      <c r="G57" s="440">
        <v>0</v>
      </c>
      <c r="H57" s="440">
        <v>1</v>
      </c>
      <c r="I57" s="440">
        <v>0</v>
      </c>
      <c r="J57" s="440">
        <v>0</v>
      </c>
      <c r="K57" s="440">
        <v>2</v>
      </c>
      <c r="L57" s="440">
        <v>0</v>
      </c>
      <c r="M57" s="440">
        <v>0</v>
      </c>
      <c r="N57" s="440">
        <v>2</v>
      </c>
      <c r="O57" s="440">
        <v>3</v>
      </c>
      <c r="P57" s="440">
        <v>3</v>
      </c>
      <c r="Q57" s="440">
        <v>0</v>
      </c>
      <c r="R57" s="440">
        <v>1</v>
      </c>
      <c r="S57" s="440">
        <v>1</v>
      </c>
      <c r="T57" s="440">
        <v>0</v>
      </c>
      <c r="U57" s="440">
        <v>1</v>
      </c>
      <c r="V57" s="440">
        <v>1</v>
      </c>
      <c r="W57" s="306" t="s">
        <v>184</v>
      </c>
      <c r="X57" s="1457" t="s">
        <v>601</v>
      </c>
    </row>
    <row r="58" spans="1:24" s="362" customFormat="1" ht="13.5" customHeight="1" thickBot="1" x14ac:dyDescent="0.3">
      <c r="A58" s="1466"/>
      <c r="B58" s="1467"/>
      <c r="C58" s="930" t="s">
        <v>821</v>
      </c>
      <c r="D58" s="438">
        <f t="shared" si="11"/>
        <v>3</v>
      </c>
      <c r="E58" s="439">
        <v>0</v>
      </c>
      <c r="F58" s="440">
        <v>0</v>
      </c>
      <c r="G58" s="440">
        <v>0</v>
      </c>
      <c r="H58" s="440">
        <v>0</v>
      </c>
      <c r="I58" s="440">
        <v>1</v>
      </c>
      <c r="J58" s="440">
        <v>1</v>
      </c>
      <c r="K58" s="440">
        <v>0</v>
      </c>
      <c r="L58" s="440">
        <v>0</v>
      </c>
      <c r="M58" s="440">
        <v>0</v>
      </c>
      <c r="N58" s="440">
        <v>0</v>
      </c>
      <c r="O58" s="440">
        <v>0</v>
      </c>
      <c r="P58" s="440">
        <v>1</v>
      </c>
      <c r="Q58" s="440">
        <v>0</v>
      </c>
      <c r="R58" s="440">
        <v>0</v>
      </c>
      <c r="S58" s="440">
        <v>0</v>
      </c>
      <c r="T58" s="440">
        <v>0</v>
      </c>
      <c r="U58" s="440">
        <v>0</v>
      </c>
      <c r="V58" s="440">
        <v>0</v>
      </c>
      <c r="W58" s="306" t="s">
        <v>446</v>
      </c>
      <c r="X58" s="1457"/>
    </row>
    <row r="59" spans="1:24" s="361" customFormat="1" ht="26.25" customHeight="1" thickBot="1" x14ac:dyDescent="0.3">
      <c r="A59" s="1464" t="s">
        <v>499</v>
      </c>
      <c r="B59" s="1465" t="s">
        <v>500</v>
      </c>
      <c r="C59" s="932" t="s">
        <v>820</v>
      </c>
      <c r="D59" s="936">
        <f>SUM(E59:V59)</f>
        <v>26</v>
      </c>
      <c r="E59" s="436">
        <v>0</v>
      </c>
      <c r="F59" s="437">
        <v>0</v>
      </c>
      <c r="G59" s="437">
        <v>2</v>
      </c>
      <c r="H59" s="437">
        <v>2</v>
      </c>
      <c r="I59" s="437">
        <v>4</v>
      </c>
      <c r="J59" s="437">
        <v>3</v>
      </c>
      <c r="K59" s="437">
        <v>3</v>
      </c>
      <c r="L59" s="437">
        <v>3</v>
      </c>
      <c r="M59" s="437">
        <v>2</v>
      </c>
      <c r="N59" s="437">
        <v>1</v>
      </c>
      <c r="O59" s="437">
        <v>1</v>
      </c>
      <c r="P59" s="437">
        <v>2</v>
      </c>
      <c r="Q59" s="437">
        <v>1</v>
      </c>
      <c r="R59" s="437">
        <v>1</v>
      </c>
      <c r="S59" s="437">
        <v>0</v>
      </c>
      <c r="T59" s="437">
        <v>0</v>
      </c>
      <c r="U59" s="437">
        <v>0</v>
      </c>
      <c r="V59" s="437">
        <v>1</v>
      </c>
      <c r="W59" s="307" t="s">
        <v>184</v>
      </c>
      <c r="X59" s="1460" t="s">
        <v>602</v>
      </c>
    </row>
    <row r="60" spans="1:24" s="361" customFormat="1" ht="26.25" customHeight="1" thickBot="1" x14ac:dyDescent="0.3">
      <c r="A60" s="1464"/>
      <c r="B60" s="1465"/>
      <c r="C60" s="932" t="s">
        <v>821</v>
      </c>
      <c r="D60" s="936">
        <f>SUM(E60:V60)</f>
        <v>17</v>
      </c>
      <c r="E60" s="436">
        <v>2</v>
      </c>
      <c r="F60" s="437">
        <v>1</v>
      </c>
      <c r="G60" s="437">
        <v>0</v>
      </c>
      <c r="H60" s="437">
        <v>1</v>
      </c>
      <c r="I60" s="437">
        <v>2</v>
      </c>
      <c r="J60" s="437">
        <v>5</v>
      </c>
      <c r="K60" s="437">
        <v>0</v>
      </c>
      <c r="L60" s="437">
        <v>1</v>
      </c>
      <c r="M60" s="437">
        <v>1</v>
      </c>
      <c r="N60" s="437">
        <v>1</v>
      </c>
      <c r="O60" s="437">
        <v>0</v>
      </c>
      <c r="P60" s="437">
        <v>1</v>
      </c>
      <c r="Q60" s="437">
        <v>0</v>
      </c>
      <c r="R60" s="437">
        <v>0</v>
      </c>
      <c r="S60" s="437">
        <v>1</v>
      </c>
      <c r="T60" s="437">
        <v>0</v>
      </c>
      <c r="U60" s="437">
        <v>0</v>
      </c>
      <c r="V60" s="437">
        <v>1</v>
      </c>
      <c r="W60" s="307" t="s">
        <v>446</v>
      </c>
      <c r="X60" s="1460"/>
    </row>
    <row r="61" spans="1:24" s="362" customFormat="1" ht="13.5" customHeight="1" thickBot="1" x14ac:dyDescent="0.3">
      <c r="A61" s="1466" t="s">
        <v>501</v>
      </c>
      <c r="B61" s="1467" t="s">
        <v>502</v>
      </c>
      <c r="C61" s="930" t="s">
        <v>820</v>
      </c>
      <c r="D61" s="438">
        <f t="shared" ref="D61:D62" si="12">SUM(E61:V61)</f>
        <v>3</v>
      </c>
      <c r="E61" s="439">
        <v>0</v>
      </c>
      <c r="F61" s="440">
        <v>0</v>
      </c>
      <c r="G61" s="440">
        <v>0</v>
      </c>
      <c r="H61" s="440">
        <v>0</v>
      </c>
      <c r="I61" s="440">
        <v>0</v>
      </c>
      <c r="J61" s="440">
        <v>0</v>
      </c>
      <c r="K61" s="440">
        <v>1</v>
      </c>
      <c r="L61" s="440">
        <v>0</v>
      </c>
      <c r="M61" s="440">
        <v>1</v>
      </c>
      <c r="N61" s="440">
        <v>0</v>
      </c>
      <c r="O61" s="440">
        <v>0</v>
      </c>
      <c r="P61" s="440">
        <v>0</v>
      </c>
      <c r="Q61" s="440">
        <v>1</v>
      </c>
      <c r="R61" s="440">
        <v>0</v>
      </c>
      <c r="S61" s="440">
        <v>0</v>
      </c>
      <c r="T61" s="440">
        <v>0</v>
      </c>
      <c r="U61" s="440">
        <v>0</v>
      </c>
      <c r="V61" s="440">
        <v>0</v>
      </c>
      <c r="W61" s="306" t="s">
        <v>184</v>
      </c>
      <c r="X61" s="1457" t="s">
        <v>603</v>
      </c>
    </row>
    <row r="62" spans="1:24" s="362" customFormat="1" ht="13.5" customHeight="1" thickBot="1" x14ac:dyDescent="0.3">
      <c r="A62" s="1466"/>
      <c r="B62" s="1467"/>
      <c r="C62" s="930" t="s">
        <v>821</v>
      </c>
      <c r="D62" s="438">
        <f t="shared" si="12"/>
        <v>0</v>
      </c>
      <c r="E62" s="439">
        <v>0</v>
      </c>
      <c r="F62" s="440">
        <v>0</v>
      </c>
      <c r="G62" s="440">
        <v>0</v>
      </c>
      <c r="H62" s="440">
        <v>0</v>
      </c>
      <c r="I62" s="440">
        <v>0</v>
      </c>
      <c r="J62" s="440">
        <v>0</v>
      </c>
      <c r="K62" s="440">
        <v>0</v>
      </c>
      <c r="L62" s="440">
        <v>0</v>
      </c>
      <c r="M62" s="440">
        <v>0</v>
      </c>
      <c r="N62" s="440">
        <v>0</v>
      </c>
      <c r="O62" s="440">
        <v>0</v>
      </c>
      <c r="P62" s="440">
        <v>0</v>
      </c>
      <c r="Q62" s="440">
        <v>0</v>
      </c>
      <c r="R62" s="440">
        <v>0</v>
      </c>
      <c r="S62" s="440">
        <v>0</v>
      </c>
      <c r="T62" s="440">
        <v>0</v>
      </c>
      <c r="U62" s="440">
        <v>0</v>
      </c>
      <c r="V62" s="440">
        <v>0</v>
      </c>
      <c r="W62" s="306" t="s">
        <v>446</v>
      </c>
      <c r="X62" s="1457"/>
    </row>
    <row r="63" spans="1:24" s="361" customFormat="1" ht="13.5" customHeight="1" thickBot="1" x14ac:dyDescent="0.3">
      <c r="A63" s="1464" t="s">
        <v>504</v>
      </c>
      <c r="B63" s="1465" t="s">
        <v>505</v>
      </c>
      <c r="C63" s="931" t="s">
        <v>820</v>
      </c>
      <c r="D63" s="433">
        <f>SUM(E63:V63)</f>
        <v>90</v>
      </c>
      <c r="E63" s="436">
        <v>8</v>
      </c>
      <c r="F63" s="437">
        <v>8</v>
      </c>
      <c r="G63" s="437">
        <v>12</v>
      </c>
      <c r="H63" s="437">
        <v>4</v>
      </c>
      <c r="I63" s="437">
        <v>10</v>
      </c>
      <c r="J63" s="437">
        <v>10</v>
      </c>
      <c r="K63" s="437">
        <v>11</v>
      </c>
      <c r="L63" s="437">
        <v>18</v>
      </c>
      <c r="M63" s="437">
        <v>3</v>
      </c>
      <c r="N63" s="437">
        <v>5</v>
      </c>
      <c r="O63" s="437">
        <v>1</v>
      </c>
      <c r="P63" s="437">
        <v>0</v>
      </c>
      <c r="Q63" s="437">
        <v>0</v>
      </c>
      <c r="R63" s="437">
        <v>0</v>
      </c>
      <c r="S63" s="437">
        <v>0</v>
      </c>
      <c r="T63" s="437">
        <v>0</v>
      </c>
      <c r="U63" s="437">
        <v>0</v>
      </c>
      <c r="V63" s="437">
        <v>0</v>
      </c>
      <c r="W63" s="307" t="s">
        <v>184</v>
      </c>
      <c r="X63" s="1460" t="s">
        <v>604</v>
      </c>
    </row>
    <row r="64" spans="1:24" s="361" customFormat="1" ht="13.5" customHeight="1" thickBot="1" x14ac:dyDescent="0.3">
      <c r="A64" s="1464"/>
      <c r="B64" s="1465"/>
      <c r="C64" s="932" t="s">
        <v>821</v>
      </c>
      <c r="D64" s="433">
        <f>SUM(E64:V64)</f>
        <v>44</v>
      </c>
      <c r="E64" s="436">
        <v>8</v>
      </c>
      <c r="F64" s="437">
        <v>4</v>
      </c>
      <c r="G64" s="437">
        <v>8</v>
      </c>
      <c r="H64" s="437">
        <v>8</v>
      </c>
      <c r="I64" s="437">
        <v>3</v>
      </c>
      <c r="J64" s="437">
        <v>3</v>
      </c>
      <c r="K64" s="437">
        <v>3</v>
      </c>
      <c r="L64" s="437">
        <v>4</v>
      </c>
      <c r="M64" s="437">
        <v>3</v>
      </c>
      <c r="N64" s="437">
        <v>0</v>
      </c>
      <c r="O64" s="437">
        <v>0</v>
      </c>
      <c r="P64" s="437">
        <v>0</v>
      </c>
      <c r="Q64" s="437">
        <v>0</v>
      </c>
      <c r="R64" s="437">
        <v>0</v>
      </c>
      <c r="S64" s="437">
        <v>0</v>
      </c>
      <c r="T64" s="437">
        <v>0</v>
      </c>
      <c r="U64" s="437">
        <v>0</v>
      </c>
      <c r="V64" s="437">
        <v>0</v>
      </c>
      <c r="W64" s="307" t="s">
        <v>446</v>
      </c>
      <c r="X64" s="1460"/>
    </row>
    <row r="65" spans="1:24" s="362" customFormat="1" ht="13.5" customHeight="1" thickBot="1" x14ac:dyDescent="0.3">
      <c r="A65" s="1466" t="s">
        <v>693</v>
      </c>
      <c r="B65" s="1467" t="s">
        <v>506</v>
      </c>
      <c r="C65" s="930" t="s">
        <v>820</v>
      </c>
      <c r="D65" s="438">
        <f t="shared" ref="D65:D66" si="13">SUM(E65:V65)</f>
        <v>2</v>
      </c>
      <c r="E65" s="439">
        <v>0</v>
      </c>
      <c r="F65" s="440">
        <v>0</v>
      </c>
      <c r="G65" s="440">
        <v>0</v>
      </c>
      <c r="H65" s="440">
        <v>0</v>
      </c>
      <c r="I65" s="440">
        <v>0</v>
      </c>
      <c r="J65" s="440">
        <v>0</v>
      </c>
      <c r="K65" s="440">
        <v>0</v>
      </c>
      <c r="L65" s="440">
        <v>0</v>
      </c>
      <c r="M65" s="440">
        <v>0</v>
      </c>
      <c r="N65" s="440">
        <v>0</v>
      </c>
      <c r="O65" s="440">
        <v>0</v>
      </c>
      <c r="P65" s="440">
        <v>1</v>
      </c>
      <c r="Q65" s="440">
        <v>1</v>
      </c>
      <c r="R65" s="440">
        <v>0</v>
      </c>
      <c r="S65" s="440">
        <v>0</v>
      </c>
      <c r="T65" s="440">
        <v>0</v>
      </c>
      <c r="U65" s="440">
        <v>0</v>
      </c>
      <c r="V65" s="440">
        <v>0</v>
      </c>
      <c r="W65" s="306" t="s">
        <v>184</v>
      </c>
      <c r="X65" s="1457" t="s">
        <v>626</v>
      </c>
    </row>
    <row r="66" spans="1:24" s="362" customFormat="1" ht="13.5" customHeight="1" thickBot="1" x14ac:dyDescent="0.3">
      <c r="A66" s="1466"/>
      <c r="B66" s="1467"/>
      <c r="C66" s="930" t="s">
        <v>821</v>
      </c>
      <c r="D66" s="438">
        <f t="shared" si="13"/>
        <v>1</v>
      </c>
      <c r="E66" s="439">
        <v>0</v>
      </c>
      <c r="F66" s="440">
        <v>0</v>
      </c>
      <c r="G66" s="440">
        <v>0</v>
      </c>
      <c r="H66" s="440">
        <v>0</v>
      </c>
      <c r="I66" s="440">
        <v>0</v>
      </c>
      <c r="J66" s="440">
        <v>0</v>
      </c>
      <c r="K66" s="440">
        <v>0</v>
      </c>
      <c r="L66" s="440">
        <v>0</v>
      </c>
      <c r="M66" s="440">
        <v>0</v>
      </c>
      <c r="N66" s="440">
        <v>0</v>
      </c>
      <c r="O66" s="440">
        <v>0</v>
      </c>
      <c r="P66" s="440">
        <v>0</v>
      </c>
      <c r="Q66" s="440">
        <v>1</v>
      </c>
      <c r="R66" s="440">
        <v>0</v>
      </c>
      <c r="S66" s="440">
        <v>0</v>
      </c>
      <c r="T66" s="440">
        <v>0</v>
      </c>
      <c r="U66" s="440">
        <v>0</v>
      </c>
      <c r="V66" s="440">
        <v>0</v>
      </c>
      <c r="W66" s="306" t="s">
        <v>446</v>
      </c>
      <c r="X66" s="1457"/>
    </row>
    <row r="67" spans="1:24" s="361" customFormat="1" ht="13.5" customHeight="1" thickBot="1" x14ac:dyDescent="0.3">
      <c r="A67" s="1464" t="s">
        <v>694</v>
      </c>
      <c r="B67" s="1465" t="s">
        <v>672</v>
      </c>
      <c r="C67" s="931" t="s">
        <v>820</v>
      </c>
      <c r="D67" s="433">
        <f>SUM(E67:V67)</f>
        <v>3</v>
      </c>
      <c r="E67" s="436">
        <v>0</v>
      </c>
      <c r="F67" s="437">
        <v>0</v>
      </c>
      <c r="G67" s="437">
        <v>0</v>
      </c>
      <c r="H67" s="437">
        <v>0</v>
      </c>
      <c r="I67" s="437">
        <v>0</v>
      </c>
      <c r="J67" s="437">
        <v>0</v>
      </c>
      <c r="K67" s="437">
        <v>0</v>
      </c>
      <c r="L67" s="437">
        <v>0</v>
      </c>
      <c r="M67" s="437">
        <v>0</v>
      </c>
      <c r="N67" s="437">
        <v>1</v>
      </c>
      <c r="O67" s="437">
        <v>0</v>
      </c>
      <c r="P67" s="437">
        <v>1</v>
      </c>
      <c r="Q67" s="437">
        <v>1</v>
      </c>
      <c r="R67" s="437">
        <v>0</v>
      </c>
      <c r="S67" s="437">
        <v>0</v>
      </c>
      <c r="T67" s="437">
        <v>0</v>
      </c>
      <c r="U67" s="437">
        <v>0</v>
      </c>
      <c r="V67" s="437">
        <v>0</v>
      </c>
      <c r="W67" s="307" t="s">
        <v>184</v>
      </c>
      <c r="X67" s="1460" t="s">
        <v>671</v>
      </c>
    </row>
    <row r="68" spans="1:24" s="361" customFormat="1" ht="13.5" customHeight="1" thickBot="1" x14ac:dyDescent="0.3">
      <c r="A68" s="1464"/>
      <c r="B68" s="1465"/>
      <c r="C68" s="932" t="s">
        <v>821</v>
      </c>
      <c r="D68" s="433">
        <f>SUM(E68:V68)</f>
        <v>0</v>
      </c>
      <c r="E68" s="436">
        <v>0</v>
      </c>
      <c r="F68" s="437">
        <v>0</v>
      </c>
      <c r="G68" s="437">
        <v>0</v>
      </c>
      <c r="H68" s="437">
        <v>0</v>
      </c>
      <c r="I68" s="437">
        <v>0</v>
      </c>
      <c r="J68" s="437">
        <v>0</v>
      </c>
      <c r="K68" s="437">
        <v>0</v>
      </c>
      <c r="L68" s="437">
        <v>0</v>
      </c>
      <c r="M68" s="437">
        <v>0</v>
      </c>
      <c r="N68" s="437">
        <v>0</v>
      </c>
      <c r="O68" s="437">
        <v>0</v>
      </c>
      <c r="P68" s="437">
        <v>0</v>
      </c>
      <c r="Q68" s="437">
        <v>0</v>
      </c>
      <c r="R68" s="437">
        <v>0</v>
      </c>
      <c r="S68" s="437">
        <v>0</v>
      </c>
      <c r="T68" s="437">
        <v>0</v>
      </c>
      <c r="U68" s="437">
        <v>0</v>
      </c>
      <c r="V68" s="437">
        <v>0</v>
      </c>
      <c r="W68" s="307" t="s">
        <v>446</v>
      </c>
      <c r="X68" s="1460"/>
    </row>
    <row r="69" spans="1:24" s="362" customFormat="1" ht="13.5" customHeight="1" thickBot="1" x14ac:dyDescent="0.3">
      <c r="A69" s="1466" t="s">
        <v>507</v>
      </c>
      <c r="B69" s="1467" t="s">
        <v>508</v>
      </c>
      <c r="C69" s="930" t="s">
        <v>820</v>
      </c>
      <c r="D69" s="438">
        <f t="shared" ref="D69:D70" si="14">SUM(E69:V69)</f>
        <v>45</v>
      </c>
      <c r="E69" s="439">
        <v>1</v>
      </c>
      <c r="F69" s="440">
        <v>1</v>
      </c>
      <c r="G69" s="440">
        <v>1</v>
      </c>
      <c r="H69" s="440">
        <v>8</v>
      </c>
      <c r="I69" s="440">
        <v>3</v>
      </c>
      <c r="J69" s="440">
        <v>3</v>
      </c>
      <c r="K69" s="440">
        <v>6</v>
      </c>
      <c r="L69" s="440">
        <v>8</v>
      </c>
      <c r="M69" s="440">
        <v>4</v>
      </c>
      <c r="N69" s="440">
        <v>3</v>
      </c>
      <c r="O69" s="440">
        <v>3</v>
      </c>
      <c r="P69" s="440">
        <v>1</v>
      </c>
      <c r="Q69" s="440">
        <v>2</v>
      </c>
      <c r="R69" s="440">
        <v>0</v>
      </c>
      <c r="S69" s="440">
        <v>1</v>
      </c>
      <c r="T69" s="440">
        <v>0</v>
      </c>
      <c r="U69" s="440">
        <v>0</v>
      </c>
      <c r="V69" s="440">
        <v>0</v>
      </c>
      <c r="W69" s="306" t="s">
        <v>184</v>
      </c>
      <c r="X69" s="1457" t="s">
        <v>606</v>
      </c>
    </row>
    <row r="70" spans="1:24" s="362" customFormat="1" ht="13.5" customHeight="1" thickBot="1" x14ac:dyDescent="0.3">
      <c r="A70" s="1466"/>
      <c r="B70" s="1467"/>
      <c r="C70" s="930" t="s">
        <v>821</v>
      </c>
      <c r="D70" s="438">
        <f t="shared" si="14"/>
        <v>25</v>
      </c>
      <c r="E70" s="439">
        <v>8</v>
      </c>
      <c r="F70" s="440">
        <v>3</v>
      </c>
      <c r="G70" s="440">
        <v>4</v>
      </c>
      <c r="H70" s="440">
        <v>3</v>
      </c>
      <c r="I70" s="440">
        <v>1</v>
      </c>
      <c r="J70" s="440">
        <v>1</v>
      </c>
      <c r="K70" s="440">
        <v>3</v>
      </c>
      <c r="L70" s="440">
        <v>0</v>
      </c>
      <c r="M70" s="440">
        <v>1</v>
      </c>
      <c r="N70" s="440">
        <v>1</v>
      </c>
      <c r="O70" s="440">
        <v>0</v>
      </c>
      <c r="P70" s="440">
        <v>0</v>
      </c>
      <c r="Q70" s="440">
        <v>0</v>
      </c>
      <c r="R70" s="440">
        <v>0</v>
      </c>
      <c r="S70" s="440">
        <v>0</v>
      </c>
      <c r="T70" s="440">
        <v>0</v>
      </c>
      <c r="U70" s="440">
        <v>0</v>
      </c>
      <c r="V70" s="440">
        <v>0</v>
      </c>
      <c r="W70" s="306" t="s">
        <v>446</v>
      </c>
      <c r="X70" s="1457"/>
    </row>
    <row r="71" spans="1:24" s="361" customFormat="1" ht="13.5" customHeight="1" thickBot="1" x14ac:dyDescent="0.3">
      <c r="A71" s="1464" t="s">
        <v>509</v>
      </c>
      <c r="B71" s="1465" t="s">
        <v>510</v>
      </c>
      <c r="C71" s="931" t="s">
        <v>820</v>
      </c>
      <c r="D71" s="433">
        <f>SUM(E71:V71)</f>
        <v>182</v>
      </c>
      <c r="E71" s="436">
        <v>9</v>
      </c>
      <c r="F71" s="437">
        <v>5</v>
      </c>
      <c r="G71" s="437">
        <v>10</v>
      </c>
      <c r="H71" s="437">
        <v>10</v>
      </c>
      <c r="I71" s="437">
        <v>20</v>
      </c>
      <c r="J71" s="437">
        <v>19</v>
      </c>
      <c r="K71" s="437">
        <v>25</v>
      </c>
      <c r="L71" s="437">
        <v>21</v>
      </c>
      <c r="M71" s="437">
        <v>13</v>
      </c>
      <c r="N71" s="437">
        <v>13</v>
      </c>
      <c r="O71" s="437">
        <v>20</v>
      </c>
      <c r="P71" s="437">
        <v>10</v>
      </c>
      <c r="Q71" s="437">
        <v>7</v>
      </c>
      <c r="R71" s="437">
        <v>0</v>
      </c>
      <c r="S71" s="437">
        <v>0</v>
      </c>
      <c r="T71" s="437">
        <v>0</v>
      </c>
      <c r="U71" s="437">
        <v>0</v>
      </c>
      <c r="V71" s="437">
        <v>0</v>
      </c>
      <c r="W71" s="307" t="s">
        <v>184</v>
      </c>
      <c r="X71" s="1460" t="s">
        <v>607</v>
      </c>
    </row>
    <row r="72" spans="1:24" s="361" customFormat="1" ht="13.5" customHeight="1" thickBot="1" x14ac:dyDescent="0.3">
      <c r="A72" s="1464"/>
      <c r="B72" s="1465"/>
      <c r="C72" s="932" t="s">
        <v>821</v>
      </c>
      <c r="D72" s="433">
        <f>SUM(E72:V72)</f>
        <v>34</v>
      </c>
      <c r="E72" s="436">
        <v>6</v>
      </c>
      <c r="F72" s="437">
        <v>3</v>
      </c>
      <c r="G72" s="437">
        <v>5</v>
      </c>
      <c r="H72" s="437">
        <v>4</v>
      </c>
      <c r="I72" s="437">
        <v>4</v>
      </c>
      <c r="J72" s="437">
        <v>5</v>
      </c>
      <c r="K72" s="437">
        <v>4</v>
      </c>
      <c r="L72" s="437">
        <v>1</v>
      </c>
      <c r="M72" s="437">
        <v>1</v>
      </c>
      <c r="N72" s="437">
        <v>0</v>
      </c>
      <c r="O72" s="437">
        <v>1</v>
      </c>
      <c r="P72" s="437">
        <v>0</v>
      </c>
      <c r="Q72" s="437">
        <v>0</v>
      </c>
      <c r="R72" s="437">
        <v>0</v>
      </c>
      <c r="S72" s="437">
        <v>0</v>
      </c>
      <c r="T72" s="437">
        <v>0</v>
      </c>
      <c r="U72" s="437">
        <v>0</v>
      </c>
      <c r="V72" s="437">
        <v>0</v>
      </c>
      <c r="W72" s="307" t="s">
        <v>446</v>
      </c>
      <c r="X72" s="1460"/>
    </row>
    <row r="73" spans="1:24" s="362" customFormat="1" ht="13.5" customHeight="1" thickBot="1" x14ac:dyDescent="0.3">
      <c r="A73" s="1466" t="s">
        <v>511</v>
      </c>
      <c r="B73" s="1467" t="s">
        <v>512</v>
      </c>
      <c r="C73" s="930" t="s">
        <v>820</v>
      </c>
      <c r="D73" s="438">
        <f t="shared" ref="D73:D74" si="15">SUM(E73:V73)</f>
        <v>288</v>
      </c>
      <c r="E73" s="439">
        <v>9</v>
      </c>
      <c r="F73" s="440">
        <v>12</v>
      </c>
      <c r="G73" s="440">
        <v>8</v>
      </c>
      <c r="H73" s="440">
        <v>15</v>
      </c>
      <c r="I73" s="440">
        <v>16</v>
      </c>
      <c r="J73" s="440">
        <v>29</v>
      </c>
      <c r="K73" s="440">
        <v>36</v>
      </c>
      <c r="L73" s="440">
        <v>27</v>
      </c>
      <c r="M73" s="440">
        <v>25</v>
      </c>
      <c r="N73" s="440">
        <v>25</v>
      </c>
      <c r="O73" s="440">
        <v>26</v>
      </c>
      <c r="P73" s="440">
        <v>30</v>
      </c>
      <c r="Q73" s="440">
        <v>20</v>
      </c>
      <c r="R73" s="440">
        <v>9</v>
      </c>
      <c r="S73" s="440">
        <v>1</v>
      </c>
      <c r="T73" s="440">
        <v>0</v>
      </c>
      <c r="U73" s="440">
        <v>0</v>
      </c>
      <c r="V73" s="440">
        <v>0</v>
      </c>
      <c r="W73" s="306" t="s">
        <v>184</v>
      </c>
      <c r="X73" s="1457" t="s">
        <v>608</v>
      </c>
    </row>
    <row r="74" spans="1:24" s="362" customFormat="1" ht="13.5" customHeight="1" thickBot="1" x14ac:dyDescent="0.3">
      <c r="A74" s="1466"/>
      <c r="B74" s="1467"/>
      <c r="C74" s="930" t="s">
        <v>821</v>
      </c>
      <c r="D74" s="438">
        <f t="shared" si="15"/>
        <v>73</v>
      </c>
      <c r="E74" s="439">
        <v>12</v>
      </c>
      <c r="F74" s="440">
        <v>9</v>
      </c>
      <c r="G74" s="440">
        <v>15</v>
      </c>
      <c r="H74" s="440">
        <v>10</v>
      </c>
      <c r="I74" s="440">
        <v>5</v>
      </c>
      <c r="J74" s="440">
        <v>4</v>
      </c>
      <c r="K74" s="440">
        <v>5</v>
      </c>
      <c r="L74" s="440">
        <v>3</v>
      </c>
      <c r="M74" s="440">
        <v>2</v>
      </c>
      <c r="N74" s="440">
        <v>5</v>
      </c>
      <c r="O74" s="440">
        <v>1</v>
      </c>
      <c r="P74" s="440">
        <v>0</v>
      </c>
      <c r="Q74" s="440">
        <v>0</v>
      </c>
      <c r="R74" s="440">
        <v>0</v>
      </c>
      <c r="S74" s="440">
        <v>0</v>
      </c>
      <c r="T74" s="440">
        <v>1</v>
      </c>
      <c r="U74" s="440">
        <v>0</v>
      </c>
      <c r="V74" s="440">
        <v>1</v>
      </c>
      <c r="W74" s="306" t="s">
        <v>446</v>
      </c>
      <c r="X74" s="1457"/>
    </row>
    <row r="75" spans="1:24" s="361" customFormat="1" ht="13.5" customHeight="1" thickBot="1" x14ac:dyDescent="0.3">
      <c r="A75" s="1464" t="s">
        <v>513</v>
      </c>
      <c r="B75" s="1465" t="s">
        <v>514</v>
      </c>
      <c r="C75" s="931" t="s">
        <v>820</v>
      </c>
      <c r="D75" s="433">
        <f>SUM(E75:V75)</f>
        <v>39</v>
      </c>
      <c r="E75" s="436">
        <v>3</v>
      </c>
      <c r="F75" s="437">
        <v>2</v>
      </c>
      <c r="G75" s="437">
        <v>3</v>
      </c>
      <c r="H75" s="437">
        <v>3</v>
      </c>
      <c r="I75" s="437">
        <v>4</v>
      </c>
      <c r="J75" s="437">
        <v>1</v>
      </c>
      <c r="K75" s="437">
        <v>4</v>
      </c>
      <c r="L75" s="437">
        <v>4</v>
      </c>
      <c r="M75" s="437">
        <v>5</v>
      </c>
      <c r="N75" s="437">
        <v>4</v>
      </c>
      <c r="O75" s="437">
        <v>1</v>
      </c>
      <c r="P75" s="437">
        <v>2</v>
      </c>
      <c r="Q75" s="437">
        <v>2</v>
      </c>
      <c r="R75" s="437">
        <v>1</v>
      </c>
      <c r="S75" s="437">
        <v>0</v>
      </c>
      <c r="T75" s="437">
        <v>0</v>
      </c>
      <c r="U75" s="437">
        <v>0</v>
      </c>
      <c r="V75" s="437">
        <v>0</v>
      </c>
      <c r="W75" s="307" t="s">
        <v>184</v>
      </c>
      <c r="X75" s="1460" t="s">
        <v>609</v>
      </c>
    </row>
    <row r="76" spans="1:24" s="361" customFormat="1" ht="13.5" customHeight="1" thickBot="1" x14ac:dyDescent="0.3">
      <c r="A76" s="1464"/>
      <c r="B76" s="1465"/>
      <c r="C76" s="932" t="s">
        <v>821</v>
      </c>
      <c r="D76" s="433">
        <f>SUM(E76:V76)</f>
        <v>26</v>
      </c>
      <c r="E76" s="436">
        <v>4</v>
      </c>
      <c r="F76" s="437">
        <v>2</v>
      </c>
      <c r="G76" s="437">
        <v>1</v>
      </c>
      <c r="H76" s="437">
        <v>1</v>
      </c>
      <c r="I76" s="437">
        <v>5</v>
      </c>
      <c r="J76" s="437">
        <v>3</v>
      </c>
      <c r="K76" s="437">
        <v>1</v>
      </c>
      <c r="L76" s="437">
        <v>0</v>
      </c>
      <c r="M76" s="437">
        <v>1</v>
      </c>
      <c r="N76" s="437">
        <v>3</v>
      </c>
      <c r="O76" s="437">
        <v>1</v>
      </c>
      <c r="P76" s="437">
        <v>1</v>
      </c>
      <c r="Q76" s="437">
        <v>2</v>
      </c>
      <c r="R76" s="437">
        <v>1</v>
      </c>
      <c r="S76" s="437">
        <v>0</v>
      </c>
      <c r="T76" s="437">
        <v>0</v>
      </c>
      <c r="U76" s="437">
        <v>0</v>
      </c>
      <c r="V76" s="437">
        <v>0</v>
      </c>
      <c r="W76" s="307" t="s">
        <v>446</v>
      </c>
      <c r="X76" s="1460"/>
    </row>
    <row r="77" spans="1:24" s="361" customFormat="1" ht="13.5" customHeight="1" thickBot="1" x14ac:dyDescent="0.3">
      <c r="A77" s="1466" t="s">
        <v>1229</v>
      </c>
      <c r="B77" s="1467" t="s">
        <v>1230</v>
      </c>
      <c r="C77" s="930" t="s">
        <v>820</v>
      </c>
      <c r="D77" s="438">
        <f t="shared" ref="D77:D78" si="16">SUM(E77:V77)</f>
        <v>5</v>
      </c>
      <c r="E77" s="439">
        <v>0</v>
      </c>
      <c r="F77" s="440">
        <v>0</v>
      </c>
      <c r="G77" s="440">
        <v>1</v>
      </c>
      <c r="H77" s="440">
        <v>1</v>
      </c>
      <c r="I77" s="440">
        <v>0</v>
      </c>
      <c r="J77" s="440">
        <v>1</v>
      </c>
      <c r="K77" s="440">
        <v>1</v>
      </c>
      <c r="L77" s="440">
        <v>1</v>
      </c>
      <c r="M77" s="440">
        <v>0</v>
      </c>
      <c r="N77" s="440">
        <v>0</v>
      </c>
      <c r="O77" s="440">
        <v>0</v>
      </c>
      <c r="P77" s="440">
        <v>0</v>
      </c>
      <c r="Q77" s="440">
        <v>0</v>
      </c>
      <c r="R77" s="440">
        <v>0</v>
      </c>
      <c r="S77" s="440">
        <v>0</v>
      </c>
      <c r="T77" s="440">
        <v>0</v>
      </c>
      <c r="U77" s="440">
        <v>0</v>
      </c>
      <c r="V77" s="440">
        <v>0</v>
      </c>
      <c r="W77" s="306" t="s">
        <v>184</v>
      </c>
      <c r="X77" s="1457" t="s">
        <v>1231</v>
      </c>
    </row>
    <row r="78" spans="1:24" s="361" customFormat="1" ht="13.5" customHeight="1" thickBot="1" x14ac:dyDescent="0.3">
      <c r="A78" s="1466"/>
      <c r="B78" s="1467"/>
      <c r="C78" s="930" t="s">
        <v>821</v>
      </c>
      <c r="D78" s="438">
        <f t="shared" si="16"/>
        <v>0</v>
      </c>
      <c r="E78" s="439">
        <v>0</v>
      </c>
      <c r="F78" s="440">
        <v>0</v>
      </c>
      <c r="G78" s="440">
        <v>0</v>
      </c>
      <c r="H78" s="440">
        <v>0</v>
      </c>
      <c r="I78" s="440">
        <v>0</v>
      </c>
      <c r="J78" s="440">
        <v>0</v>
      </c>
      <c r="K78" s="440">
        <v>0</v>
      </c>
      <c r="L78" s="440">
        <v>0</v>
      </c>
      <c r="M78" s="440">
        <v>0</v>
      </c>
      <c r="N78" s="440">
        <v>0</v>
      </c>
      <c r="O78" s="440">
        <v>0</v>
      </c>
      <c r="P78" s="440">
        <v>0</v>
      </c>
      <c r="Q78" s="440">
        <v>0</v>
      </c>
      <c r="R78" s="440">
        <v>0</v>
      </c>
      <c r="S78" s="440">
        <v>0</v>
      </c>
      <c r="T78" s="440">
        <v>0</v>
      </c>
      <c r="U78" s="440">
        <v>0</v>
      </c>
      <c r="V78" s="440">
        <v>0</v>
      </c>
      <c r="W78" s="306" t="s">
        <v>446</v>
      </c>
      <c r="X78" s="1457"/>
    </row>
    <row r="79" spans="1:24" s="362" customFormat="1" ht="13.5" customHeight="1" thickBot="1" x14ac:dyDescent="0.3">
      <c r="A79" s="1464" t="s">
        <v>515</v>
      </c>
      <c r="B79" s="1465" t="s">
        <v>637</v>
      </c>
      <c r="C79" s="931" t="s">
        <v>820</v>
      </c>
      <c r="D79" s="433">
        <f>SUM(E79:V79)</f>
        <v>13</v>
      </c>
      <c r="E79" s="436">
        <v>3</v>
      </c>
      <c r="F79" s="437">
        <v>1</v>
      </c>
      <c r="G79" s="437">
        <v>1</v>
      </c>
      <c r="H79" s="437">
        <v>0</v>
      </c>
      <c r="I79" s="437">
        <v>0</v>
      </c>
      <c r="J79" s="437">
        <v>2</v>
      </c>
      <c r="K79" s="437">
        <v>0</v>
      </c>
      <c r="L79" s="437">
        <v>1</v>
      </c>
      <c r="M79" s="437">
        <v>2</v>
      </c>
      <c r="N79" s="437">
        <v>0</v>
      </c>
      <c r="O79" s="437">
        <v>2</v>
      </c>
      <c r="P79" s="437">
        <v>0</v>
      </c>
      <c r="Q79" s="437">
        <v>0</v>
      </c>
      <c r="R79" s="437">
        <v>1</v>
      </c>
      <c r="S79" s="437">
        <v>0</v>
      </c>
      <c r="T79" s="437">
        <v>0</v>
      </c>
      <c r="U79" s="437">
        <v>0</v>
      </c>
      <c r="V79" s="437">
        <v>0</v>
      </c>
      <c r="W79" s="307" t="s">
        <v>184</v>
      </c>
      <c r="X79" s="1460" t="s">
        <v>610</v>
      </c>
    </row>
    <row r="80" spans="1:24" s="362" customFormat="1" ht="13.5" customHeight="1" thickBot="1" x14ac:dyDescent="0.3">
      <c r="A80" s="1464"/>
      <c r="B80" s="1465"/>
      <c r="C80" s="932" t="s">
        <v>821</v>
      </c>
      <c r="D80" s="433">
        <f>SUM(E80:V80)</f>
        <v>2</v>
      </c>
      <c r="E80" s="436">
        <v>0</v>
      </c>
      <c r="F80" s="437">
        <v>0</v>
      </c>
      <c r="G80" s="437">
        <v>0</v>
      </c>
      <c r="H80" s="437">
        <v>1</v>
      </c>
      <c r="I80" s="437">
        <v>0</v>
      </c>
      <c r="J80" s="437">
        <v>0</v>
      </c>
      <c r="K80" s="437">
        <v>0</v>
      </c>
      <c r="L80" s="437">
        <v>0</v>
      </c>
      <c r="M80" s="437">
        <v>0</v>
      </c>
      <c r="N80" s="437">
        <v>0</v>
      </c>
      <c r="O80" s="437">
        <v>1</v>
      </c>
      <c r="P80" s="437">
        <v>0</v>
      </c>
      <c r="Q80" s="437">
        <v>0</v>
      </c>
      <c r="R80" s="437">
        <v>0</v>
      </c>
      <c r="S80" s="437">
        <v>0</v>
      </c>
      <c r="T80" s="437">
        <v>0</v>
      </c>
      <c r="U80" s="437">
        <v>0</v>
      </c>
      <c r="V80" s="437">
        <v>0</v>
      </c>
      <c r="W80" s="307" t="s">
        <v>446</v>
      </c>
      <c r="X80" s="1460"/>
    </row>
    <row r="81" spans="1:24" s="361" customFormat="1" ht="13.5" customHeight="1" thickBot="1" x14ac:dyDescent="0.3">
      <c r="A81" s="1466" t="s">
        <v>695</v>
      </c>
      <c r="B81" s="1467" t="s">
        <v>516</v>
      </c>
      <c r="C81" s="930" t="s">
        <v>820</v>
      </c>
      <c r="D81" s="438">
        <f t="shared" ref="D81:D82" si="17">SUM(E81:V81)</f>
        <v>1</v>
      </c>
      <c r="E81" s="439">
        <v>0</v>
      </c>
      <c r="F81" s="440">
        <v>0</v>
      </c>
      <c r="G81" s="440">
        <v>0</v>
      </c>
      <c r="H81" s="440">
        <v>0</v>
      </c>
      <c r="I81" s="440">
        <v>0</v>
      </c>
      <c r="J81" s="440">
        <v>0</v>
      </c>
      <c r="K81" s="440">
        <v>0</v>
      </c>
      <c r="L81" s="440">
        <v>0</v>
      </c>
      <c r="M81" s="440">
        <v>0</v>
      </c>
      <c r="N81" s="440">
        <v>0</v>
      </c>
      <c r="O81" s="440">
        <v>0</v>
      </c>
      <c r="P81" s="440">
        <v>0</v>
      </c>
      <c r="Q81" s="440">
        <v>0</v>
      </c>
      <c r="R81" s="440">
        <v>0</v>
      </c>
      <c r="S81" s="440">
        <v>0</v>
      </c>
      <c r="T81" s="440">
        <v>1</v>
      </c>
      <c r="U81" s="440">
        <v>0</v>
      </c>
      <c r="V81" s="440">
        <v>0</v>
      </c>
      <c r="W81" s="306" t="s">
        <v>184</v>
      </c>
      <c r="X81" s="1457" t="s">
        <v>686</v>
      </c>
    </row>
    <row r="82" spans="1:24" s="361" customFormat="1" ht="13.5" customHeight="1" thickBot="1" x14ac:dyDescent="0.3">
      <c r="A82" s="1466"/>
      <c r="B82" s="1467"/>
      <c r="C82" s="930" t="s">
        <v>821</v>
      </c>
      <c r="D82" s="438">
        <f t="shared" si="17"/>
        <v>0</v>
      </c>
      <c r="E82" s="439">
        <v>0</v>
      </c>
      <c r="F82" s="440">
        <v>0</v>
      </c>
      <c r="G82" s="440">
        <v>0</v>
      </c>
      <c r="H82" s="440">
        <v>0</v>
      </c>
      <c r="I82" s="440">
        <v>0</v>
      </c>
      <c r="J82" s="440">
        <v>0</v>
      </c>
      <c r="K82" s="440">
        <v>0</v>
      </c>
      <c r="L82" s="440">
        <v>0</v>
      </c>
      <c r="M82" s="440">
        <v>0</v>
      </c>
      <c r="N82" s="440">
        <v>0</v>
      </c>
      <c r="O82" s="440">
        <v>0</v>
      </c>
      <c r="P82" s="440">
        <v>0</v>
      </c>
      <c r="Q82" s="440">
        <v>0</v>
      </c>
      <c r="R82" s="440">
        <v>0</v>
      </c>
      <c r="S82" s="440">
        <v>0</v>
      </c>
      <c r="T82" s="440">
        <v>0</v>
      </c>
      <c r="U82" s="440">
        <v>0</v>
      </c>
      <c r="V82" s="440">
        <v>0</v>
      </c>
      <c r="W82" s="306" t="s">
        <v>446</v>
      </c>
      <c r="X82" s="1457"/>
    </row>
    <row r="83" spans="1:24" s="362" customFormat="1" ht="13.5" customHeight="1" thickBot="1" x14ac:dyDescent="0.3">
      <c r="A83" s="1464" t="s">
        <v>517</v>
      </c>
      <c r="B83" s="1465" t="s">
        <v>518</v>
      </c>
      <c r="C83" s="931" t="s">
        <v>820</v>
      </c>
      <c r="D83" s="433">
        <f>SUM(E83:V83)</f>
        <v>55</v>
      </c>
      <c r="E83" s="436">
        <v>8</v>
      </c>
      <c r="F83" s="437">
        <v>9</v>
      </c>
      <c r="G83" s="437">
        <v>4</v>
      </c>
      <c r="H83" s="437">
        <v>4</v>
      </c>
      <c r="I83" s="437">
        <v>2</v>
      </c>
      <c r="J83" s="437">
        <v>3</v>
      </c>
      <c r="K83" s="437">
        <v>2</v>
      </c>
      <c r="L83" s="437">
        <v>3</v>
      </c>
      <c r="M83" s="437">
        <v>2</v>
      </c>
      <c r="N83" s="437">
        <v>1</v>
      </c>
      <c r="O83" s="437">
        <v>3</v>
      </c>
      <c r="P83" s="437">
        <v>4</v>
      </c>
      <c r="Q83" s="437">
        <v>3</v>
      </c>
      <c r="R83" s="437">
        <v>4</v>
      </c>
      <c r="S83" s="437">
        <v>0</v>
      </c>
      <c r="T83" s="437">
        <v>0</v>
      </c>
      <c r="U83" s="437">
        <v>1</v>
      </c>
      <c r="V83" s="437">
        <v>2</v>
      </c>
      <c r="W83" s="307" t="s">
        <v>184</v>
      </c>
      <c r="X83" s="1460" t="s">
        <v>611</v>
      </c>
    </row>
    <row r="84" spans="1:24" s="362" customFormat="1" ht="13.5" customHeight="1" thickBot="1" x14ac:dyDescent="0.3">
      <c r="A84" s="1464"/>
      <c r="B84" s="1465"/>
      <c r="C84" s="932" t="s">
        <v>821</v>
      </c>
      <c r="D84" s="433">
        <f>SUM(E84:V84)</f>
        <v>24</v>
      </c>
      <c r="E84" s="436">
        <v>8</v>
      </c>
      <c r="F84" s="437">
        <v>4</v>
      </c>
      <c r="G84" s="437">
        <v>4</v>
      </c>
      <c r="H84" s="437">
        <v>1</v>
      </c>
      <c r="I84" s="437">
        <v>2</v>
      </c>
      <c r="J84" s="437">
        <v>0</v>
      </c>
      <c r="K84" s="437">
        <v>2</v>
      </c>
      <c r="L84" s="437">
        <v>0</v>
      </c>
      <c r="M84" s="437">
        <v>0</v>
      </c>
      <c r="N84" s="437">
        <v>0</v>
      </c>
      <c r="O84" s="437">
        <v>0</v>
      </c>
      <c r="P84" s="437">
        <v>0</v>
      </c>
      <c r="Q84" s="437">
        <v>0</v>
      </c>
      <c r="R84" s="437">
        <v>0</v>
      </c>
      <c r="S84" s="437">
        <v>0</v>
      </c>
      <c r="T84" s="437">
        <v>0</v>
      </c>
      <c r="U84" s="437">
        <v>0</v>
      </c>
      <c r="V84" s="437">
        <v>3</v>
      </c>
      <c r="W84" s="307" t="s">
        <v>446</v>
      </c>
      <c r="X84" s="1460"/>
    </row>
    <row r="85" spans="1:24" s="361" customFormat="1" ht="13.5" customHeight="1" thickBot="1" x14ac:dyDescent="0.3">
      <c r="A85" s="1466" t="s">
        <v>519</v>
      </c>
      <c r="B85" s="1467" t="s">
        <v>520</v>
      </c>
      <c r="C85" s="930" t="s">
        <v>820</v>
      </c>
      <c r="D85" s="438">
        <f t="shared" ref="D85:D86" si="18">SUM(E85:V85)</f>
        <v>4</v>
      </c>
      <c r="E85" s="439">
        <v>0</v>
      </c>
      <c r="F85" s="440">
        <v>1</v>
      </c>
      <c r="G85" s="440">
        <v>0</v>
      </c>
      <c r="H85" s="440">
        <v>0</v>
      </c>
      <c r="I85" s="440">
        <v>1</v>
      </c>
      <c r="J85" s="440">
        <v>0</v>
      </c>
      <c r="K85" s="440">
        <v>0</v>
      </c>
      <c r="L85" s="440">
        <v>0</v>
      </c>
      <c r="M85" s="440">
        <v>1</v>
      </c>
      <c r="N85" s="440">
        <v>0</v>
      </c>
      <c r="O85" s="440">
        <v>0</v>
      </c>
      <c r="P85" s="440">
        <v>0</v>
      </c>
      <c r="Q85" s="440">
        <v>0</v>
      </c>
      <c r="R85" s="440">
        <v>0</v>
      </c>
      <c r="S85" s="440">
        <v>0</v>
      </c>
      <c r="T85" s="440">
        <v>0</v>
      </c>
      <c r="U85" s="440">
        <v>1</v>
      </c>
      <c r="V85" s="440">
        <v>0</v>
      </c>
      <c r="W85" s="306" t="s">
        <v>184</v>
      </c>
      <c r="X85" s="1457" t="s">
        <v>612</v>
      </c>
    </row>
    <row r="86" spans="1:24" s="361" customFormat="1" ht="13.5" customHeight="1" x14ac:dyDescent="0.25">
      <c r="A86" s="1468"/>
      <c r="B86" s="1469"/>
      <c r="C86" s="941" t="s">
        <v>821</v>
      </c>
      <c r="D86" s="942">
        <f t="shared" si="18"/>
        <v>0</v>
      </c>
      <c r="E86" s="441">
        <v>0</v>
      </c>
      <c r="F86" s="442">
        <v>0</v>
      </c>
      <c r="G86" s="442">
        <v>0</v>
      </c>
      <c r="H86" s="442">
        <v>0</v>
      </c>
      <c r="I86" s="442">
        <v>0</v>
      </c>
      <c r="J86" s="442">
        <v>0</v>
      </c>
      <c r="K86" s="442">
        <v>0</v>
      </c>
      <c r="L86" s="442">
        <v>0</v>
      </c>
      <c r="M86" s="442">
        <v>0</v>
      </c>
      <c r="N86" s="442">
        <v>0</v>
      </c>
      <c r="O86" s="442">
        <v>0</v>
      </c>
      <c r="P86" s="442">
        <v>0</v>
      </c>
      <c r="Q86" s="442">
        <v>0</v>
      </c>
      <c r="R86" s="442">
        <v>0</v>
      </c>
      <c r="S86" s="442">
        <v>0</v>
      </c>
      <c r="T86" s="442">
        <v>0</v>
      </c>
      <c r="U86" s="442">
        <v>0</v>
      </c>
      <c r="V86" s="442">
        <v>0</v>
      </c>
      <c r="W86" s="308" t="s">
        <v>446</v>
      </c>
      <c r="X86" s="1463"/>
    </row>
    <row r="87" spans="1:24" s="362" customFormat="1" ht="13.5" customHeight="1" thickBot="1" x14ac:dyDescent="0.3">
      <c r="A87" s="1448" t="s">
        <v>521</v>
      </c>
      <c r="B87" s="1450" t="s">
        <v>522</v>
      </c>
      <c r="C87" s="939" t="s">
        <v>820</v>
      </c>
      <c r="D87" s="940">
        <f>SUM(E87:V87)</f>
        <v>6</v>
      </c>
      <c r="E87" s="443">
        <v>1</v>
      </c>
      <c r="F87" s="444">
        <v>0</v>
      </c>
      <c r="G87" s="444">
        <v>2</v>
      </c>
      <c r="H87" s="444">
        <v>0</v>
      </c>
      <c r="I87" s="444">
        <v>0</v>
      </c>
      <c r="J87" s="444">
        <v>1</v>
      </c>
      <c r="K87" s="444">
        <v>0</v>
      </c>
      <c r="L87" s="444">
        <v>0</v>
      </c>
      <c r="M87" s="444">
        <v>0</v>
      </c>
      <c r="N87" s="444">
        <v>0</v>
      </c>
      <c r="O87" s="444">
        <v>0</v>
      </c>
      <c r="P87" s="444">
        <v>0</v>
      </c>
      <c r="Q87" s="444">
        <v>0</v>
      </c>
      <c r="R87" s="444">
        <v>1</v>
      </c>
      <c r="S87" s="444">
        <v>1</v>
      </c>
      <c r="T87" s="444">
        <v>0</v>
      </c>
      <c r="U87" s="444">
        <v>0</v>
      </c>
      <c r="V87" s="444">
        <v>0</v>
      </c>
      <c r="W87" s="363" t="s">
        <v>184</v>
      </c>
      <c r="X87" s="1452" t="s">
        <v>613</v>
      </c>
    </row>
    <row r="88" spans="1:24" s="362" customFormat="1" ht="13.5" customHeight="1" thickBot="1" x14ac:dyDescent="0.3">
      <c r="A88" s="1464"/>
      <c r="B88" s="1465"/>
      <c r="C88" s="932" t="s">
        <v>821</v>
      </c>
      <c r="D88" s="936">
        <f>SUM(E88:V88)</f>
        <v>10</v>
      </c>
      <c r="E88" s="436">
        <v>2</v>
      </c>
      <c r="F88" s="437">
        <v>0</v>
      </c>
      <c r="G88" s="437">
        <v>0</v>
      </c>
      <c r="H88" s="437">
        <v>0</v>
      </c>
      <c r="I88" s="437">
        <v>4</v>
      </c>
      <c r="J88" s="437">
        <v>0</v>
      </c>
      <c r="K88" s="437">
        <v>1</v>
      </c>
      <c r="L88" s="437">
        <v>0</v>
      </c>
      <c r="M88" s="437">
        <v>1</v>
      </c>
      <c r="N88" s="437">
        <v>0</v>
      </c>
      <c r="O88" s="437">
        <v>0</v>
      </c>
      <c r="P88" s="437">
        <v>0</v>
      </c>
      <c r="Q88" s="437">
        <v>0</v>
      </c>
      <c r="R88" s="437">
        <v>0</v>
      </c>
      <c r="S88" s="437">
        <v>1</v>
      </c>
      <c r="T88" s="437">
        <v>0</v>
      </c>
      <c r="U88" s="437">
        <v>1</v>
      </c>
      <c r="V88" s="437">
        <v>0</v>
      </c>
      <c r="W88" s="307" t="s">
        <v>446</v>
      </c>
      <c r="X88" s="1460"/>
    </row>
    <row r="89" spans="1:24" s="361" customFormat="1" ht="13.5" customHeight="1" thickBot="1" x14ac:dyDescent="0.3">
      <c r="A89" s="1466" t="s">
        <v>523</v>
      </c>
      <c r="B89" s="1467" t="s">
        <v>524</v>
      </c>
      <c r="C89" s="930" t="s">
        <v>820</v>
      </c>
      <c r="D89" s="438">
        <f t="shared" ref="D89:D90" si="19">SUM(E89:V89)</f>
        <v>98</v>
      </c>
      <c r="E89" s="439">
        <v>2</v>
      </c>
      <c r="F89" s="440">
        <v>2</v>
      </c>
      <c r="G89" s="440">
        <v>3</v>
      </c>
      <c r="H89" s="440">
        <v>4</v>
      </c>
      <c r="I89" s="440">
        <v>4</v>
      </c>
      <c r="J89" s="440">
        <v>2</v>
      </c>
      <c r="K89" s="440">
        <v>6</v>
      </c>
      <c r="L89" s="440">
        <v>5</v>
      </c>
      <c r="M89" s="440">
        <v>10</v>
      </c>
      <c r="N89" s="440">
        <v>8</v>
      </c>
      <c r="O89" s="440">
        <v>14</v>
      </c>
      <c r="P89" s="440">
        <v>11</v>
      </c>
      <c r="Q89" s="440">
        <v>15</v>
      </c>
      <c r="R89" s="440">
        <v>7</v>
      </c>
      <c r="S89" s="440">
        <v>1</v>
      </c>
      <c r="T89" s="440">
        <v>2</v>
      </c>
      <c r="U89" s="440">
        <v>0</v>
      </c>
      <c r="V89" s="440">
        <v>2</v>
      </c>
      <c r="W89" s="306" t="s">
        <v>184</v>
      </c>
      <c r="X89" s="1457" t="s">
        <v>605</v>
      </c>
    </row>
    <row r="90" spans="1:24" s="361" customFormat="1" ht="13.5" customHeight="1" thickBot="1" x14ac:dyDescent="0.3">
      <c r="A90" s="1466"/>
      <c r="B90" s="1467"/>
      <c r="C90" s="930" t="s">
        <v>821</v>
      </c>
      <c r="D90" s="438">
        <f t="shared" si="19"/>
        <v>30</v>
      </c>
      <c r="E90" s="439">
        <v>3</v>
      </c>
      <c r="F90" s="440">
        <v>5</v>
      </c>
      <c r="G90" s="440">
        <v>1</v>
      </c>
      <c r="H90" s="440">
        <v>1</v>
      </c>
      <c r="I90" s="440">
        <v>0</v>
      </c>
      <c r="J90" s="440">
        <v>1</v>
      </c>
      <c r="K90" s="440">
        <v>1</v>
      </c>
      <c r="L90" s="440">
        <v>4</v>
      </c>
      <c r="M90" s="440">
        <v>2</v>
      </c>
      <c r="N90" s="440">
        <v>2</v>
      </c>
      <c r="O90" s="440">
        <v>4</v>
      </c>
      <c r="P90" s="440">
        <v>0</v>
      </c>
      <c r="Q90" s="440">
        <v>0</v>
      </c>
      <c r="R90" s="440">
        <v>0</v>
      </c>
      <c r="S90" s="440">
        <v>0</v>
      </c>
      <c r="T90" s="440">
        <v>0</v>
      </c>
      <c r="U90" s="440">
        <v>1</v>
      </c>
      <c r="V90" s="440">
        <v>5</v>
      </c>
      <c r="W90" s="306" t="s">
        <v>446</v>
      </c>
      <c r="X90" s="1457"/>
    </row>
    <row r="91" spans="1:24" s="362" customFormat="1" ht="13.5" customHeight="1" thickBot="1" x14ac:dyDescent="0.3">
      <c r="A91" s="1464" t="s">
        <v>1232</v>
      </c>
      <c r="B91" s="1465" t="s">
        <v>1233</v>
      </c>
      <c r="C91" s="932" t="s">
        <v>820</v>
      </c>
      <c r="D91" s="433">
        <f>SUM(E91:V91)</f>
        <v>1</v>
      </c>
      <c r="E91" s="436">
        <v>0</v>
      </c>
      <c r="F91" s="437">
        <v>0</v>
      </c>
      <c r="G91" s="437">
        <v>0</v>
      </c>
      <c r="H91" s="437">
        <v>0</v>
      </c>
      <c r="I91" s="437">
        <v>0</v>
      </c>
      <c r="J91" s="437">
        <v>0</v>
      </c>
      <c r="K91" s="437">
        <v>1</v>
      </c>
      <c r="L91" s="437">
        <v>0</v>
      </c>
      <c r="M91" s="437">
        <v>0</v>
      </c>
      <c r="N91" s="437">
        <v>0</v>
      </c>
      <c r="O91" s="437">
        <v>0</v>
      </c>
      <c r="P91" s="437">
        <v>0</v>
      </c>
      <c r="Q91" s="437">
        <v>0</v>
      </c>
      <c r="R91" s="437">
        <v>0</v>
      </c>
      <c r="S91" s="437">
        <v>0</v>
      </c>
      <c r="T91" s="437">
        <v>0</v>
      </c>
      <c r="U91" s="437">
        <v>0</v>
      </c>
      <c r="V91" s="437">
        <v>0</v>
      </c>
      <c r="W91" s="307" t="s">
        <v>184</v>
      </c>
      <c r="X91" s="1460" t="s">
        <v>1234</v>
      </c>
    </row>
    <row r="92" spans="1:24" s="362" customFormat="1" ht="13.5" customHeight="1" thickBot="1" x14ac:dyDescent="0.3">
      <c r="A92" s="1464"/>
      <c r="B92" s="1465"/>
      <c r="C92" s="932" t="s">
        <v>821</v>
      </c>
      <c r="D92" s="936">
        <f>SUM(E92:V92)</f>
        <v>0</v>
      </c>
      <c r="E92" s="436">
        <v>0</v>
      </c>
      <c r="F92" s="437">
        <v>0</v>
      </c>
      <c r="G92" s="437">
        <v>0</v>
      </c>
      <c r="H92" s="437">
        <v>0</v>
      </c>
      <c r="I92" s="437">
        <v>0</v>
      </c>
      <c r="J92" s="437">
        <v>0</v>
      </c>
      <c r="K92" s="437">
        <v>0</v>
      </c>
      <c r="L92" s="437">
        <v>0</v>
      </c>
      <c r="M92" s="437">
        <v>0</v>
      </c>
      <c r="N92" s="437">
        <v>0</v>
      </c>
      <c r="O92" s="437">
        <v>0</v>
      </c>
      <c r="P92" s="437">
        <v>0</v>
      </c>
      <c r="Q92" s="437">
        <v>0</v>
      </c>
      <c r="R92" s="437">
        <v>0</v>
      </c>
      <c r="S92" s="437">
        <v>0</v>
      </c>
      <c r="T92" s="437">
        <v>0</v>
      </c>
      <c r="U92" s="437">
        <v>0</v>
      </c>
      <c r="V92" s="437">
        <v>0</v>
      </c>
      <c r="W92" s="307" t="s">
        <v>446</v>
      </c>
      <c r="X92" s="1460"/>
    </row>
    <row r="93" spans="1:24" s="361" customFormat="1" ht="13.5" customHeight="1" thickBot="1" x14ac:dyDescent="0.3">
      <c r="A93" s="1466" t="s">
        <v>525</v>
      </c>
      <c r="B93" s="1467" t="s">
        <v>526</v>
      </c>
      <c r="C93" s="930" t="s">
        <v>820</v>
      </c>
      <c r="D93" s="438">
        <f t="shared" ref="D93:D94" si="20">SUM(E93:V93)</f>
        <v>22</v>
      </c>
      <c r="E93" s="439">
        <v>0</v>
      </c>
      <c r="F93" s="440">
        <v>1</v>
      </c>
      <c r="G93" s="440">
        <v>0</v>
      </c>
      <c r="H93" s="440">
        <v>1</v>
      </c>
      <c r="I93" s="440">
        <v>2</v>
      </c>
      <c r="J93" s="440">
        <v>0</v>
      </c>
      <c r="K93" s="440">
        <v>2</v>
      </c>
      <c r="L93" s="440">
        <v>1</v>
      </c>
      <c r="M93" s="440">
        <v>5</v>
      </c>
      <c r="N93" s="440">
        <v>3</v>
      </c>
      <c r="O93" s="440">
        <v>4</v>
      </c>
      <c r="P93" s="440">
        <v>2</v>
      </c>
      <c r="Q93" s="440">
        <v>0</v>
      </c>
      <c r="R93" s="440">
        <v>0</v>
      </c>
      <c r="S93" s="440">
        <v>0</v>
      </c>
      <c r="T93" s="440">
        <v>1</v>
      </c>
      <c r="U93" s="440">
        <v>0</v>
      </c>
      <c r="V93" s="440">
        <v>0</v>
      </c>
      <c r="W93" s="306" t="s">
        <v>184</v>
      </c>
      <c r="X93" s="1457" t="s">
        <v>614</v>
      </c>
    </row>
    <row r="94" spans="1:24" s="361" customFormat="1" ht="13.5" customHeight="1" thickBot="1" x14ac:dyDescent="0.3">
      <c r="A94" s="1466"/>
      <c r="B94" s="1467"/>
      <c r="C94" s="930" t="s">
        <v>821</v>
      </c>
      <c r="D94" s="438">
        <f t="shared" si="20"/>
        <v>12</v>
      </c>
      <c r="E94" s="439">
        <v>0</v>
      </c>
      <c r="F94" s="440">
        <v>2</v>
      </c>
      <c r="G94" s="440">
        <v>2</v>
      </c>
      <c r="H94" s="440">
        <v>1</v>
      </c>
      <c r="I94" s="440">
        <v>3</v>
      </c>
      <c r="J94" s="440">
        <v>1</v>
      </c>
      <c r="K94" s="440">
        <v>1</v>
      </c>
      <c r="L94" s="440">
        <v>0</v>
      </c>
      <c r="M94" s="440">
        <v>1</v>
      </c>
      <c r="N94" s="440">
        <v>1</v>
      </c>
      <c r="O94" s="440">
        <v>0</v>
      </c>
      <c r="P94" s="440">
        <v>0</v>
      </c>
      <c r="Q94" s="440">
        <v>0</v>
      </c>
      <c r="R94" s="440">
        <v>0</v>
      </c>
      <c r="S94" s="440">
        <v>0</v>
      </c>
      <c r="T94" s="440">
        <v>0</v>
      </c>
      <c r="U94" s="440">
        <v>0</v>
      </c>
      <c r="V94" s="440">
        <v>0</v>
      </c>
      <c r="W94" s="306" t="s">
        <v>446</v>
      </c>
      <c r="X94" s="1457"/>
    </row>
    <row r="95" spans="1:24" s="362" customFormat="1" ht="13.5" customHeight="1" thickBot="1" x14ac:dyDescent="0.3">
      <c r="A95" s="1464" t="s">
        <v>527</v>
      </c>
      <c r="B95" s="1465" t="s">
        <v>402</v>
      </c>
      <c r="C95" s="932" t="s">
        <v>820</v>
      </c>
      <c r="D95" s="936">
        <f>SUM(E95:V95)</f>
        <v>37</v>
      </c>
      <c r="E95" s="436">
        <v>0</v>
      </c>
      <c r="F95" s="437">
        <v>0</v>
      </c>
      <c r="G95" s="437">
        <v>0</v>
      </c>
      <c r="H95" s="437">
        <v>0</v>
      </c>
      <c r="I95" s="437">
        <v>0</v>
      </c>
      <c r="J95" s="437">
        <v>0</v>
      </c>
      <c r="K95" s="437">
        <v>0</v>
      </c>
      <c r="L95" s="437">
        <v>0</v>
      </c>
      <c r="M95" s="437">
        <v>0</v>
      </c>
      <c r="N95" s="437">
        <v>0</v>
      </c>
      <c r="O95" s="437">
        <v>0</v>
      </c>
      <c r="P95" s="437">
        <v>0</v>
      </c>
      <c r="Q95" s="437">
        <v>0</v>
      </c>
      <c r="R95" s="437">
        <v>0</v>
      </c>
      <c r="S95" s="437">
        <v>0</v>
      </c>
      <c r="T95" s="437">
        <v>0</v>
      </c>
      <c r="U95" s="437">
        <v>0</v>
      </c>
      <c r="V95" s="437">
        <v>37</v>
      </c>
      <c r="W95" s="307" t="s">
        <v>184</v>
      </c>
      <c r="X95" s="1460" t="s">
        <v>585</v>
      </c>
    </row>
    <row r="96" spans="1:24" s="362" customFormat="1" ht="13.5" customHeight="1" thickBot="1" x14ac:dyDescent="0.3">
      <c r="A96" s="1464"/>
      <c r="B96" s="1465"/>
      <c r="C96" s="932" t="s">
        <v>821</v>
      </c>
      <c r="D96" s="936">
        <f>SUM(E96:V96)</f>
        <v>30</v>
      </c>
      <c r="E96" s="436">
        <v>0</v>
      </c>
      <c r="F96" s="437">
        <v>0</v>
      </c>
      <c r="G96" s="437">
        <v>0</v>
      </c>
      <c r="H96" s="437">
        <v>0</v>
      </c>
      <c r="I96" s="437">
        <v>0</v>
      </c>
      <c r="J96" s="437">
        <v>0</v>
      </c>
      <c r="K96" s="437">
        <v>0</v>
      </c>
      <c r="L96" s="437">
        <v>0</v>
      </c>
      <c r="M96" s="437">
        <v>0</v>
      </c>
      <c r="N96" s="437">
        <v>0</v>
      </c>
      <c r="O96" s="437">
        <v>0</v>
      </c>
      <c r="P96" s="437">
        <v>0</v>
      </c>
      <c r="Q96" s="437">
        <v>0</v>
      </c>
      <c r="R96" s="437">
        <v>0</v>
      </c>
      <c r="S96" s="437">
        <v>0</v>
      </c>
      <c r="T96" s="437">
        <v>0</v>
      </c>
      <c r="U96" s="437">
        <v>0</v>
      </c>
      <c r="V96" s="437">
        <v>30</v>
      </c>
      <c r="W96" s="307" t="s">
        <v>446</v>
      </c>
      <c r="X96" s="1460"/>
    </row>
    <row r="97" spans="1:24" s="361" customFormat="1" ht="20.25" customHeight="1" thickBot="1" x14ac:dyDescent="0.3">
      <c r="A97" s="1466" t="s">
        <v>528</v>
      </c>
      <c r="B97" s="1467" t="s">
        <v>529</v>
      </c>
      <c r="C97" s="930" t="s">
        <v>820</v>
      </c>
      <c r="D97" s="438">
        <f t="shared" ref="D97:D98" si="21">SUM(E97:V97)</f>
        <v>42</v>
      </c>
      <c r="E97" s="439">
        <v>0</v>
      </c>
      <c r="F97" s="440">
        <v>0</v>
      </c>
      <c r="G97" s="440">
        <v>0</v>
      </c>
      <c r="H97" s="440">
        <v>0</v>
      </c>
      <c r="I97" s="440">
        <v>0</v>
      </c>
      <c r="J97" s="440">
        <v>0</v>
      </c>
      <c r="K97" s="440">
        <v>0</v>
      </c>
      <c r="L97" s="440">
        <v>0</v>
      </c>
      <c r="M97" s="440">
        <v>0</v>
      </c>
      <c r="N97" s="440">
        <v>0</v>
      </c>
      <c r="O97" s="440">
        <v>0</v>
      </c>
      <c r="P97" s="440">
        <v>0</v>
      </c>
      <c r="Q97" s="440">
        <v>0</v>
      </c>
      <c r="R97" s="440">
        <v>0</v>
      </c>
      <c r="S97" s="440">
        <v>2</v>
      </c>
      <c r="T97" s="440">
        <v>1</v>
      </c>
      <c r="U97" s="440">
        <v>0</v>
      </c>
      <c r="V97" s="440">
        <v>39</v>
      </c>
      <c r="W97" s="306" t="s">
        <v>184</v>
      </c>
      <c r="X97" s="1457" t="s">
        <v>624</v>
      </c>
    </row>
    <row r="98" spans="1:24" s="361" customFormat="1" ht="20.25" customHeight="1" thickBot="1" x14ac:dyDescent="0.3">
      <c r="A98" s="1466"/>
      <c r="B98" s="1467"/>
      <c r="C98" s="930" t="s">
        <v>821</v>
      </c>
      <c r="D98" s="438">
        <f t="shared" si="21"/>
        <v>30</v>
      </c>
      <c r="E98" s="439">
        <v>0</v>
      </c>
      <c r="F98" s="440">
        <v>0</v>
      </c>
      <c r="G98" s="440">
        <v>0</v>
      </c>
      <c r="H98" s="440">
        <v>0</v>
      </c>
      <c r="I98" s="440">
        <v>0</v>
      </c>
      <c r="J98" s="440">
        <v>0</v>
      </c>
      <c r="K98" s="440">
        <v>0</v>
      </c>
      <c r="L98" s="440">
        <v>0</v>
      </c>
      <c r="M98" s="440">
        <v>0</v>
      </c>
      <c r="N98" s="440">
        <v>0</v>
      </c>
      <c r="O98" s="440">
        <v>0</v>
      </c>
      <c r="P98" s="440">
        <v>0</v>
      </c>
      <c r="Q98" s="440">
        <v>0</v>
      </c>
      <c r="R98" s="440">
        <v>0</v>
      </c>
      <c r="S98" s="440">
        <v>0</v>
      </c>
      <c r="T98" s="440">
        <v>0</v>
      </c>
      <c r="U98" s="440">
        <v>0</v>
      </c>
      <c r="V98" s="440">
        <v>30</v>
      </c>
      <c r="W98" s="306" t="s">
        <v>446</v>
      </c>
      <c r="X98" s="1457"/>
    </row>
    <row r="99" spans="1:24" s="362" customFormat="1" ht="18.75" customHeight="1" thickBot="1" x14ac:dyDescent="0.3">
      <c r="A99" s="1464" t="s">
        <v>530</v>
      </c>
      <c r="B99" s="1465" t="s">
        <v>531</v>
      </c>
      <c r="C99" s="932" t="s">
        <v>820</v>
      </c>
      <c r="D99" s="936">
        <f>SUM(E99:V99)</f>
        <v>34</v>
      </c>
      <c r="E99" s="436">
        <v>1</v>
      </c>
      <c r="F99" s="437">
        <v>2</v>
      </c>
      <c r="G99" s="437">
        <v>2</v>
      </c>
      <c r="H99" s="437">
        <v>2</v>
      </c>
      <c r="I99" s="437">
        <v>3</v>
      </c>
      <c r="J99" s="437">
        <v>0</v>
      </c>
      <c r="K99" s="437">
        <v>5</v>
      </c>
      <c r="L99" s="437">
        <v>1</v>
      </c>
      <c r="M99" s="437">
        <v>2</v>
      </c>
      <c r="N99" s="437">
        <v>3</v>
      </c>
      <c r="O99" s="437">
        <v>2</v>
      </c>
      <c r="P99" s="437">
        <v>2</v>
      </c>
      <c r="Q99" s="437">
        <v>4</v>
      </c>
      <c r="R99" s="437">
        <v>1</v>
      </c>
      <c r="S99" s="437">
        <v>2</v>
      </c>
      <c r="T99" s="437">
        <v>0</v>
      </c>
      <c r="U99" s="437">
        <v>0</v>
      </c>
      <c r="V99" s="437">
        <v>2</v>
      </c>
      <c r="W99" s="307" t="s">
        <v>184</v>
      </c>
      <c r="X99" s="1460" t="s">
        <v>623</v>
      </c>
    </row>
    <row r="100" spans="1:24" s="362" customFormat="1" ht="18.75" customHeight="1" thickBot="1" x14ac:dyDescent="0.3">
      <c r="A100" s="1464"/>
      <c r="B100" s="1465"/>
      <c r="C100" s="932" t="s">
        <v>821</v>
      </c>
      <c r="D100" s="936">
        <f>SUM(E100:V100)</f>
        <v>15</v>
      </c>
      <c r="E100" s="436">
        <v>2</v>
      </c>
      <c r="F100" s="437">
        <v>1</v>
      </c>
      <c r="G100" s="437">
        <v>0</v>
      </c>
      <c r="H100" s="437">
        <v>3</v>
      </c>
      <c r="I100" s="437">
        <v>0</v>
      </c>
      <c r="J100" s="437">
        <v>1</v>
      </c>
      <c r="K100" s="437">
        <v>1</v>
      </c>
      <c r="L100" s="437">
        <v>1</v>
      </c>
      <c r="M100" s="437">
        <v>2</v>
      </c>
      <c r="N100" s="437">
        <v>1</v>
      </c>
      <c r="O100" s="437">
        <v>1</v>
      </c>
      <c r="P100" s="437">
        <v>1</v>
      </c>
      <c r="Q100" s="437">
        <v>1</v>
      </c>
      <c r="R100" s="437">
        <v>0</v>
      </c>
      <c r="S100" s="437">
        <v>0</v>
      </c>
      <c r="T100" s="437">
        <v>0</v>
      </c>
      <c r="U100" s="437">
        <v>0</v>
      </c>
      <c r="V100" s="437">
        <v>0</v>
      </c>
      <c r="W100" s="307" t="s">
        <v>446</v>
      </c>
      <c r="X100" s="1460"/>
    </row>
    <row r="101" spans="1:24" s="361" customFormat="1" ht="13.5" customHeight="1" thickBot="1" x14ac:dyDescent="0.3">
      <c r="A101" s="1466" t="s">
        <v>532</v>
      </c>
      <c r="B101" s="1467" t="s">
        <v>533</v>
      </c>
      <c r="C101" s="930" t="s">
        <v>820</v>
      </c>
      <c r="D101" s="438">
        <f t="shared" ref="D101:D102" si="22">SUM(E101:V101)</f>
        <v>200</v>
      </c>
      <c r="E101" s="727">
        <v>0</v>
      </c>
      <c r="F101" s="728">
        <v>0</v>
      </c>
      <c r="G101" s="728">
        <v>1</v>
      </c>
      <c r="H101" s="728">
        <v>0</v>
      </c>
      <c r="I101" s="728">
        <v>3</v>
      </c>
      <c r="J101" s="728">
        <v>3</v>
      </c>
      <c r="K101" s="728">
        <v>9</v>
      </c>
      <c r="L101" s="728">
        <v>5</v>
      </c>
      <c r="M101" s="728">
        <v>12</v>
      </c>
      <c r="N101" s="728">
        <v>20</v>
      </c>
      <c r="O101" s="728">
        <v>26</v>
      </c>
      <c r="P101" s="728">
        <v>30</v>
      </c>
      <c r="Q101" s="728">
        <v>37</v>
      </c>
      <c r="R101" s="728">
        <v>24</v>
      </c>
      <c r="S101" s="728">
        <v>23</v>
      </c>
      <c r="T101" s="728">
        <v>2</v>
      </c>
      <c r="U101" s="728">
        <v>3</v>
      </c>
      <c r="V101" s="728">
        <v>2</v>
      </c>
      <c r="W101" s="726" t="s">
        <v>184</v>
      </c>
      <c r="X101" s="1457" t="s">
        <v>615</v>
      </c>
    </row>
    <row r="102" spans="1:24" s="361" customFormat="1" ht="13.5" customHeight="1" thickBot="1" x14ac:dyDescent="0.3">
      <c r="A102" s="1453"/>
      <c r="B102" s="1455"/>
      <c r="C102" s="930" t="s">
        <v>821</v>
      </c>
      <c r="D102" s="438">
        <f t="shared" si="22"/>
        <v>11</v>
      </c>
      <c r="E102" s="439">
        <v>0</v>
      </c>
      <c r="F102" s="440">
        <v>0</v>
      </c>
      <c r="G102" s="440">
        <v>0</v>
      </c>
      <c r="H102" s="440">
        <v>0</v>
      </c>
      <c r="I102" s="440">
        <v>2</v>
      </c>
      <c r="J102" s="440">
        <v>0</v>
      </c>
      <c r="K102" s="440">
        <v>1</v>
      </c>
      <c r="L102" s="440">
        <v>1</v>
      </c>
      <c r="M102" s="440">
        <v>1</v>
      </c>
      <c r="N102" s="440">
        <v>1</v>
      </c>
      <c r="O102" s="440">
        <v>1</v>
      </c>
      <c r="P102" s="440">
        <v>0</v>
      </c>
      <c r="Q102" s="440">
        <v>2</v>
      </c>
      <c r="R102" s="440">
        <v>0</v>
      </c>
      <c r="S102" s="440">
        <v>0</v>
      </c>
      <c r="T102" s="440">
        <v>1</v>
      </c>
      <c r="U102" s="440">
        <v>1</v>
      </c>
      <c r="V102" s="440">
        <v>0</v>
      </c>
      <c r="W102" s="306" t="s">
        <v>446</v>
      </c>
      <c r="X102" s="1472"/>
    </row>
    <row r="103" spans="1:24" ht="40.5" customHeight="1" thickBot="1" x14ac:dyDescent="0.3">
      <c r="A103" s="1464" t="s">
        <v>1284</v>
      </c>
      <c r="B103" s="1465" t="s">
        <v>643</v>
      </c>
      <c r="C103" s="931" t="s">
        <v>820</v>
      </c>
      <c r="D103" s="433">
        <f>SUM(E103:V103)</f>
        <v>128</v>
      </c>
      <c r="E103" s="436">
        <v>11</v>
      </c>
      <c r="F103" s="437">
        <v>6</v>
      </c>
      <c r="G103" s="437">
        <v>14</v>
      </c>
      <c r="H103" s="437">
        <v>10</v>
      </c>
      <c r="I103" s="437">
        <v>9</v>
      </c>
      <c r="J103" s="437">
        <v>13</v>
      </c>
      <c r="K103" s="437">
        <v>14</v>
      </c>
      <c r="L103" s="437">
        <v>6</v>
      </c>
      <c r="M103" s="437">
        <v>5</v>
      </c>
      <c r="N103" s="437">
        <v>3</v>
      </c>
      <c r="O103" s="437">
        <v>5</v>
      </c>
      <c r="P103" s="437">
        <v>5</v>
      </c>
      <c r="Q103" s="437">
        <v>5</v>
      </c>
      <c r="R103" s="437">
        <v>5</v>
      </c>
      <c r="S103" s="437">
        <v>3</v>
      </c>
      <c r="T103" s="437">
        <v>3</v>
      </c>
      <c r="U103" s="437">
        <v>1</v>
      </c>
      <c r="V103" s="437">
        <v>10</v>
      </c>
      <c r="W103" s="307" t="s">
        <v>184</v>
      </c>
      <c r="X103" s="1460" t="s">
        <v>687</v>
      </c>
    </row>
    <row r="104" spans="1:24" ht="40.5" customHeight="1" thickBot="1" x14ac:dyDescent="0.3">
      <c r="A104" s="1464"/>
      <c r="B104" s="1465"/>
      <c r="C104" s="932" t="s">
        <v>821</v>
      </c>
      <c r="D104" s="433">
        <f>SUM(E104:V104)</f>
        <v>90</v>
      </c>
      <c r="E104" s="436">
        <v>13</v>
      </c>
      <c r="F104" s="437">
        <v>11</v>
      </c>
      <c r="G104" s="437">
        <v>6</v>
      </c>
      <c r="H104" s="437">
        <v>7</v>
      </c>
      <c r="I104" s="437">
        <v>17</v>
      </c>
      <c r="J104" s="437">
        <v>8</v>
      </c>
      <c r="K104" s="437">
        <v>7</v>
      </c>
      <c r="L104" s="437">
        <v>2</v>
      </c>
      <c r="M104" s="437">
        <v>1</v>
      </c>
      <c r="N104" s="437">
        <v>1</v>
      </c>
      <c r="O104" s="437">
        <v>1</v>
      </c>
      <c r="P104" s="437">
        <v>0</v>
      </c>
      <c r="Q104" s="437">
        <v>0</v>
      </c>
      <c r="R104" s="437">
        <v>2</v>
      </c>
      <c r="S104" s="437">
        <v>0</v>
      </c>
      <c r="T104" s="437">
        <v>1</v>
      </c>
      <c r="U104" s="437">
        <v>2</v>
      </c>
      <c r="V104" s="437">
        <v>11</v>
      </c>
      <c r="W104" s="307" t="s">
        <v>446</v>
      </c>
      <c r="X104" s="1460"/>
    </row>
    <row r="105" spans="1:24" ht="13.5" customHeight="1" thickBot="1" x14ac:dyDescent="0.3">
      <c r="A105" s="1466" t="s">
        <v>534</v>
      </c>
      <c r="B105" s="1467" t="s">
        <v>535</v>
      </c>
      <c r="C105" s="930" t="s">
        <v>820</v>
      </c>
      <c r="D105" s="438">
        <f t="shared" ref="D105:D106" si="23">SUM(E105:V105)</f>
        <v>33</v>
      </c>
      <c r="E105" s="727">
        <v>0</v>
      </c>
      <c r="F105" s="728">
        <v>0</v>
      </c>
      <c r="G105" s="728">
        <v>0</v>
      </c>
      <c r="H105" s="728">
        <v>0</v>
      </c>
      <c r="I105" s="728">
        <v>0</v>
      </c>
      <c r="J105" s="728">
        <v>2</v>
      </c>
      <c r="K105" s="728">
        <v>0</v>
      </c>
      <c r="L105" s="728">
        <v>1</v>
      </c>
      <c r="M105" s="728">
        <v>2</v>
      </c>
      <c r="N105" s="728">
        <v>4</v>
      </c>
      <c r="O105" s="728">
        <v>6</v>
      </c>
      <c r="P105" s="728">
        <v>7</v>
      </c>
      <c r="Q105" s="728">
        <v>5</v>
      </c>
      <c r="R105" s="728">
        <v>4</v>
      </c>
      <c r="S105" s="728">
        <v>1</v>
      </c>
      <c r="T105" s="728">
        <v>0</v>
      </c>
      <c r="U105" s="728">
        <v>0</v>
      </c>
      <c r="V105" s="728">
        <v>1</v>
      </c>
      <c r="W105" s="726" t="s">
        <v>184</v>
      </c>
      <c r="X105" s="1457" t="s">
        <v>616</v>
      </c>
    </row>
    <row r="106" spans="1:24" ht="13.5" customHeight="1" thickBot="1" x14ac:dyDescent="0.3">
      <c r="A106" s="1453"/>
      <c r="B106" s="1455"/>
      <c r="C106" s="930" t="s">
        <v>821</v>
      </c>
      <c r="D106" s="438">
        <f t="shared" si="23"/>
        <v>1</v>
      </c>
      <c r="E106" s="439">
        <v>0</v>
      </c>
      <c r="F106" s="440">
        <v>0</v>
      </c>
      <c r="G106" s="440">
        <v>0</v>
      </c>
      <c r="H106" s="440">
        <v>0</v>
      </c>
      <c r="I106" s="440">
        <v>0</v>
      </c>
      <c r="J106" s="440">
        <v>0</v>
      </c>
      <c r="K106" s="440">
        <v>0</v>
      </c>
      <c r="L106" s="440">
        <v>0</v>
      </c>
      <c r="M106" s="440">
        <v>0</v>
      </c>
      <c r="N106" s="440">
        <v>0</v>
      </c>
      <c r="O106" s="440">
        <v>0</v>
      </c>
      <c r="P106" s="440">
        <v>0</v>
      </c>
      <c r="Q106" s="440">
        <v>0</v>
      </c>
      <c r="R106" s="440">
        <v>1</v>
      </c>
      <c r="S106" s="440">
        <v>0</v>
      </c>
      <c r="T106" s="440">
        <v>0</v>
      </c>
      <c r="U106" s="440">
        <v>0</v>
      </c>
      <c r="V106" s="440">
        <v>0</v>
      </c>
      <c r="W106" s="306" t="s">
        <v>446</v>
      </c>
      <c r="X106" s="1472"/>
    </row>
    <row r="107" spans="1:24" ht="13.5" customHeight="1" thickBot="1" x14ac:dyDescent="0.3">
      <c r="A107" s="1464" t="s">
        <v>536</v>
      </c>
      <c r="B107" s="1465" t="s">
        <v>1235</v>
      </c>
      <c r="C107" s="931" t="s">
        <v>820</v>
      </c>
      <c r="D107" s="433">
        <f>SUM(E107:V107)</f>
        <v>12</v>
      </c>
      <c r="E107" s="436">
        <v>0</v>
      </c>
      <c r="F107" s="437">
        <v>0</v>
      </c>
      <c r="G107" s="437">
        <v>0</v>
      </c>
      <c r="H107" s="437">
        <v>0</v>
      </c>
      <c r="I107" s="437">
        <v>1</v>
      </c>
      <c r="J107" s="437">
        <v>0</v>
      </c>
      <c r="K107" s="437">
        <v>1</v>
      </c>
      <c r="L107" s="437">
        <v>1</v>
      </c>
      <c r="M107" s="437">
        <v>0</v>
      </c>
      <c r="N107" s="437">
        <v>0</v>
      </c>
      <c r="O107" s="437">
        <v>0</v>
      </c>
      <c r="P107" s="437">
        <v>3</v>
      </c>
      <c r="Q107" s="437">
        <v>2</v>
      </c>
      <c r="R107" s="437">
        <v>1</v>
      </c>
      <c r="S107" s="437">
        <v>0</v>
      </c>
      <c r="T107" s="437">
        <v>1</v>
      </c>
      <c r="U107" s="437">
        <v>1</v>
      </c>
      <c r="V107" s="437">
        <v>1</v>
      </c>
      <c r="W107" s="307" t="s">
        <v>184</v>
      </c>
      <c r="X107" s="1460" t="s">
        <v>617</v>
      </c>
    </row>
    <row r="108" spans="1:24" ht="13.5" customHeight="1" thickBot="1" x14ac:dyDescent="0.3">
      <c r="A108" s="1464"/>
      <c r="B108" s="1465"/>
      <c r="C108" s="932" t="s">
        <v>821</v>
      </c>
      <c r="D108" s="433">
        <f>SUM(E108:V108)</f>
        <v>1</v>
      </c>
      <c r="E108" s="436">
        <v>0</v>
      </c>
      <c r="F108" s="437">
        <v>0</v>
      </c>
      <c r="G108" s="437">
        <v>0</v>
      </c>
      <c r="H108" s="437">
        <v>0</v>
      </c>
      <c r="I108" s="437">
        <v>0</v>
      </c>
      <c r="J108" s="437">
        <v>0</v>
      </c>
      <c r="K108" s="437">
        <v>0</v>
      </c>
      <c r="L108" s="437">
        <v>0</v>
      </c>
      <c r="M108" s="437">
        <v>0</v>
      </c>
      <c r="N108" s="437">
        <v>0</v>
      </c>
      <c r="O108" s="437">
        <v>0</v>
      </c>
      <c r="P108" s="437">
        <v>0</v>
      </c>
      <c r="Q108" s="437">
        <v>0</v>
      </c>
      <c r="R108" s="437">
        <v>0</v>
      </c>
      <c r="S108" s="437">
        <v>0</v>
      </c>
      <c r="T108" s="437">
        <v>0</v>
      </c>
      <c r="U108" s="437">
        <v>1</v>
      </c>
      <c r="V108" s="437">
        <v>0</v>
      </c>
      <c r="W108" s="307" t="s">
        <v>446</v>
      </c>
      <c r="X108" s="1460"/>
    </row>
    <row r="109" spans="1:24" ht="13.5" customHeight="1" thickBot="1" x14ac:dyDescent="0.3">
      <c r="A109" s="1466" t="s">
        <v>537</v>
      </c>
      <c r="B109" s="1467" t="s">
        <v>538</v>
      </c>
      <c r="C109" s="930" t="s">
        <v>820</v>
      </c>
      <c r="D109" s="438">
        <f t="shared" ref="D109:D110" si="24">SUM(E109:V109)</f>
        <v>5</v>
      </c>
      <c r="E109" s="727">
        <v>0</v>
      </c>
      <c r="F109" s="728">
        <v>0</v>
      </c>
      <c r="G109" s="728">
        <v>0</v>
      </c>
      <c r="H109" s="728">
        <v>0</v>
      </c>
      <c r="I109" s="728">
        <v>0</v>
      </c>
      <c r="J109" s="728">
        <v>0</v>
      </c>
      <c r="K109" s="728">
        <v>0</v>
      </c>
      <c r="L109" s="728">
        <v>0</v>
      </c>
      <c r="M109" s="728">
        <v>1</v>
      </c>
      <c r="N109" s="728">
        <v>0</v>
      </c>
      <c r="O109" s="728">
        <v>0</v>
      </c>
      <c r="P109" s="728">
        <v>1</v>
      </c>
      <c r="Q109" s="728">
        <v>0</v>
      </c>
      <c r="R109" s="728">
        <v>2</v>
      </c>
      <c r="S109" s="728">
        <v>1</v>
      </c>
      <c r="T109" s="728">
        <v>0</v>
      </c>
      <c r="U109" s="728">
        <v>0</v>
      </c>
      <c r="V109" s="728">
        <v>0</v>
      </c>
      <c r="W109" s="726" t="s">
        <v>184</v>
      </c>
      <c r="X109" s="1457" t="s">
        <v>618</v>
      </c>
    </row>
    <row r="110" spans="1:24" ht="13.5" customHeight="1" thickBot="1" x14ac:dyDescent="0.3">
      <c r="A110" s="1453"/>
      <c r="B110" s="1455"/>
      <c r="C110" s="930" t="s">
        <v>821</v>
      </c>
      <c r="D110" s="438">
        <f t="shared" si="24"/>
        <v>2</v>
      </c>
      <c r="E110" s="439">
        <v>0</v>
      </c>
      <c r="F110" s="440">
        <v>0</v>
      </c>
      <c r="G110" s="440">
        <v>0</v>
      </c>
      <c r="H110" s="440">
        <v>0</v>
      </c>
      <c r="I110" s="440">
        <v>0</v>
      </c>
      <c r="J110" s="440">
        <v>0</v>
      </c>
      <c r="K110" s="440">
        <v>0</v>
      </c>
      <c r="L110" s="440">
        <v>1</v>
      </c>
      <c r="M110" s="440">
        <v>0</v>
      </c>
      <c r="N110" s="440">
        <v>0</v>
      </c>
      <c r="O110" s="440">
        <v>0</v>
      </c>
      <c r="P110" s="440">
        <v>0</v>
      </c>
      <c r="Q110" s="440">
        <v>0</v>
      </c>
      <c r="R110" s="440">
        <v>0</v>
      </c>
      <c r="S110" s="440">
        <v>0</v>
      </c>
      <c r="T110" s="440">
        <v>0</v>
      </c>
      <c r="U110" s="440">
        <v>1</v>
      </c>
      <c r="V110" s="440">
        <v>0</v>
      </c>
      <c r="W110" s="306" t="s">
        <v>446</v>
      </c>
      <c r="X110" s="1472"/>
    </row>
    <row r="111" spans="1:24" ht="13.5" customHeight="1" thickBot="1" x14ac:dyDescent="0.3">
      <c r="A111" s="1464" t="s">
        <v>539</v>
      </c>
      <c r="B111" s="1465" t="s">
        <v>540</v>
      </c>
      <c r="C111" s="931" t="s">
        <v>820</v>
      </c>
      <c r="D111" s="433">
        <f>SUM(E111:V111)</f>
        <v>10</v>
      </c>
      <c r="E111" s="436">
        <v>0</v>
      </c>
      <c r="F111" s="437">
        <v>0</v>
      </c>
      <c r="G111" s="437">
        <v>0</v>
      </c>
      <c r="H111" s="437">
        <v>0</v>
      </c>
      <c r="I111" s="437">
        <v>0</v>
      </c>
      <c r="J111" s="437">
        <v>0</v>
      </c>
      <c r="K111" s="437">
        <v>0</v>
      </c>
      <c r="L111" s="437">
        <v>1</v>
      </c>
      <c r="M111" s="437">
        <v>2</v>
      </c>
      <c r="N111" s="437">
        <v>1</v>
      </c>
      <c r="O111" s="437">
        <v>2</v>
      </c>
      <c r="P111" s="437">
        <v>1</v>
      </c>
      <c r="Q111" s="437">
        <v>1</v>
      </c>
      <c r="R111" s="437">
        <v>1</v>
      </c>
      <c r="S111" s="437">
        <v>0</v>
      </c>
      <c r="T111" s="437">
        <v>0</v>
      </c>
      <c r="U111" s="437">
        <v>1</v>
      </c>
      <c r="V111" s="437">
        <v>0</v>
      </c>
      <c r="W111" s="307" t="s">
        <v>184</v>
      </c>
      <c r="X111" s="1460" t="s">
        <v>619</v>
      </c>
    </row>
    <row r="112" spans="1:24" ht="13.5" customHeight="1" thickBot="1" x14ac:dyDescent="0.3">
      <c r="A112" s="1464"/>
      <c r="B112" s="1465"/>
      <c r="C112" s="932" t="s">
        <v>821</v>
      </c>
      <c r="D112" s="433">
        <f>SUM(E112:V112)</f>
        <v>4</v>
      </c>
      <c r="E112" s="436">
        <v>0</v>
      </c>
      <c r="F112" s="437">
        <v>0</v>
      </c>
      <c r="G112" s="437">
        <v>0</v>
      </c>
      <c r="H112" s="437">
        <v>0</v>
      </c>
      <c r="I112" s="437">
        <v>0</v>
      </c>
      <c r="J112" s="437">
        <v>0</v>
      </c>
      <c r="K112" s="437">
        <v>0</v>
      </c>
      <c r="L112" s="437">
        <v>1</v>
      </c>
      <c r="M112" s="437">
        <v>1</v>
      </c>
      <c r="N112" s="437">
        <v>0</v>
      </c>
      <c r="O112" s="437">
        <v>1</v>
      </c>
      <c r="P112" s="437">
        <v>0</v>
      </c>
      <c r="Q112" s="437">
        <v>1</v>
      </c>
      <c r="R112" s="437">
        <v>0</v>
      </c>
      <c r="S112" s="437">
        <v>0</v>
      </c>
      <c r="T112" s="437">
        <v>0</v>
      </c>
      <c r="U112" s="437">
        <v>0</v>
      </c>
      <c r="V112" s="437">
        <v>0</v>
      </c>
      <c r="W112" s="307" t="s">
        <v>446</v>
      </c>
      <c r="X112" s="1460"/>
    </row>
    <row r="113" spans="1:24" ht="13.5" customHeight="1" thickBot="1" x14ac:dyDescent="0.3">
      <c r="A113" s="1466" t="s">
        <v>541</v>
      </c>
      <c r="B113" s="1467" t="s">
        <v>751</v>
      </c>
      <c r="C113" s="930" t="s">
        <v>820</v>
      </c>
      <c r="D113" s="438">
        <f t="shared" ref="D113:D114" si="25">SUM(E113:V113)</f>
        <v>49</v>
      </c>
      <c r="E113" s="727">
        <v>0</v>
      </c>
      <c r="F113" s="728">
        <v>0</v>
      </c>
      <c r="G113" s="728">
        <v>0</v>
      </c>
      <c r="H113" s="728">
        <v>0</v>
      </c>
      <c r="I113" s="728">
        <v>0</v>
      </c>
      <c r="J113" s="728">
        <v>2</v>
      </c>
      <c r="K113" s="728">
        <v>2</v>
      </c>
      <c r="L113" s="728">
        <v>1</v>
      </c>
      <c r="M113" s="728">
        <v>5</v>
      </c>
      <c r="N113" s="728">
        <v>5</v>
      </c>
      <c r="O113" s="728">
        <v>3</v>
      </c>
      <c r="P113" s="728">
        <v>2</v>
      </c>
      <c r="Q113" s="728">
        <v>17</v>
      </c>
      <c r="R113" s="728">
        <v>12</v>
      </c>
      <c r="S113" s="728">
        <v>0</v>
      </c>
      <c r="T113" s="728">
        <v>0</v>
      </c>
      <c r="U113" s="728">
        <v>0</v>
      </c>
      <c r="V113" s="728">
        <v>0</v>
      </c>
      <c r="W113" s="726" t="s">
        <v>184</v>
      </c>
      <c r="X113" s="1457" t="s">
        <v>750</v>
      </c>
    </row>
    <row r="114" spans="1:24" ht="13.5" customHeight="1" thickBot="1" x14ac:dyDescent="0.3">
      <c r="A114" s="1453"/>
      <c r="B114" s="1455"/>
      <c r="C114" s="930" t="s">
        <v>821</v>
      </c>
      <c r="D114" s="438">
        <f t="shared" si="25"/>
        <v>5</v>
      </c>
      <c r="E114" s="439">
        <v>0</v>
      </c>
      <c r="F114" s="440">
        <v>0</v>
      </c>
      <c r="G114" s="440">
        <v>0</v>
      </c>
      <c r="H114" s="440">
        <v>0</v>
      </c>
      <c r="I114" s="440">
        <v>0</v>
      </c>
      <c r="J114" s="440">
        <v>0</v>
      </c>
      <c r="K114" s="440">
        <v>0</v>
      </c>
      <c r="L114" s="440">
        <v>0</v>
      </c>
      <c r="M114" s="440">
        <v>0</v>
      </c>
      <c r="N114" s="440">
        <v>0</v>
      </c>
      <c r="O114" s="440">
        <v>0</v>
      </c>
      <c r="P114" s="440">
        <v>3</v>
      </c>
      <c r="Q114" s="440">
        <v>2</v>
      </c>
      <c r="R114" s="440">
        <v>0</v>
      </c>
      <c r="S114" s="440">
        <v>0</v>
      </c>
      <c r="T114" s="440">
        <v>0</v>
      </c>
      <c r="U114" s="440">
        <v>0</v>
      </c>
      <c r="V114" s="440">
        <v>0</v>
      </c>
      <c r="W114" s="306" t="s">
        <v>446</v>
      </c>
      <c r="X114" s="1472"/>
    </row>
    <row r="115" spans="1:24" ht="13.5" customHeight="1" thickBot="1" x14ac:dyDescent="0.3">
      <c r="A115" s="1464" t="s">
        <v>1236</v>
      </c>
      <c r="B115" s="1465" t="s">
        <v>1237</v>
      </c>
      <c r="C115" s="931" t="s">
        <v>820</v>
      </c>
      <c r="D115" s="433">
        <f>SUM(E115:V115)</f>
        <v>11</v>
      </c>
      <c r="E115" s="436">
        <v>0</v>
      </c>
      <c r="F115" s="437">
        <v>0</v>
      </c>
      <c r="G115" s="437">
        <v>0</v>
      </c>
      <c r="H115" s="437">
        <v>0</v>
      </c>
      <c r="I115" s="437">
        <v>0</v>
      </c>
      <c r="J115" s="437">
        <v>1</v>
      </c>
      <c r="K115" s="437">
        <v>1</v>
      </c>
      <c r="L115" s="437">
        <v>0</v>
      </c>
      <c r="M115" s="437">
        <v>0</v>
      </c>
      <c r="N115" s="437">
        <v>0</v>
      </c>
      <c r="O115" s="437">
        <v>1</v>
      </c>
      <c r="P115" s="437">
        <v>1</v>
      </c>
      <c r="Q115" s="437">
        <v>2</v>
      </c>
      <c r="R115" s="437">
        <v>3</v>
      </c>
      <c r="S115" s="437">
        <v>1</v>
      </c>
      <c r="T115" s="437">
        <v>0</v>
      </c>
      <c r="U115" s="437">
        <v>1</v>
      </c>
      <c r="V115" s="437">
        <v>0</v>
      </c>
      <c r="W115" s="307" t="s">
        <v>184</v>
      </c>
      <c r="X115" s="1460" t="s">
        <v>1238</v>
      </c>
    </row>
    <row r="116" spans="1:24" ht="13.5" customHeight="1" thickBot="1" x14ac:dyDescent="0.3">
      <c r="A116" s="1464"/>
      <c r="B116" s="1465"/>
      <c r="C116" s="932" t="s">
        <v>821</v>
      </c>
      <c r="D116" s="433">
        <f>SUM(E116:V116)</f>
        <v>0</v>
      </c>
      <c r="E116" s="436">
        <v>0</v>
      </c>
      <c r="F116" s="437">
        <v>0</v>
      </c>
      <c r="G116" s="437">
        <v>0</v>
      </c>
      <c r="H116" s="437">
        <v>0</v>
      </c>
      <c r="I116" s="437">
        <v>0</v>
      </c>
      <c r="J116" s="437">
        <v>0</v>
      </c>
      <c r="K116" s="437">
        <v>0</v>
      </c>
      <c r="L116" s="437">
        <v>0</v>
      </c>
      <c r="M116" s="437">
        <v>0</v>
      </c>
      <c r="N116" s="437">
        <v>0</v>
      </c>
      <c r="O116" s="437">
        <v>0</v>
      </c>
      <c r="P116" s="437">
        <v>0</v>
      </c>
      <c r="Q116" s="437">
        <v>0</v>
      </c>
      <c r="R116" s="437">
        <v>0</v>
      </c>
      <c r="S116" s="437">
        <v>0</v>
      </c>
      <c r="T116" s="437">
        <v>0</v>
      </c>
      <c r="U116" s="437">
        <v>0</v>
      </c>
      <c r="V116" s="437">
        <v>0</v>
      </c>
      <c r="W116" s="307" t="s">
        <v>446</v>
      </c>
      <c r="X116" s="1460"/>
    </row>
    <row r="117" spans="1:24" ht="13.5" customHeight="1" thickBot="1" x14ac:dyDescent="0.3">
      <c r="A117" s="1466" t="s">
        <v>542</v>
      </c>
      <c r="B117" s="1467" t="s">
        <v>543</v>
      </c>
      <c r="C117" s="930" t="s">
        <v>820</v>
      </c>
      <c r="D117" s="438">
        <f t="shared" ref="D117:D118" si="26">SUM(E117:V117)</f>
        <v>49</v>
      </c>
      <c r="E117" s="727">
        <v>0</v>
      </c>
      <c r="F117" s="728">
        <v>1</v>
      </c>
      <c r="G117" s="728">
        <v>0</v>
      </c>
      <c r="H117" s="728">
        <v>1</v>
      </c>
      <c r="I117" s="728">
        <v>0</v>
      </c>
      <c r="J117" s="728">
        <v>0</v>
      </c>
      <c r="K117" s="728">
        <v>2</v>
      </c>
      <c r="L117" s="728">
        <v>0</v>
      </c>
      <c r="M117" s="728">
        <v>5</v>
      </c>
      <c r="N117" s="728">
        <v>8</v>
      </c>
      <c r="O117" s="728">
        <v>10</v>
      </c>
      <c r="P117" s="728">
        <v>7</v>
      </c>
      <c r="Q117" s="728">
        <v>11</v>
      </c>
      <c r="R117" s="728">
        <v>3</v>
      </c>
      <c r="S117" s="728">
        <v>0</v>
      </c>
      <c r="T117" s="728">
        <v>0</v>
      </c>
      <c r="U117" s="728">
        <v>0</v>
      </c>
      <c r="V117" s="728">
        <v>1</v>
      </c>
      <c r="W117" s="726" t="s">
        <v>184</v>
      </c>
      <c r="X117" s="1457" t="s">
        <v>644</v>
      </c>
    </row>
    <row r="118" spans="1:24" ht="13.5" customHeight="1" x14ac:dyDescent="0.25">
      <c r="A118" s="1453"/>
      <c r="B118" s="1455"/>
      <c r="C118" s="938" t="s">
        <v>821</v>
      </c>
      <c r="D118" s="729">
        <f t="shared" si="26"/>
        <v>3</v>
      </c>
      <c r="E118" s="449">
        <v>0</v>
      </c>
      <c r="F118" s="450">
        <v>0</v>
      </c>
      <c r="G118" s="450">
        <v>0</v>
      </c>
      <c r="H118" s="450">
        <v>0</v>
      </c>
      <c r="I118" s="450">
        <v>0</v>
      </c>
      <c r="J118" s="450">
        <v>0</v>
      </c>
      <c r="K118" s="450">
        <v>0</v>
      </c>
      <c r="L118" s="450">
        <v>1</v>
      </c>
      <c r="M118" s="450">
        <v>0</v>
      </c>
      <c r="N118" s="450">
        <v>0</v>
      </c>
      <c r="O118" s="450">
        <v>1</v>
      </c>
      <c r="P118" s="450">
        <v>0</v>
      </c>
      <c r="Q118" s="450">
        <v>0</v>
      </c>
      <c r="R118" s="450">
        <v>0</v>
      </c>
      <c r="S118" s="450">
        <v>0</v>
      </c>
      <c r="T118" s="450">
        <v>0</v>
      </c>
      <c r="U118" s="450">
        <v>0</v>
      </c>
      <c r="V118" s="450">
        <v>1</v>
      </c>
      <c r="W118" s="448" t="s">
        <v>446</v>
      </c>
      <c r="X118" s="1472"/>
    </row>
    <row r="119" spans="1:24" s="365" customFormat="1" ht="13.5" customHeight="1" thickBot="1" x14ac:dyDescent="0.35">
      <c r="A119" s="1493" t="s">
        <v>294</v>
      </c>
      <c r="B119" s="1493"/>
      <c r="C119" s="933" t="s">
        <v>820</v>
      </c>
      <c r="D119" s="433">
        <f t="shared" ref="D119:V119" si="27">D7+D9+D11+D13+D15+D17+D19+D21+D23+D25+D27+D29+D31+D33+D35+D37+D39+D41+D43+D45+D47+D49+D51+D53+D55+D57+D59+D61+D63+D65+D67+D69+D71+D73+D75+D77+D79+D81+D83+D85+D87+D89+D91+D93+D95+D97+D99+D101+D103+D105+D107+D109+D111+D113+D115+D117</f>
        <v>1669</v>
      </c>
      <c r="E119" s="433">
        <f t="shared" si="27"/>
        <v>63</v>
      </c>
      <c r="F119" s="433">
        <f t="shared" si="27"/>
        <v>59</v>
      </c>
      <c r="G119" s="433">
        <f t="shared" si="27"/>
        <v>73</v>
      </c>
      <c r="H119" s="433">
        <f t="shared" si="27"/>
        <v>82</v>
      </c>
      <c r="I119" s="433">
        <f t="shared" si="27"/>
        <v>107</v>
      </c>
      <c r="J119" s="433">
        <f t="shared" si="27"/>
        <v>118</v>
      </c>
      <c r="K119" s="433">
        <f t="shared" si="27"/>
        <v>157</v>
      </c>
      <c r="L119" s="433">
        <f t="shared" si="27"/>
        <v>120</v>
      </c>
      <c r="M119" s="433">
        <f t="shared" si="27"/>
        <v>119</v>
      </c>
      <c r="N119" s="433">
        <f t="shared" si="27"/>
        <v>122</v>
      </c>
      <c r="O119" s="433">
        <f t="shared" si="27"/>
        <v>140</v>
      </c>
      <c r="P119" s="433">
        <f t="shared" si="27"/>
        <v>129</v>
      </c>
      <c r="Q119" s="433">
        <f t="shared" si="27"/>
        <v>137</v>
      </c>
      <c r="R119" s="433">
        <f t="shared" si="27"/>
        <v>81</v>
      </c>
      <c r="S119" s="433">
        <f t="shared" si="27"/>
        <v>38</v>
      </c>
      <c r="T119" s="433">
        <f t="shared" si="27"/>
        <v>11</v>
      </c>
      <c r="U119" s="433">
        <f t="shared" si="27"/>
        <v>10</v>
      </c>
      <c r="V119" s="433">
        <f t="shared" si="27"/>
        <v>103</v>
      </c>
      <c r="W119" s="447" t="s">
        <v>184</v>
      </c>
      <c r="X119" s="1496" t="s">
        <v>554</v>
      </c>
    </row>
    <row r="120" spans="1:24" s="365" customFormat="1" ht="13.5" customHeight="1" thickBot="1" x14ac:dyDescent="0.35">
      <c r="A120" s="1494"/>
      <c r="B120" s="1494"/>
      <c r="C120" s="934" t="s">
        <v>821</v>
      </c>
      <c r="D120" s="433">
        <f t="shared" ref="D120:V120" si="28">D8+D10+D12+D14+D16+D18+D20+D22+D24+D26+D28+D30+D32+D34+D36+D38+D40+D42+D44+D46+D48+D50+D52+D54+D56+D58+D60+D62+D64+D66+D68+D70+D72+D74+D76+D78+D80+D82+D84+D86+D88+D90+D92+D94+D96+D98+D100+D102+D104+D106+D108+D110+D112+D114+D116+D118</f>
        <v>625</v>
      </c>
      <c r="E120" s="433">
        <f t="shared" si="28"/>
        <v>79</v>
      </c>
      <c r="F120" s="433">
        <f t="shared" si="28"/>
        <v>49</v>
      </c>
      <c r="G120" s="433">
        <f t="shared" si="28"/>
        <v>60</v>
      </c>
      <c r="H120" s="433">
        <f t="shared" si="28"/>
        <v>49</v>
      </c>
      <c r="I120" s="433">
        <f t="shared" si="28"/>
        <v>73</v>
      </c>
      <c r="J120" s="433">
        <f t="shared" si="28"/>
        <v>47</v>
      </c>
      <c r="K120" s="433">
        <f t="shared" si="28"/>
        <v>42</v>
      </c>
      <c r="L120" s="433">
        <f t="shared" si="28"/>
        <v>40</v>
      </c>
      <c r="M120" s="433">
        <f t="shared" si="28"/>
        <v>28</v>
      </c>
      <c r="N120" s="433">
        <f t="shared" si="28"/>
        <v>22</v>
      </c>
      <c r="O120" s="433">
        <f t="shared" si="28"/>
        <v>16</v>
      </c>
      <c r="P120" s="433">
        <f t="shared" si="28"/>
        <v>9</v>
      </c>
      <c r="Q120" s="433">
        <f t="shared" si="28"/>
        <v>10</v>
      </c>
      <c r="R120" s="433">
        <f t="shared" si="28"/>
        <v>5</v>
      </c>
      <c r="S120" s="433">
        <f t="shared" si="28"/>
        <v>2</v>
      </c>
      <c r="T120" s="433">
        <f t="shared" si="28"/>
        <v>4</v>
      </c>
      <c r="U120" s="433">
        <f t="shared" si="28"/>
        <v>7</v>
      </c>
      <c r="V120" s="433">
        <f t="shared" si="28"/>
        <v>83</v>
      </c>
      <c r="W120" s="373" t="s">
        <v>446</v>
      </c>
      <c r="X120" s="1497"/>
    </row>
    <row r="121" spans="1:24" s="364" customFormat="1" ht="13.5" customHeight="1" x14ac:dyDescent="0.3">
      <c r="A121" s="1495"/>
      <c r="B121" s="1495"/>
      <c r="C121" s="935" t="s">
        <v>47</v>
      </c>
      <c r="D121" s="731">
        <f t="shared" ref="D121:V121" si="29">D119+D120</f>
        <v>2294</v>
      </c>
      <c r="E121" s="731">
        <f t="shared" si="29"/>
        <v>142</v>
      </c>
      <c r="F121" s="731">
        <f t="shared" si="29"/>
        <v>108</v>
      </c>
      <c r="G121" s="731">
        <f t="shared" si="29"/>
        <v>133</v>
      </c>
      <c r="H121" s="731">
        <f t="shared" si="29"/>
        <v>131</v>
      </c>
      <c r="I121" s="731">
        <f t="shared" si="29"/>
        <v>180</v>
      </c>
      <c r="J121" s="731">
        <f t="shared" si="29"/>
        <v>165</v>
      </c>
      <c r="K121" s="731">
        <f t="shared" si="29"/>
        <v>199</v>
      </c>
      <c r="L121" s="731">
        <f t="shared" si="29"/>
        <v>160</v>
      </c>
      <c r="M121" s="731">
        <f t="shared" si="29"/>
        <v>147</v>
      </c>
      <c r="N121" s="731">
        <f t="shared" si="29"/>
        <v>144</v>
      </c>
      <c r="O121" s="731">
        <f t="shared" si="29"/>
        <v>156</v>
      </c>
      <c r="P121" s="731">
        <f t="shared" si="29"/>
        <v>138</v>
      </c>
      <c r="Q121" s="731">
        <f t="shared" si="29"/>
        <v>147</v>
      </c>
      <c r="R121" s="731">
        <f t="shared" si="29"/>
        <v>86</v>
      </c>
      <c r="S121" s="731">
        <f t="shared" si="29"/>
        <v>40</v>
      </c>
      <c r="T121" s="731">
        <f t="shared" si="29"/>
        <v>15</v>
      </c>
      <c r="U121" s="731">
        <f t="shared" si="29"/>
        <v>17</v>
      </c>
      <c r="V121" s="731">
        <f t="shared" si="29"/>
        <v>186</v>
      </c>
      <c r="W121" s="730" t="s">
        <v>48</v>
      </c>
      <c r="X121" s="1498" t="s">
        <v>554</v>
      </c>
    </row>
    <row r="122" spans="1:24" ht="13.5" customHeight="1" x14ac:dyDescent="0.3">
      <c r="A122" s="1483" t="s">
        <v>910</v>
      </c>
      <c r="B122" s="1483"/>
      <c r="U122" s="1482" t="s">
        <v>1283</v>
      </c>
      <c r="V122" s="1482"/>
      <c r="W122" s="1482"/>
      <c r="X122" s="1482"/>
    </row>
  </sheetData>
  <mergeCells count="176">
    <mergeCell ref="A117:A118"/>
    <mergeCell ref="B117:B118"/>
    <mergeCell ref="X117:X118"/>
    <mergeCell ref="A119:B121"/>
    <mergeCell ref="X119:X121"/>
    <mergeCell ref="A122:B122"/>
    <mergeCell ref="A113:A114"/>
    <mergeCell ref="B113:B114"/>
    <mergeCell ref="X113:X114"/>
    <mergeCell ref="A115:A116"/>
    <mergeCell ref="B115:B116"/>
    <mergeCell ref="X115:X116"/>
    <mergeCell ref="U122:X122"/>
    <mergeCell ref="A109:A110"/>
    <mergeCell ref="B109:B110"/>
    <mergeCell ref="X109:X110"/>
    <mergeCell ref="A111:A112"/>
    <mergeCell ref="B111:B112"/>
    <mergeCell ref="X111:X112"/>
    <mergeCell ref="A105:A106"/>
    <mergeCell ref="B105:B106"/>
    <mergeCell ref="X105:X106"/>
    <mergeCell ref="A107:A108"/>
    <mergeCell ref="B107:B108"/>
    <mergeCell ref="X107:X108"/>
    <mergeCell ref="A101:A102"/>
    <mergeCell ref="B101:B102"/>
    <mergeCell ref="X101:X102"/>
    <mergeCell ref="A103:A104"/>
    <mergeCell ref="B103:B104"/>
    <mergeCell ref="X103:X104"/>
    <mergeCell ref="A97:A98"/>
    <mergeCell ref="B97:B98"/>
    <mergeCell ref="X97:X98"/>
    <mergeCell ref="A99:A100"/>
    <mergeCell ref="B99:B100"/>
    <mergeCell ref="X99:X100"/>
    <mergeCell ref="A93:A94"/>
    <mergeCell ref="B93:B94"/>
    <mergeCell ref="X93:X94"/>
    <mergeCell ref="A95:A96"/>
    <mergeCell ref="B95:B96"/>
    <mergeCell ref="X95:X96"/>
    <mergeCell ref="A89:A90"/>
    <mergeCell ref="B89:B90"/>
    <mergeCell ref="X89:X90"/>
    <mergeCell ref="A91:A92"/>
    <mergeCell ref="B91:B92"/>
    <mergeCell ref="X91:X92"/>
    <mergeCell ref="A85:A86"/>
    <mergeCell ref="B85:B86"/>
    <mergeCell ref="X85:X86"/>
    <mergeCell ref="A87:A88"/>
    <mergeCell ref="B87:B88"/>
    <mergeCell ref="X87:X88"/>
    <mergeCell ref="A81:A82"/>
    <mergeCell ref="B81:B82"/>
    <mergeCell ref="X81:X82"/>
    <mergeCell ref="A83:A84"/>
    <mergeCell ref="B83:B84"/>
    <mergeCell ref="X83:X84"/>
    <mergeCell ref="A77:A78"/>
    <mergeCell ref="B77:B78"/>
    <mergeCell ref="X77:X78"/>
    <mergeCell ref="A79:A80"/>
    <mergeCell ref="B79:B80"/>
    <mergeCell ref="X79:X80"/>
    <mergeCell ref="A73:A74"/>
    <mergeCell ref="B73:B74"/>
    <mergeCell ref="X73:X74"/>
    <mergeCell ref="A75:A76"/>
    <mergeCell ref="B75:B76"/>
    <mergeCell ref="X75:X76"/>
    <mergeCell ref="A69:A70"/>
    <mergeCell ref="B69:B70"/>
    <mergeCell ref="X69:X70"/>
    <mergeCell ref="A71:A72"/>
    <mergeCell ref="B71:B72"/>
    <mergeCell ref="X71:X72"/>
    <mergeCell ref="A65:A66"/>
    <mergeCell ref="B65:B66"/>
    <mergeCell ref="X65:X66"/>
    <mergeCell ref="A67:A68"/>
    <mergeCell ref="B67:B68"/>
    <mergeCell ref="X67:X68"/>
    <mergeCell ref="A61:A62"/>
    <mergeCell ref="B61:B62"/>
    <mergeCell ref="X61:X62"/>
    <mergeCell ref="A63:A64"/>
    <mergeCell ref="B63:B64"/>
    <mergeCell ref="X63:X64"/>
    <mergeCell ref="A57:A58"/>
    <mergeCell ref="B57:B58"/>
    <mergeCell ref="X57:X58"/>
    <mergeCell ref="A59:A60"/>
    <mergeCell ref="B59:B60"/>
    <mergeCell ref="X59:X60"/>
    <mergeCell ref="A53:A54"/>
    <mergeCell ref="B53:B54"/>
    <mergeCell ref="X53:X54"/>
    <mergeCell ref="A55:A56"/>
    <mergeCell ref="B55:B56"/>
    <mergeCell ref="X55:X56"/>
    <mergeCell ref="A49:A50"/>
    <mergeCell ref="B49:B50"/>
    <mergeCell ref="X49:X50"/>
    <mergeCell ref="A51:A52"/>
    <mergeCell ref="B51:B52"/>
    <mergeCell ref="X51:X52"/>
    <mergeCell ref="A45:A46"/>
    <mergeCell ref="B45:B46"/>
    <mergeCell ref="X45:X46"/>
    <mergeCell ref="A47:A48"/>
    <mergeCell ref="B47:B48"/>
    <mergeCell ref="X47:X48"/>
    <mergeCell ref="A41:A42"/>
    <mergeCell ref="B41:B42"/>
    <mergeCell ref="X41:X42"/>
    <mergeCell ref="A43:A44"/>
    <mergeCell ref="B43:B44"/>
    <mergeCell ref="X43:X44"/>
    <mergeCell ref="A37:A38"/>
    <mergeCell ref="B37:B38"/>
    <mergeCell ref="X37:X38"/>
    <mergeCell ref="A39:A40"/>
    <mergeCell ref="B39:B40"/>
    <mergeCell ref="X39:X40"/>
    <mergeCell ref="A33:A34"/>
    <mergeCell ref="B33:B34"/>
    <mergeCell ref="X33:X34"/>
    <mergeCell ref="A35:A36"/>
    <mergeCell ref="B35:B36"/>
    <mergeCell ref="X35:X36"/>
    <mergeCell ref="A29:A30"/>
    <mergeCell ref="B29:B30"/>
    <mergeCell ref="X29:X30"/>
    <mergeCell ref="A31:A32"/>
    <mergeCell ref="B31:B32"/>
    <mergeCell ref="X31:X32"/>
    <mergeCell ref="A25:A26"/>
    <mergeCell ref="B25:B26"/>
    <mergeCell ref="X25:X26"/>
    <mergeCell ref="A27:A28"/>
    <mergeCell ref="B27:B28"/>
    <mergeCell ref="X27:X28"/>
    <mergeCell ref="A21:A22"/>
    <mergeCell ref="B21:B22"/>
    <mergeCell ref="X21:X22"/>
    <mergeCell ref="A23:A24"/>
    <mergeCell ref="B23:B24"/>
    <mergeCell ref="X23:X24"/>
    <mergeCell ref="A17:A18"/>
    <mergeCell ref="B17:B18"/>
    <mergeCell ref="X17:X18"/>
    <mergeCell ref="A19:A20"/>
    <mergeCell ref="B19:B20"/>
    <mergeCell ref="X19:X20"/>
    <mergeCell ref="A15:A16"/>
    <mergeCell ref="B15:B16"/>
    <mergeCell ref="X15:X16"/>
    <mergeCell ref="A9:A10"/>
    <mergeCell ref="B9:B10"/>
    <mergeCell ref="X9:X10"/>
    <mergeCell ref="A11:A12"/>
    <mergeCell ref="B11:B12"/>
    <mergeCell ref="X11:X12"/>
    <mergeCell ref="A1:X1"/>
    <mergeCell ref="A2:X2"/>
    <mergeCell ref="A3:X3"/>
    <mergeCell ref="A4:X4"/>
    <mergeCell ref="A7:A8"/>
    <mergeCell ref="B7:B8"/>
    <mergeCell ref="X7:X8"/>
    <mergeCell ref="A13:A14"/>
    <mergeCell ref="B13:B14"/>
    <mergeCell ref="X13:X14"/>
  </mergeCells>
  <printOptions horizontalCentered="1" verticalCentered="1"/>
  <pageMargins left="0" right="0" top="0.39370078740157483" bottom="0" header="0" footer="0"/>
  <pageSetup paperSize="9" scale="75" orientation="landscape" r:id="rId1"/>
  <rowBreaks count="2" manualBreakCount="2">
    <brk id="46" max="23" man="1"/>
    <brk id="86" max="23" man="1"/>
  </rowBreaks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80"/>
  <dimension ref="A1:A3"/>
  <sheetViews>
    <sheetView view="pageBreakPreview" zoomScaleNormal="100" zoomScaleSheetLayoutView="100" workbookViewId="0">
      <selection activeCell="J14" sqref="J14"/>
    </sheetView>
  </sheetViews>
  <sheetFormatPr defaultRowHeight="12.5" x14ac:dyDescent="0.25"/>
  <cols>
    <col min="1" max="1" width="58.7265625" style="33" customWidth="1"/>
    <col min="2" max="255" width="9.1796875" style="33"/>
    <col min="256" max="256" width="52.7265625" style="33" customWidth="1"/>
    <col min="257" max="511" width="9.1796875" style="33"/>
    <col min="512" max="512" width="52.7265625" style="33" customWidth="1"/>
    <col min="513" max="767" width="9.1796875" style="33"/>
    <col min="768" max="768" width="52.7265625" style="33" customWidth="1"/>
    <col min="769" max="1023" width="9.1796875" style="33"/>
    <col min="1024" max="1024" width="52.7265625" style="33" customWidth="1"/>
    <col min="1025" max="1279" width="9.1796875" style="33"/>
    <col min="1280" max="1280" width="52.7265625" style="33" customWidth="1"/>
    <col min="1281" max="1535" width="9.1796875" style="33"/>
    <col min="1536" max="1536" width="52.7265625" style="33" customWidth="1"/>
    <col min="1537" max="1791" width="9.1796875" style="33"/>
    <col min="1792" max="1792" width="52.7265625" style="33" customWidth="1"/>
    <col min="1793" max="2047" width="9.1796875" style="33"/>
    <col min="2048" max="2048" width="52.7265625" style="33" customWidth="1"/>
    <col min="2049" max="2303" width="9.1796875" style="33"/>
    <col min="2304" max="2304" width="52.7265625" style="33" customWidth="1"/>
    <col min="2305" max="2559" width="9.1796875" style="33"/>
    <col min="2560" max="2560" width="52.7265625" style="33" customWidth="1"/>
    <col min="2561" max="2815" width="9.1796875" style="33"/>
    <col min="2816" max="2816" width="52.7265625" style="33" customWidth="1"/>
    <col min="2817" max="3071" width="9.1796875" style="33"/>
    <col min="3072" max="3072" width="52.7265625" style="33" customWidth="1"/>
    <col min="3073" max="3327" width="9.1796875" style="33"/>
    <col min="3328" max="3328" width="52.7265625" style="33" customWidth="1"/>
    <col min="3329" max="3583" width="9.1796875" style="33"/>
    <col min="3584" max="3584" width="52.7265625" style="33" customWidth="1"/>
    <col min="3585" max="3839" width="9.1796875" style="33"/>
    <col min="3840" max="3840" width="52.7265625" style="33" customWidth="1"/>
    <col min="3841" max="4095" width="9.1796875" style="33"/>
    <col min="4096" max="4096" width="52.7265625" style="33" customWidth="1"/>
    <col min="4097" max="4351" width="9.1796875" style="33"/>
    <col min="4352" max="4352" width="52.7265625" style="33" customWidth="1"/>
    <col min="4353" max="4607" width="9.1796875" style="33"/>
    <col min="4608" max="4608" width="52.7265625" style="33" customWidth="1"/>
    <col min="4609" max="4863" width="9.1796875" style="33"/>
    <col min="4864" max="4864" width="52.7265625" style="33" customWidth="1"/>
    <col min="4865" max="5119" width="9.1796875" style="33"/>
    <col min="5120" max="5120" width="52.7265625" style="33" customWidth="1"/>
    <col min="5121" max="5375" width="9.1796875" style="33"/>
    <col min="5376" max="5376" width="52.7265625" style="33" customWidth="1"/>
    <col min="5377" max="5631" width="9.1796875" style="33"/>
    <col min="5632" max="5632" width="52.7265625" style="33" customWidth="1"/>
    <col min="5633" max="5887" width="9.1796875" style="33"/>
    <col min="5888" max="5888" width="52.7265625" style="33" customWidth="1"/>
    <col min="5889" max="6143" width="9.1796875" style="33"/>
    <col min="6144" max="6144" width="52.7265625" style="33" customWidth="1"/>
    <col min="6145" max="6399" width="9.1796875" style="33"/>
    <col min="6400" max="6400" width="52.7265625" style="33" customWidth="1"/>
    <col min="6401" max="6655" width="9.1796875" style="33"/>
    <col min="6656" max="6656" width="52.7265625" style="33" customWidth="1"/>
    <col min="6657" max="6911" width="9.1796875" style="33"/>
    <col min="6912" max="6912" width="52.7265625" style="33" customWidth="1"/>
    <col min="6913" max="7167" width="9.1796875" style="33"/>
    <col min="7168" max="7168" width="52.7265625" style="33" customWidth="1"/>
    <col min="7169" max="7423" width="9.1796875" style="33"/>
    <col min="7424" max="7424" width="52.7265625" style="33" customWidth="1"/>
    <col min="7425" max="7679" width="9.1796875" style="33"/>
    <col min="7680" max="7680" width="52.7265625" style="33" customWidth="1"/>
    <col min="7681" max="7935" width="9.1796875" style="33"/>
    <col min="7936" max="7936" width="52.7265625" style="33" customWidth="1"/>
    <col min="7937" max="8191" width="9.1796875" style="33"/>
    <col min="8192" max="8192" width="52.7265625" style="33" customWidth="1"/>
    <col min="8193" max="8447" width="9.1796875" style="33"/>
    <col min="8448" max="8448" width="52.7265625" style="33" customWidth="1"/>
    <col min="8449" max="8703" width="9.1796875" style="33"/>
    <col min="8704" max="8704" width="52.7265625" style="33" customWidth="1"/>
    <col min="8705" max="8959" width="9.1796875" style="33"/>
    <col min="8960" max="8960" width="52.7265625" style="33" customWidth="1"/>
    <col min="8961" max="9215" width="9.1796875" style="33"/>
    <col min="9216" max="9216" width="52.7265625" style="33" customWidth="1"/>
    <col min="9217" max="9471" width="9.1796875" style="33"/>
    <col min="9472" max="9472" width="52.7265625" style="33" customWidth="1"/>
    <col min="9473" max="9727" width="9.1796875" style="33"/>
    <col min="9728" max="9728" width="52.7265625" style="33" customWidth="1"/>
    <col min="9729" max="9983" width="9.1796875" style="33"/>
    <col min="9984" max="9984" width="52.7265625" style="33" customWidth="1"/>
    <col min="9985" max="10239" width="9.1796875" style="33"/>
    <col min="10240" max="10240" width="52.7265625" style="33" customWidth="1"/>
    <col min="10241" max="10495" width="9.1796875" style="33"/>
    <col min="10496" max="10496" width="52.7265625" style="33" customWidth="1"/>
    <col min="10497" max="10751" width="9.1796875" style="33"/>
    <col min="10752" max="10752" width="52.7265625" style="33" customWidth="1"/>
    <col min="10753" max="11007" width="9.1796875" style="33"/>
    <col min="11008" max="11008" width="52.7265625" style="33" customWidth="1"/>
    <col min="11009" max="11263" width="9.1796875" style="33"/>
    <col min="11264" max="11264" width="52.7265625" style="33" customWidth="1"/>
    <col min="11265" max="11519" width="9.1796875" style="33"/>
    <col min="11520" max="11520" width="52.7265625" style="33" customWidth="1"/>
    <col min="11521" max="11775" width="9.1796875" style="33"/>
    <col min="11776" max="11776" width="52.7265625" style="33" customWidth="1"/>
    <col min="11777" max="12031" width="9.1796875" style="33"/>
    <col min="12032" max="12032" width="52.7265625" style="33" customWidth="1"/>
    <col min="12033" max="12287" width="9.1796875" style="33"/>
    <col min="12288" max="12288" width="52.7265625" style="33" customWidth="1"/>
    <col min="12289" max="12543" width="9.1796875" style="33"/>
    <col min="12544" max="12544" width="52.7265625" style="33" customWidth="1"/>
    <col min="12545" max="12799" width="9.1796875" style="33"/>
    <col min="12800" max="12800" width="52.7265625" style="33" customWidth="1"/>
    <col min="12801" max="13055" width="9.1796875" style="33"/>
    <col min="13056" max="13056" width="52.7265625" style="33" customWidth="1"/>
    <col min="13057" max="13311" width="9.1796875" style="33"/>
    <col min="13312" max="13312" width="52.7265625" style="33" customWidth="1"/>
    <col min="13313" max="13567" width="9.1796875" style="33"/>
    <col min="13568" max="13568" width="52.7265625" style="33" customWidth="1"/>
    <col min="13569" max="13823" width="9.1796875" style="33"/>
    <col min="13824" max="13824" width="52.7265625" style="33" customWidth="1"/>
    <col min="13825" max="14079" width="9.1796875" style="33"/>
    <col min="14080" max="14080" width="52.7265625" style="33" customWidth="1"/>
    <col min="14081" max="14335" width="9.1796875" style="33"/>
    <col min="14336" max="14336" width="52.7265625" style="33" customWidth="1"/>
    <col min="14337" max="14591" width="9.1796875" style="33"/>
    <col min="14592" max="14592" width="52.7265625" style="33" customWidth="1"/>
    <col min="14593" max="14847" width="9.1796875" style="33"/>
    <col min="14848" max="14848" width="52.7265625" style="33" customWidth="1"/>
    <col min="14849" max="15103" width="9.1796875" style="33"/>
    <col min="15104" max="15104" width="52.7265625" style="33" customWidth="1"/>
    <col min="15105" max="15359" width="9.1796875" style="33"/>
    <col min="15360" max="15360" width="52.7265625" style="33" customWidth="1"/>
    <col min="15361" max="15615" width="9.1796875" style="33"/>
    <col min="15616" max="15616" width="52.7265625" style="33" customWidth="1"/>
    <col min="15617" max="15871" width="9.1796875" style="33"/>
    <col min="15872" max="15872" width="52.7265625" style="33" customWidth="1"/>
    <col min="15873" max="16127" width="9.1796875" style="33"/>
    <col min="16128" max="16128" width="52.7265625" style="33" customWidth="1"/>
    <col min="16129" max="16384" width="9.1796875" style="33"/>
  </cols>
  <sheetData>
    <row r="1" spans="1:1" ht="47.25" customHeight="1" thickTop="1" x14ac:dyDescent="1.6">
      <c r="A1" s="475" t="s">
        <v>761</v>
      </c>
    </row>
    <row r="2" spans="1:1" ht="40.5" customHeight="1" thickBot="1" x14ac:dyDescent="0.3">
      <c r="A2" s="476" t="s">
        <v>762</v>
      </c>
    </row>
    <row r="3" spans="1:1" ht="13" thickTop="1" x14ac:dyDescent="0.25"/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81"/>
  <dimension ref="A1"/>
  <sheetViews>
    <sheetView view="pageBreakPreview" zoomScaleNormal="100" zoomScaleSheetLayoutView="100" workbookViewId="0">
      <selection activeCell="J14" sqref="J14"/>
    </sheetView>
  </sheetViews>
  <sheetFormatPr defaultColWidth="9.1796875" defaultRowHeight="12.5" x14ac:dyDescent="0.25"/>
  <cols>
    <col min="1" max="10" width="9.1796875" style="33"/>
    <col min="11" max="11" width="7.26953125" style="33" customWidth="1"/>
    <col min="12" max="16384" width="9.1796875" style="33"/>
  </cols>
  <sheetData/>
  <printOptions horizontalCentered="1" verticalCentered="1"/>
  <pageMargins left="0" right="0" top="0" bottom="0" header="0.31496062992125984" footer="0.31496062992125984"/>
  <pageSetup paperSize="9" scale="96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2"/>
  <dimension ref="A1:L16"/>
  <sheetViews>
    <sheetView view="pageBreakPreview" zoomScaleNormal="100" zoomScaleSheetLayoutView="100" workbookViewId="0">
      <selection activeCell="J14" sqref="J14"/>
    </sheetView>
  </sheetViews>
  <sheetFormatPr defaultRowHeight="15.5" x14ac:dyDescent="0.25"/>
  <cols>
    <col min="1" max="1" width="22.7265625" style="3" customWidth="1"/>
    <col min="2" max="2" width="10.26953125" style="3" customWidth="1"/>
    <col min="3" max="10" width="8.7265625" style="3" customWidth="1"/>
    <col min="11" max="11" width="22.7265625" style="3" customWidth="1"/>
    <col min="12" max="256" width="9.1796875" style="13"/>
    <col min="257" max="257" width="22.7265625" style="13" customWidth="1"/>
    <col min="258" max="258" width="10.26953125" style="13" customWidth="1"/>
    <col min="259" max="266" width="8.7265625" style="13" customWidth="1"/>
    <col min="267" max="267" width="22.7265625" style="13" customWidth="1"/>
    <col min="268" max="512" width="9.1796875" style="13"/>
    <col min="513" max="513" width="22.7265625" style="13" customWidth="1"/>
    <col min="514" max="514" width="10.26953125" style="13" customWidth="1"/>
    <col min="515" max="522" width="8.7265625" style="13" customWidth="1"/>
    <col min="523" max="523" width="22.7265625" style="13" customWidth="1"/>
    <col min="524" max="768" width="9.1796875" style="13"/>
    <col min="769" max="769" width="22.7265625" style="13" customWidth="1"/>
    <col min="770" max="770" width="10.26953125" style="13" customWidth="1"/>
    <col min="771" max="778" width="8.7265625" style="13" customWidth="1"/>
    <col min="779" max="779" width="22.7265625" style="13" customWidth="1"/>
    <col min="780" max="1024" width="9.1796875" style="13"/>
    <col min="1025" max="1025" width="22.7265625" style="13" customWidth="1"/>
    <col min="1026" max="1026" width="10.26953125" style="13" customWidth="1"/>
    <col min="1027" max="1034" width="8.7265625" style="13" customWidth="1"/>
    <col min="1035" max="1035" width="22.7265625" style="13" customWidth="1"/>
    <col min="1036" max="1280" width="9.1796875" style="13"/>
    <col min="1281" max="1281" width="22.7265625" style="13" customWidth="1"/>
    <col min="1282" max="1282" width="10.26953125" style="13" customWidth="1"/>
    <col min="1283" max="1290" width="8.7265625" style="13" customWidth="1"/>
    <col min="1291" max="1291" width="22.7265625" style="13" customWidth="1"/>
    <col min="1292" max="1536" width="9.1796875" style="13"/>
    <col min="1537" max="1537" width="22.7265625" style="13" customWidth="1"/>
    <col min="1538" max="1538" width="10.26953125" style="13" customWidth="1"/>
    <col min="1539" max="1546" width="8.7265625" style="13" customWidth="1"/>
    <col min="1547" max="1547" width="22.7265625" style="13" customWidth="1"/>
    <col min="1548" max="1792" width="9.1796875" style="13"/>
    <col min="1793" max="1793" width="22.7265625" style="13" customWidth="1"/>
    <col min="1794" max="1794" width="10.26953125" style="13" customWidth="1"/>
    <col min="1795" max="1802" width="8.7265625" style="13" customWidth="1"/>
    <col min="1803" max="1803" width="22.7265625" style="13" customWidth="1"/>
    <col min="1804" max="2048" width="9.1796875" style="13"/>
    <col min="2049" max="2049" width="22.7265625" style="13" customWidth="1"/>
    <col min="2050" max="2050" width="10.26953125" style="13" customWidth="1"/>
    <col min="2051" max="2058" width="8.7265625" style="13" customWidth="1"/>
    <col min="2059" max="2059" width="22.7265625" style="13" customWidth="1"/>
    <col min="2060" max="2304" width="9.1796875" style="13"/>
    <col min="2305" max="2305" width="22.7265625" style="13" customWidth="1"/>
    <col min="2306" max="2306" width="10.26953125" style="13" customWidth="1"/>
    <col min="2307" max="2314" width="8.7265625" style="13" customWidth="1"/>
    <col min="2315" max="2315" width="22.7265625" style="13" customWidth="1"/>
    <col min="2316" max="2560" width="9.1796875" style="13"/>
    <col min="2561" max="2561" width="22.7265625" style="13" customWidth="1"/>
    <col min="2562" max="2562" width="10.26953125" style="13" customWidth="1"/>
    <col min="2563" max="2570" width="8.7265625" style="13" customWidth="1"/>
    <col min="2571" max="2571" width="22.7265625" style="13" customWidth="1"/>
    <col min="2572" max="2816" width="9.1796875" style="13"/>
    <col min="2817" max="2817" width="22.7265625" style="13" customWidth="1"/>
    <col min="2818" max="2818" width="10.26953125" style="13" customWidth="1"/>
    <col min="2819" max="2826" width="8.7265625" style="13" customWidth="1"/>
    <col min="2827" max="2827" width="22.7265625" style="13" customWidth="1"/>
    <col min="2828" max="3072" width="9.1796875" style="13"/>
    <col min="3073" max="3073" width="22.7265625" style="13" customWidth="1"/>
    <col min="3074" max="3074" width="10.26953125" style="13" customWidth="1"/>
    <col min="3075" max="3082" width="8.7265625" style="13" customWidth="1"/>
    <col min="3083" max="3083" width="22.7265625" style="13" customWidth="1"/>
    <col min="3084" max="3328" width="9.1796875" style="13"/>
    <col min="3329" max="3329" width="22.7265625" style="13" customWidth="1"/>
    <col min="3330" max="3330" width="10.26953125" style="13" customWidth="1"/>
    <col min="3331" max="3338" width="8.7265625" style="13" customWidth="1"/>
    <col min="3339" max="3339" width="22.7265625" style="13" customWidth="1"/>
    <col min="3340" max="3584" width="9.1796875" style="13"/>
    <col min="3585" max="3585" width="22.7265625" style="13" customWidth="1"/>
    <col min="3586" max="3586" width="10.26953125" style="13" customWidth="1"/>
    <col min="3587" max="3594" width="8.7265625" style="13" customWidth="1"/>
    <col min="3595" max="3595" width="22.7265625" style="13" customWidth="1"/>
    <col min="3596" max="3840" width="9.1796875" style="13"/>
    <col min="3841" max="3841" width="22.7265625" style="13" customWidth="1"/>
    <col min="3842" max="3842" width="10.26953125" style="13" customWidth="1"/>
    <col min="3843" max="3850" width="8.7265625" style="13" customWidth="1"/>
    <col min="3851" max="3851" width="22.7265625" style="13" customWidth="1"/>
    <col min="3852" max="4096" width="9.1796875" style="13"/>
    <col min="4097" max="4097" width="22.7265625" style="13" customWidth="1"/>
    <col min="4098" max="4098" width="10.26953125" style="13" customWidth="1"/>
    <col min="4099" max="4106" width="8.7265625" style="13" customWidth="1"/>
    <col min="4107" max="4107" width="22.7265625" style="13" customWidth="1"/>
    <col min="4108" max="4352" width="9.1796875" style="13"/>
    <col min="4353" max="4353" width="22.7265625" style="13" customWidth="1"/>
    <col min="4354" max="4354" width="10.26953125" style="13" customWidth="1"/>
    <col min="4355" max="4362" width="8.7265625" style="13" customWidth="1"/>
    <col min="4363" max="4363" width="22.7265625" style="13" customWidth="1"/>
    <col min="4364" max="4608" width="9.1796875" style="13"/>
    <col min="4609" max="4609" width="22.7265625" style="13" customWidth="1"/>
    <col min="4610" max="4610" width="10.26953125" style="13" customWidth="1"/>
    <col min="4611" max="4618" width="8.7265625" style="13" customWidth="1"/>
    <col min="4619" max="4619" width="22.7265625" style="13" customWidth="1"/>
    <col min="4620" max="4864" width="9.1796875" style="13"/>
    <col min="4865" max="4865" width="22.7265625" style="13" customWidth="1"/>
    <col min="4866" max="4866" width="10.26953125" style="13" customWidth="1"/>
    <col min="4867" max="4874" width="8.7265625" style="13" customWidth="1"/>
    <col min="4875" max="4875" width="22.7265625" style="13" customWidth="1"/>
    <col min="4876" max="5120" width="9.1796875" style="13"/>
    <col min="5121" max="5121" width="22.7265625" style="13" customWidth="1"/>
    <col min="5122" max="5122" width="10.26953125" style="13" customWidth="1"/>
    <col min="5123" max="5130" width="8.7265625" style="13" customWidth="1"/>
    <col min="5131" max="5131" width="22.7265625" style="13" customWidth="1"/>
    <col min="5132" max="5376" width="9.1796875" style="13"/>
    <col min="5377" max="5377" width="22.7265625" style="13" customWidth="1"/>
    <col min="5378" max="5378" width="10.26953125" style="13" customWidth="1"/>
    <col min="5379" max="5386" width="8.7265625" style="13" customWidth="1"/>
    <col min="5387" max="5387" width="22.7265625" style="13" customWidth="1"/>
    <col min="5388" max="5632" width="9.1796875" style="13"/>
    <col min="5633" max="5633" width="22.7265625" style="13" customWidth="1"/>
    <col min="5634" max="5634" width="10.26953125" style="13" customWidth="1"/>
    <col min="5635" max="5642" width="8.7265625" style="13" customWidth="1"/>
    <col min="5643" max="5643" width="22.7265625" style="13" customWidth="1"/>
    <col min="5644" max="5888" width="9.1796875" style="13"/>
    <col min="5889" max="5889" width="22.7265625" style="13" customWidth="1"/>
    <col min="5890" max="5890" width="10.26953125" style="13" customWidth="1"/>
    <col min="5891" max="5898" width="8.7265625" style="13" customWidth="1"/>
    <col min="5899" max="5899" width="22.7265625" style="13" customWidth="1"/>
    <col min="5900" max="6144" width="9.1796875" style="13"/>
    <col min="6145" max="6145" width="22.7265625" style="13" customWidth="1"/>
    <col min="6146" max="6146" width="10.26953125" style="13" customWidth="1"/>
    <col min="6147" max="6154" width="8.7265625" style="13" customWidth="1"/>
    <col min="6155" max="6155" width="22.7265625" style="13" customWidth="1"/>
    <col min="6156" max="6400" width="9.1796875" style="13"/>
    <col min="6401" max="6401" width="22.7265625" style="13" customWidth="1"/>
    <col min="6402" max="6402" width="10.26953125" style="13" customWidth="1"/>
    <col min="6403" max="6410" width="8.7265625" style="13" customWidth="1"/>
    <col min="6411" max="6411" width="22.7265625" style="13" customWidth="1"/>
    <col min="6412" max="6656" width="9.1796875" style="13"/>
    <col min="6657" max="6657" width="22.7265625" style="13" customWidth="1"/>
    <col min="6658" max="6658" width="10.26953125" style="13" customWidth="1"/>
    <col min="6659" max="6666" width="8.7265625" style="13" customWidth="1"/>
    <col min="6667" max="6667" width="22.7265625" style="13" customWidth="1"/>
    <col min="6668" max="6912" width="9.1796875" style="13"/>
    <col min="6913" max="6913" width="22.7265625" style="13" customWidth="1"/>
    <col min="6914" max="6914" width="10.26953125" style="13" customWidth="1"/>
    <col min="6915" max="6922" width="8.7265625" style="13" customWidth="1"/>
    <col min="6923" max="6923" width="22.7265625" style="13" customWidth="1"/>
    <col min="6924" max="7168" width="9.1796875" style="13"/>
    <col min="7169" max="7169" width="22.7265625" style="13" customWidth="1"/>
    <col min="7170" max="7170" width="10.26953125" style="13" customWidth="1"/>
    <col min="7171" max="7178" width="8.7265625" style="13" customWidth="1"/>
    <col min="7179" max="7179" width="22.7265625" style="13" customWidth="1"/>
    <col min="7180" max="7424" width="9.1796875" style="13"/>
    <col min="7425" max="7425" width="22.7265625" style="13" customWidth="1"/>
    <col min="7426" max="7426" width="10.26953125" style="13" customWidth="1"/>
    <col min="7427" max="7434" width="8.7265625" style="13" customWidth="1"/>
    <col min="7435" max="7435" width="22.7265625" style="13" customWidth="1"/>
    <col min="7436" max="7680" width="9.1796875" style="13"/>
    <col min="7681" max="7681" width="22.7265625" style="13" customWidth="1"/>
    <col min="7682" max="7682" width="10.26953125" style="13" customWidth="1"/>
    <col min="7683" max="7690" width="8.7265625" style="13" customWidth="1"/>
    <col min="7691" max="7691" width="22.7265625" style="13" customWidth="1"/>
    <col min="7692" max="7936" width="9.1796875" style="13"/>
    <col min="7937" max="7937" width="22.7265625" style="13" customWidth="1"/>
    <col min="7938" max="7938" width="10.26953125" style="13" customWidth="1"/>
    <col min="7939" max="7946" width="8.7265625" style="13" customWidth="1"/>
    <col min="7947" max="7947" width="22.7265625" style="13" customWidth="1"/>
    <col min="7948" max="8192" width="9.1796875" style="13"/>
    <col min="8193" max="8193" width="22.7265625" style="13" customWidth="1"/>
    <col min="8194" max="8194" width="10.26953125" style="13" customWidth="1"/>
    <col min="8195" max="8202" width="8.7265625" style="13" customWidth="1"/>
    <col min="8203" max="8203" width="22.7265625" style="13" customWidth="1"/>
    <col min="8204" max="8448" width="9.1796875" style="13"/>
    <col min="8449" max="8449" width="22.7265625" style="13" customWidth="1"/>
    <col min="8450" max="8450" width="10.26953125" style="13" customWidth="1"/>
    <col min="8451" max="8458" width="8.7265625" style="13" customWidth="1"/>
    <col min="8459" max="8459" width="22.7265625" style="13" customWidth="1"/>
    <col min="8460" max="8704" width="9.1796875" style="13"/>
    <col min="8705" max="8705" width="22.7265625" style="13" customWidth="1"/>
    <col min="8706" max="8706" width="10.26953125" style="13" customWidth="1"/>
    <col min="8707" max="8714" width="8.7265625" style="13" customWidth="1"/>
    <col min="8715" max="8715" width="22.7265625" style="13" customWidth="1"/>
    <col min="8716" max="8960" width="9.1796875" style="13"/>
    <col min="8961" max="8961" width="22.7265625" style="13" customWidth="1"/>
    <col min="8962" max="8962" width="10.26953125" style="13" customWidth="1"/>
    <col min="8963" max="8970" width="8.7265625" style="13" customWidth="1"/>
    <col min="8971" max="8971" width="22.7265625" style="13" customWidth="1"/>
    <col min="8972" max="9216" width="9.1796875" style="13"/>
    <col min="9217" max="9217" width="22.7265625" style="13" customWidth="1"/>
    <col min="9218" max="9218" width="10.26953125" style="13" customWidth="1"/>
    <col min="9219" max="9226" width="8.7265625" style="13" customWidth="1"/>
    <col min="9227" max="9227" width="22.7265625" style="13" customWidth="1"/>
    <col min="9228" max="9472" width="9.1796875" style="13"/>
    <col min="9473" max="9473" width="22.7265625" style="13" customWidth="1"/>
    <col min="9474" max="9474" width="10.26953125" style="13" customWidth="1"/>
    <col min="9475" max="9482" width="8.7265625" style="13" customWidth="1"/>
    <col min="9483" max="9483" width="22.7265625" style="13" customWidth="1"/>
    <col min="9484" max="9728" width="9.1796875" style="13"/>
    <col min="9729" max="9729" width="22.7265625" style="13" customWidth="1"/>
    <col min="9730" max="9730" width="10.26953125" style="13" customWidth="1"/>
    <col min="9731" max="9738" width="8.7265625" style="13" customWidth="1"/>
    <col min="9739" max="9739" width="22.7265625" style="13" customWidth="1"/>
    <col min="9740" max="9984" width="9.1796875" style="13"/>
    <col min="9985" max="9985" width="22.7265625" style="13" customWidth="1"/>
    <col min="9986" max="9986" width="10.26953125" style="13" customWidth="1"/>
    <col min="9987" max="9994" width="8.7265625" style="13" customWidth="1"/>
    <col min="9995" max="9995" width="22.7265625" style="13" customWidth="1"/>
    <col min="9996" max="10240" width="9.1796875" style="13"/>
    <col min="10241" max="10241" width="22.7265625" style="13" customWidth="1"/>
    <col min="10242" max="10242" width="10.26953125" style="13" customWidth="1"/>
    <col min="10243" max="10250" width="8.7265625" style="13" customWidth="1"/>
    <col min="10251" max="10251" width="22.7265625" style="13" customWidth="1"/>
    <col min="10252" max="10496" width="9.1796875" style="13"/>
    <col min="10497" max="10497" width="22.7265625" style="13" customWidth="1"/>
    <col min="10498" max="10498" width="10.26953125" style="13" customWidth="1"/>
    <col min="10499" max="10506" width="8.7265625" style="13" customWidth="1"/>
    <col min="10507" max="10507" width="22.7265625" style="13" customWidth="1"/>
    <col min="10508" max="10752" width="9.1796875" style="13"/>
    <col min="10753" max="10753" width="22.7265625" style="13" customWidth="1"/>
    <col min="10754" max="10754" width="10.26953125" style="13" customWidth="1"/>
    <col min="10755" max="10762" width="8.7265625" style="13" customWidth="1"/>
    <col min="10763" max="10763" width="22.7265625" style="13" customWidth="1"/>
    <col min="10764" max="11008" width="9.1796875" style="13"/>
    <col min="11009" max="11009" width="22.7265625" style="13" customWidth="1"/>
    <col min="11010" max="11010" width="10.26953125" style="13" customWidth="1"/>
    <col min="11011" max="11018" width="8.7265625" style="13" customWidth="1"/>
    <col min="11019" max="11019" width="22.7265625" style="13" customWidth="1"/>
    <col min="11020" max="11264" width="9.1796875" style="13"/>
    <col min="11265" max="11265" width="22.7265625" style="13" customWidth="1"/>
    <col min="11266" max="11266" width="10.26953125" style="13" customWidth="1"/>
    <col min="11267" max="11274" width="8.7265625" style="13" customWidth="1"/>
    <col min="11275" max="11275" width="22.7265625" style="13" customWidth="1"/>
    <col min="11276" max="11520" width="9.1796875" style="13"/>
    <col min="11521" max="11521" width="22.7265625" style="13" customWidth="1"/>
    <col min="11522" max="11522" width="10.26953125" style="13" customWidth="1"/>
    <col min="11523" max="11530" width="8.7265625" style="13" customWidth="1"/>
    <col min="11531" max="11531" width="22.7265625" style="13" customWidth="1"/>
    <col min="11532" max="11776" width="9.1796875" style="13"/>
    <col min="11777" max="11777" width="22.7265625" style="13" customWidth="1"/>
    <col min="11778" max="11778" width="10.26953125" style="13" customWidth="1"/>
    <col min="11779" max="11786" width="8.7265625" style="13" customWidth="1"/>
    <col min="11787" max="11787" width="22.7265625" style="13" customWidth="1"/>
    <col min="11788" max="12032" width="9.1796875" style="13"/>
    <col min="12033" max="12033" width="22.7265625" style="13" customWidth="1"/>
    <col min="12034" max="12034" width="10.26953125" style="13" customWidth="1"/>
    <col min="12035" max="12042" width="8.7265625" style="13" customWidth="1"/>
    <col min="12043" max="12043" width="22.7265625" style="13" customWidth="1"/>
    <col min="12044" max="12288" width="9.1796875" style="13"/>
    <col min="12289" max="12289" width="22.7265625" style="13" customWidth="1"/>
    <col min="12290" max="12290" width="10.26953125" style="13" customWidth="1"/>
    <col min="12291" max="12298" width="8.7265625" style="13" customWidth="1"/>
    <col min="12299" max="12299" width="22.7265625" style="13" customWidth="1"/>
    <col min="12300" max="12544" width="9.1796875" style="13"/>
    <col min="12545" max="12545" width="22.7265625" style="13" customWidth="1"/>
    <col min="12546" max="12546" width="10.26953125" style="13" customWidth="1"/>
    <col min="12547" max="12554" width="8.7265625" style="13" customWidth="1"/>
    <col min="12555" max="12555" width="22.7265625" style="13" customWidth="1"/>
    <col min="12556" max="12800" width="9.1796875" style="13"/>
    <col min="12801" max="12801" width="22.7265625" style="13" customWidth="1"/>
    <col min="12802" max="12802" width="10.26953125" style="13" customWidth="1"/>
    <col min="12803" max="12810" width="8.7265625" style="13" customWidth="1"/>
    <col min="12811" max="12811" width="22.7265625" style="13" customWidth="1"/>
    <col min="12812" max="13056" width="9.1796875" style="13"/>
    <col min="13057" max="13057" width="22.7265625" style="13" customWidth="1"/>
    <col min="13058" max="13058" width="10.26953125" style="13" customWidth="1"/>
    <col min="13059" max="13066" width="8.7265625" style="13" customWidth="1"/>
    <col min="13067" max="13067" width="22.7265625" style="13" customWidth="1"/>
    <col min="13068" max="13312" width="9.1796875" style="13"/>
    <col min="13313" max="13313" width="22.7265625" style="13" customWidth="1"/>
    <col min="13314" max="13314" width="10.26953125" style="13" customWidth="1"/>
    <col min="13315" max="13322" width="8.7265625" style="13" customWidth="1"/>
    <col min="13323" max="13323" width="22.7265625" style="13" customWidth="1"/>
    <col min="13324" max="13568" width="9.1796875" style="13"/>
    <col min="13569" max="13569" width="22.7265625" style="13" customWidth="1"/>
    <col min="13570" max="13570" width="10.26953125" style="13" customWidth="1"/>
    <col min="13571" max="13578" width="8.7265625" style="13" customWidth="1"/>
    <col min="13579" max="13579" width="22.7265625" style="13" customWidth="1"/>
    <col min="13580" max="13824" width="9.1796875" style="13"/>
    <col min="13825" max="13825" width="22.7265625" style="13" customWidth="1"/>
    <col min="13826" max="13826" width="10.26953125" style="13" customWidth="1"/>
    <col min="13827" max="13834" width="8.7265625" style="13" customWidth="1"/>
    <col min="13835" max="13835" width="22.7265625" style="13" customWidth="1"/>
    <col min="13836" max="14080" width="9.1796875" style="13"/>
    <col min="14081" max="14081" width="22.7265625" style="13" customWidth="1"/>
    <col min="14082" max="14082" width="10.26953125" style="13" customWidth="1"/>
    <col min="14083" max="14090" width="8.7265625" style="13" customWidth="1"/>
    <col min="14091" max="14091" width="22.7265625" style="13" customWidth="1"/>
    <col min="14092" max="14336" width="9.1796875" style="13"/>
    <col min="14337" max="14337" width="22.7265625" style="13" customWidth="1"/>
    <col min="14338" max="14338" width="10.26953125" style="13" customWidth="1"/>
    <col min="14339" max="14346" width="8.7265625" style="13" customWidth="1"/>
    <col min="14347" max="14347" width="22.7265625" style="13" customWidth="1"/>
    <col min="14348" max="14592" width="9.1796875" style="13"/>
    <col min="14593" max="14593" width="22.7265625" style="13" customWidth="1"/>
    <col min="14594" max="14594" width="10.26953125" style="13" customWidth="1"/>
    <col min="14595" max="14602" width="8.7265625" style="13" customWidth="1"/>
    <col min="14603" max="14603" width="22.7265625" style="13" customWidth="1"/>
    <col min="14604" max="14848" width="9.1796875" style="13"/>
    <col min="14849" max="14849" width="22.7265625" style="13" customWidth="1"/>
    <col min="14850" max="14850" width="10.26953125" style="13" customWidth="1"/>
    <col min="14851" max="14858" width="8.7265625" style="13" customWidth="1"/>
    <col min="14859" max="14859" width="22.7265625" style="13" customWidth="1"/>
    <col min="14860" max="15104" width="9.1796875" style="13"/>
    <col min="15105" max="15105" width="22.7265625" style="13" customWidth="1"/>
    <col min="15106" max="15106" width="10.26953125" style="13" customWidth="1"/>
    <col min="15107" max="15114" width="8.7265625" style="13" customWidth="1"/>
    <col min="15115" max="15115" width="22.7265625" style="13" customWidth="1"/>
    <col min="15116" max="15360" width="9.1796875" style="13"/>
    <col min="15361" max="15361" width="22.7265625" style="13" customWidth="1"/>
    <col min="15362" max="15362" width="10.26953125" style="13" customWidth="1"/>
    <col min="15363" max="15370" width="8.7265625" style="13" customWidth="1"/>
    <col min="15371" max="15371" width="22.7265625" style="13" customWidth="1"/>
    <col min="15372" max="15616" width="9.1796875" style="13"/>
    <col min="15617" max="15617" width="22.7265625" style="13" customWidth="1"/>
    <col min="15618" max="15618" width="10.26953125" style="13" customWidth="1"/>
    <col min="15619" max="15626" width="8.7265625" style="13" customWidth="1"/>
    <col min="15627" max="15627" width="22.7265625" style="13" customWidth="1"/>
    <col min="15628" max="15872" width="9.1796875" style="13"/>
    <col min="15873" max="15873" width="22.7265625" style="13" customWidth="1"/>
    <col min="15874" max="15874" width="10.26953125" style="13" customWidth="1"/>
    <col min="15875" max="15882" width="8.7265625" style="13" customWidth="1"/>
    <col min="15883" max="15883" width="22.7265625" style="13" customWidth="1"/>
    <col min="15884" max="16128" width="9.1796875" style="13"/>
    <col min="16129" max="16129" width="22.7265625" style="13" customWidth="1"/>
    <col min="16130" max="16130" width="10.26953125" style="13" customWidth="1"/>
    <col min="16131" max="16138" width="8.7265625" style="13" customWidth="1"/>
    <col min="16139" max="16139" width="22.7265625" style="13" customWidth="1"/>
    <col min="16140" max="16384" width="9.1796875" style="13"/>
  </cols>
  <sheetData>
    <row r="1" spans="1:12" s="35" customFormat="1" ht="24.5" x14ac:dyDescent="0.25">
      <c r="A1" s="1174" t="s">
        <v>682</v>
      </c>
      <c r="B1" s="1174"/>
      <c r="C1" s="1174"/>
      <c r="D1" s="1174"/>
      <c r="E1" s="1174"/>
      <c r="F1" s="1174"/>
      <c r="G1" s="1174"/>
      <c r="H1" s="1174"/>
      <c r="I1" s="1174"/>
      <c r="J1" s="1174"/>
      <c r="K1" s="1174"/>
    </row>
    <row r="2" spans="1:12" x14ac:dyDescent="0.25">
      <c r="A2" s="1175" t="s">
        <v>622</v>
      </c>
      <c r="B2" s="1175"/>
      <c r="C2" s="1175"/>
      <c r="D2" s="1175"/>
      <c r="E2" s="1175"/>
      <c r="F2" s="1175"/>
      <c r="G2" s="1175"/>
      <c r="H2" s="1175"/>
      <c r="I2" s="1175"/>
      <c r="J2" s="1175"/>
      <c r="K2" s="1175"/>
    </row>
    <row r="3" spans="1:12" x14ac:dyDescent="0.25">
      <c r="A3" s="1175" t="s">
        <v>768</v>
      </c>
      <c r="B3" s="1175"/>
      <c r="C3" s="1175"/>
      <c r="D3" s="1175"/>
      <c r="E3" s="1175"/>
      <c r="F3" s="1175"/>
      <c r="G3" s="1175"/>
      <c r="H3" s="1175"/>
      <c r="I3" s="1175"/>
      <c r="J3" s="1175"/>
      <c r="K3" s="1175"/>
    </row>
    <row r="4" spans="1:12" s="33" customFormat="1" ht="27.75" customHeight="1" x14ac:dyDescent="0.4">
      <c r="A4" s="970" t="s">
        <v>120</v>
      </c>
      <c r="B4" s="320"/>
      <c r="C4" s="320"/>
      <c r="D4" s="1342"/>
      <c r="E4" s="1342"/>
      <c r="F4" s="1342"/>
      <c r="G4" s="320"/>
      <c r="H4" s="320"/>
      <c r="I4" s="320"/>
      <c r="J4" s="321"/>
      <c r="K4" s="973" t="s">
        <v>38</v>
      </c>
    </row>
    <row r="5" spans="1:12" s="33" customFormat="1" ht="24" customHeight="1" thickBot="1" x14ac:dyDescent="0.3">
      <c r="A5" s="1499" t="s">
        <v>1383</v>
      </c>
      <c r="B5" s="1501" t="s">
        <v>938</v>
      </c>
      <c r="C5" s="1501"/>
      <c r="D5" s="1501"/>
      <c r="E5" s="1502" t="s">
        <v>937</v>
      </c>
      <c r="F5" s="1502"/>
      <c r="G5" s="1502"/>
      <c r="H5" s="1502" t="s">
        <v>939</v>
      </c>
      <c r="I5" s="1502"/>
      <c r="J5" s="1502"/>
      <c r="K5" s="1503" t="s">
        <v>912</v>
      </c>
    </row>
    <row r="6" spans="1:12" s="33" customFormat="1" ht="28.5" customHeight="1" x14ac:dyDescent="0.25">
      <c r="A6" s="1500"/>
      <c r="B6" s="99" t="s">
        <v>911</v>
      </c>
      <c r="C6" s="494" t="s">
        <v>796</v>
      </c>
      <c r="D6" s="494" t="s">
        <v>795</v>
      </c>
      <c r="E6" s="99" t="s">
        <v>404</v>
      </c>
      <c r="F6" s="494" t="s">
        <v>796</v>
      </c>
      <c r="G6" s="494" t="s">
        <v>795</v>
      </c>
      <c r="H6" s="99" t="s">
        <v>404</v>
      </c>
      <c r="I6" s="494" t="s">
        <v>796</v>
      </c>
      <c r="J6" s="494" t="s">
        <v>795</v>
      </c>
      <c r="K6" s="1504"/>
    </row>
    <row r="7" spans="1:12" s="33" customFormat="1" ht="25" customHeight="1" thickBot="1" x14ac:dyDescent="0.45">
      <c r="A7" s="605">
        <v>2008</v>
      </c>
      <c r="B7" s="189">
        <f t="shared" ref="B7:B13" si="0">D7+C7</f>
        <v>132</v>
      </c>
      <c r="C7" s="189">
        <f t="shared" ref="C7:D9" si="1">SUM(F7+I7)</f>
        <v>59</v>
      </c>
      <c r="D7" s="189">
        <f t="shared" si="1"/>
        <v>73</v>
      </c>
      <c r="E7" s="189">
        <f>SUM(F7:G7)</f>
        <v>90</v>
      </c>
      <c r="F7" s="220">
        <v>42</v>
      </c>
      <c r="G7" s="220">
        <v>48</v>
      </c>
      <c r="H7" s="189">
        <f>SUM(I7:J7)</f>
        <v>42</v>
      </c>
      <c r="I7" s="220">
        <v>17</v>
      </c>
      <c r="J7" s="220">
        <v>25</v>
      </c>
      <c r="K7" s="536">
        <v>2008</v>
      </c>
      <c r="L7" s="4"/>
    </row>
    <row r="8" spans="1:12" s="33" customFormat="1" ht="25" customHeight="1" thickTop="1" thickBot="1" x14ac:dyDescent="0.45">
      <c r="A8" s="292">
        <v>2009</v>
      </c>
      <c r="B8" s="193">
        <f t="shared" si="0"/>
        <v>130</v>
      </c>
      <c r="C8" s="193">
        <f t="shared" si="1"/>
        <v>58</v>
      </c>
      <c r="D8" s="193">
        <f t="shared" si="1"/>
        <v>72</v>
      </c>
      <c r="E8" s="193">
        <f>SUM(F8:G8)</f>
        <v>77</v>
      </c>
      <c r="F8" s="222">
        <v>39</v>
      </c>
      <c r="G8" s="222">
        <v>38</v>
      </c>
      <c r="H8" s="193">
        <f>SUM(I8:J8)</f>
        <v>53</v>
      </c>
      <c r="I8" s="222">
        <v>19</v>
      </c>
      <c r="J8" s="222">
        <v>34</v>
      </c>
      <c r="K8" s="533">
        <v>2009</v>
      </c>
      <c r="L8" s="4"/>
    </row>
    <row r="9" spans="1:12" s="33" customFormat="1" ht="25" customHeight="1" thickTop="1" thickBot="1" x14ac:dyDescent="0.45">
      <c r="A9" s="605">
        <v>2010</v>
      </c>
      <c r="B9" s="189">
        <f t="shared" si="0"/>
        <v>132</v>
      </c>
      <c r="C9" s="189">
        <f t="shared" si="1"/>
        <v>64</v>
      </c>
      <c r="D9" s="189">
        <f t="shared" si="1"/>
        <v>68</v>
      </c>
      <c r="E9" s="189">
        <f>SUM(F9:G9)</f>
        <v>80</v>
      </c>
      <c r="F9" s="220">
        <v>37</v>
      </c>
      <c r="G9" s="220">
        <v>43</v>
      </c>
      <c r="H9" s="189">
        <f>SUM(I9:J9)</f>
        <v>52</v>
      </c>
      <c r="I9" s="220">
        <v>27</v>
      </c>
      <c r="J9" s="220">
        <v>25</v>
      </c>
      <c r="K9" s="536">
        <v>2010</v>
      </c>
      <c r="L9" s="4"/>
    </row>
    <row r="10" spans="1:12" s="33" customFormat="1" ht="25" customHeight="1" thickTop="1" thickBot="1" x14ac:dyDescent="0.45">
      <c r="A10" s="292">
        <v>2011</v>
      </c>
      <c r="B10" s="193">
        <f t="shared" si="0"/>
        <v>156</v>
      </c>
      <c r="C10" s="193">
        <f t="shared" ref="C10:D15" si="2">I10+F10</f>
        <v>63</v>
      </c>
      <c r="D10" s="193">
        <f>J10+G10</f>
        <v>93</v>
      </c>
      <c r="E10" s="193">
        <f>G10+F10</f>
        <v>107</v>
      </c>
      <c r="F10" s="222">
        <v>42</v>
      </c>
      <c r="G10" s="222">
        <v>65</v>
      </c>
      <c r="H10" s="193">
        <f>J10+I10</f>
        <v>49</v>
      </c>
      <c r="I10" s="222">
        <v>21</v>
      </c>
      <c r="J10" s="222">
        <v>28</v>
      </c>
      <c r="K10" s="533">
        <v>2011</v>
      </c>
      <c r="L10" s="4"/>
    </row>
    <row r="11" spans="1:12" s="33" customFormat="1" ht="25" customHeight="1" thickTop="1" thickBot="1" x14ac:dyDescent="0.45">
      <c r="A11" s="605">
        <v>2012</v>
      </c>
      <c r="B11" s="189">
        <f t="shared" si="0"/>
        <v>148</v>
      </c>
      <c r="C11" s="189">
        <f t="shared" si="2"/>
        <v>55</v>
      </c>
      <c r="D11" s="189">
        <f t="shared" si="2"/>
        <v>93</v>
      </c>
      <c r="E11" s="189">
        <f>G11+F11</f>
        <v>99</v>
      </c>
      <c r="F11" s="220">
        <v>34</v>
      </c>
      <c r="G11" s="220">
        <v>65</v>
      </c>
      <c r="H11" s="189">
        <f>J11+I11</f>
        <v>49</v>
      </c>
      <c r="I11" s="220">
        <v>21</v>
      </c>
      <c r="J11" s="220">
        <v>28</v>
      </c>
      <c r="K11" s="536">
        <v>2012</v>
      </c>
      <c r="L11" s="4"/>
    </row>
    <row r="12" spans="1:12" s="33" customFormat="1" ht="25" customHeight="1" thickTop="1" thickBot="1" x14ac:dyDescent="0.45">
      <c r="A12" s="292">
        <v>2013</v>
      </c>
      <c r="B12" s="193">
        <f t="shared" si="0"/>
        <v>158</v>
      </c>
      <c r="C12" s="193">
        <f t="shared" si="2"/>
        <v>60</v>
      </c>
      <c r="D12" s="193">
        <f>J12+G12</f>
        <v>98</v>
      </c>
      <c r="E12" s="193">
        <f>G12+F12</f>
        <v>100</v>
      </c>
      <c r="F12" s="222">
        <v>39</v>
      </c>
      <c r="G12" s="222">
        <v>61</v>
      </c>
      <c r="H12" s="193">
        <f>J12+I12</f>
        <v>58</v>
      </c>
      <c r="I12" s="222">
        <v>21</v>
      </c>
      <c r="J12" s="222">
        <v>37</v>
      </c>
      <c r="K12" s="533">
        <v>2013</v>
      </c>
      <c r="L12" s="4"/>
    </row>
    <row r="13" spans="1:12" s="33" customFormat="1" ht="25" customHeight="1" thickTop="1" thickBot="1" x14ac:dyDescent="0.45">
      <c r="A13" s="605">
        <v>2014</v>
      </c>
      <c r="B13" s="189">
        <f t="shared" si="0"/>
        <v>168</v>
      </c>
      <c r="C13" s="189">
        <f t="shared" si="2"/>
        <v>83</v>
      </c>
      <c r="D13" s="189">
        <f t="shared" si="2"/>
        <v>85</v>
      </c>
      <c r="E13" s="189">
        <f>G13+F13</f>
        <v>110</v>
      </c>
      <c r="F13" s="220">
        <v>52</v>
      </c>
      <c r="G13" s="220">
        <v>58</v>
      </c>
      <c r="H13" s="189">
        <f>J13+I13</f>
        <v>58</v>
      </c>
      <c r="I13" s="220">
        <v>31</v>
      </c>
      <c r="J13" s="220">
        <v>27</v>
      </c>
      <c r="K13" s="536">
        <v>2014</v>
      </c>
      <c r="L13" s="4"/>
    </row>
    <row r="14" spans="1:12" s="33" customFormat="1" ht="25" customHeight="1" thickTop="1" thickBot="1" x14ac:dyDescent="0.45">
      <c r="A14" s="292">
        <v>2015</v>
      </c>
      <c r="B14" s="193">
        <f>D14+C14</f>
        <v>197</v>
      </c>
      <c r="C14" s="193">
        <f>I14+F14</f>
        <v>95</v>
      </c>
      <c r="D14" s="193">
        <f t="shared" si="2"/>
        <v>102</v>
      </c>
      <c r="E14" s="193">
        <f>G14+F14</f>
        <v>128</v>
      </c>
      <c r="F14" s="222">
        <v>60</v>
      </c>
      <c r="G14" s="222">
        <v>68</v>
      </c>
      <c r="H14" s="193">
        <f>J14+I14</f>
        <v>69</v>
      </c>
      <c r="I14" s="222">
        <v>35</v>
      </c>
      <c r="J14" s="222">
        <v>34</v>
      </c>
      <c r="K14" s="533">
        <v>2015</v>
      </c>
      <c r="L14" s="4"/>
    </row>
    <row r="15" spans="1:12" s="33" customFormat="1" ht="25" customHeight="1" thickTop="1" thickBot="1" x14ac:dyDescent="0.45">
      <c r="A15" s="605">
        <v>2016</v>
      </c>
      <c r="B15" s="189">
        <f>D15+C15</f>
        <v>161</v>
      </c>
      <c r="C15" s="189">
        <f>I15+F15</f>
        <v>79</v>
      </c>
      <c r="D15" s="189">
        <f t="shared" si="2"/>
        <v>82</v>
      </c>
      <c r="E15" s="189">
        <f t="shared" ref="E15" si="3">G15+F15</f>
        <v>108</v>
      </c>
      <c r="F15" s="220">
        <v>54</v>
      </c>
      <c r="G15" s="220">
        <v>54</v>
      </c>
      <c r="H15" s="189">
        <f t="shared" ref="H15:H16" si="4">J15+I15</f>
        <v>53</v>
      </c>
      <c r="I15" s="220">
        <v>25</v>
      </c>
      <c r="J15" s="220">
        <v>28</v>
      </c>
      <c r="K15" s="536">
        <v>2016</v>
      </c>
      <c r="L15" s="4"/>
    </row>
    <row r="16" spans="1:12" s="33" customFormat="1" ht="25" customHeight="1" thickTop="1" x14ac:dyDescent="0.4">
      <c r="A16" s="606">
        <v>2017</v>
      </c>
      <c r="B16" s="200">
        <f>D16+C16</f>
        <v>151</v>
      </c>
      <c r="C16" s="200">
        <f>I16+F16</f>
        <v>68</v>
      </c>
      <c r="D16" s="200">
        <f t="shared" ref="D16" si="5">J16+G16</f>
        <v>83</v>
      </c>
      <c r="E16" s="200">
        <f t="shared" ref="E16" si="6">G16+F16</f>
        <v>107</v>
      </c>
      <c r="F16" s="252">
        <v>53</v>
      </c>
      <c r="G16" s="252">
        <v>54</v>
      </c>
      <c r="H16" s="200">
        <f t="shared" si="4"/>
        <v>44</v>
      </c>
      <c r="I16" s="252">
        <v>15</v>
      </c>
      <c r="J16" s="252">
        <v>29</v>
      </c>
      <c r="K16" s="535">
        <v>2017</v>
      </c>
      <c r="L16" s="4"/>
    </row>
  </sheetData>
  <mergeCells count="9">
    <mergeCell ref="A1:K1"/>
    <mergeCell ref="A2:K2"/>
    <mergeCell ref="A3:K3"/>
    <mergeCell ref="D4:F4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4"/>
  <dimension ref="A1:L18"/>
  <sheetViews>
    <sheetView view="pageBreakPreview" zoomScaleNormal="100" zoomScaleSheetLayoutView="100" workbookViewId="0">
      <selection activeCell="J14" sqref="J14"/>
    </sheetView>
  </sheetViews>
  <sheetFormatPr defaultRowHeight="14" x14ac:dyDescent="0.3"/>
  <cols>
    <col min="1" max="1" width="20.7265625" style="51" customWidth="1"/>
    <col min="2" max="10" width="8.7265625" style="51" customWidth="1"/>
    <col min="11" max="11" width="20.7265625" style="51" customWidth="1"/>
    <col min="12" max="12" width="12.7265625" style="33" bestFit="1" customWidth="1"/>
    <col min="13" max="256" width="9.1796875" style="33"/>
    <col min="257" max="257" width="20.7265625" style="33" customWidth="1"/>
    <col min="258" max="266" width="8.7265625" style="33" customWidth="1"/>
    <col min="267" max="267" width="20.7265625" style="33" customWidth="1"/>
    <col min="268" max="268" width="12.7265625" style="33" bestFit="1" customWidth="1"/>
    <col min="269" max="512" width="9.1796875" style="33"/>
    <col min="513" max="513" width="20.7265625" style="33" customWidth="1"/>
    <col min="514" max="522" width="8.7265625" style="33" customWidth="1"/>
    <col min="523" max="523" width="20.7265625" style="33" customWidth="1"/>
    <col min="524" max="524" width="12.7265625" style="33" bestFit="1" customWidth="1"/>
    <col min="525" max="768" width="9.1796875" style="33"/>
    <col min="769" max="769" width="20.7265625" style="33" customWidth="1"/>
    <col min="770" max="778" width="8.7265625" style="33" customWidth="1"/>
    <col min="779" max="779" width="20.7265625" style="33" customWidth="1"/>
    <col min="780" max="780" width="12.7265625" style="33" bestFit="1" customWidth="1"/>
    <col min="781" max="1024" width="9.1796875" style="33"/>
    <col min="1025" max="1025" width="20.7265625" style="33" customWidth="1"/>
    <col min="1026" max="1034" width="8.7265625" style="33" customWidth="1"/>
    <col min="1035" max="1035" width="20.7265625" style="33" customWidth="1"/>
    <col min="1036" max="1036" width="12.7265625" style="33" bestFit="1" customWidth="1"/>
    <col min="1037" max="1280" width="9.1796875" style="33"/>
    <col min="1281" max="1281" width="20.7265625" style="33" customWidth="1"/>
    <col min="1282" max="1290" width="8.7265625" style="33" customWidth="1"/>
    <col min="1291" max="1291" width="20.7265625" style="33" customWidth="1"/>
    <col min="1292" max="1292" width="12.7265625" style="33" bestFit="1" customWidth="1"/>
    <col min="1293" max="1536" width="9.1796875" style="33"/>
    <col min="1537" max="1537" width="20.7265625" style="33" customWidth="1"/>
    <col min="1538" max="1546" width="8.7265625" style="33" customWidth="1"/>
    <col min="1547" max="1547" width="20.7265625" style="33" customWidth="1"/>
    <col min="1548" max="1548" width="12.7265625" style="33" bestFit="1" customWidth="1"/>
    <col min="1549" max="1792" width="9.1796875" style="33"/>
    <col min="1793" max="1793" width="20.7265625" style="33" customWidth="1"/>
    <col min="1794" max="1802" width="8.7265625" style="33" customWidth="1"/>
    <col min="1803" max="1803" width="20.7265625" style="33" customWidth="1"/>
    <col min="1804" max="1804" width="12.7265625" style="33" bestFit="1" customWidth="1"/>
    <col min="1805" max="2048" width="9.1796875" style="33"/>
    <col min="2049" max="2049" width="20.7265625" style="33" customWidth="1"/>
    <col min="2050" max="2058" width="8.7265625" style="33" customWidth="1"/>
    <col min="2059" max="2059" width="20.7265625" style="33" customWidth="1"/>
    <col min="2060" max="2060" width="12.7265625" style="33" bestFit="1" customWidth="1"/>
    <col min="2061" max="2304" width="9.1796875" style="33"/>
    <col min="2305" max="2305" width="20.7265625" style="33" customWidth="1"/>
    <col min="2306" max="2314" width="8.7265625" style="33" customWidth="1"/>
    <col min="2315" max="2315" width="20.7265625" style="33" customWidth="1"/>
    <col min="2316" max="2316" width="12.7265625" style="33" bestFit="1" customWidth="1"/>
    <col min="2317" max="2560" width="9.1796875" style="33"/>
    <col min="2561" max="2561" width="20.7265625" style="33" customWidth="1"/>
    <col min="2562" max="2570" width="8.7265625" style="33" customWidth="1"/>
    <col min="2571" max="2571" width="20.7265625" style="33" customWidth="1"/>
    <col min="2572" max="2572" width="12.7265625" style="33" bestFit="1" customWidth="1"/>
    <col min="2573" max="2816" width="9.1796875" style="33"/>
    <col min="2817" max="2817" width="20.7265625" style="33" customWidth="1"/>
    <col min="2818" max="2826" width="8.7265625" style="33" customWidth="1"/>
    <col min="2827" max="2827" width="20.7265625" style="33" customWidth="1"/>
    <col min="2828" max="2828" width="12.7265625" style="33" bestFit="1" customWidth="1"/>
    <col min="2829" max="3072" width="9.1796875" style="33"/>
    <col min="3073" max="3073" width="20.7265625" style="33" customWidth="1"/>
    <col min="3074" max="3082" width="8.7265625" style="33" customWidth="1"/>
    <col min="3083" max="3083" width="20.7265625" style="33" customWidth="1"/>
    <col min="3084" max="3084" width="12.7265625" style="33" bestFit="1" customWidth="1"/>
    <col min="3085" max="3328" width="9.1796875" style="33"/>
    <col min="3329" max="3329" width="20.7265625" style="33" customWidth="1"/>
    <col min="3330" max="3338" width="8.7265625" style="33" customWidth="1"/>
    <col min="3339" max="3339" width="20.7265625" style="33" customWidth="1"/>
    <col min="3340" max="3340" width="12.7265625" style="33" bestFit="1" customWidth="1"/>
    <col min="3341" max="3584" width="9.1796875" style="33"/>
    <col min="3585" max="3585" width="20.7265625" style="33" customWidth="1"/>
    <col min="3586" max="3594" width="8.7265625" style="33" customWidth="1"/>
    <col min="3595" max="3595" width="20.7265625" style="33" customWidth="1"/>
    <col min="3596" max="3596" width="12.7265625" style="33" bestFit="1" customWidth="1"/>
    <col min="3597" max="3840" width="9.1796875" style="33"/>
    <col min="3841" max="3841" width="20.7265625" style="33" customWidth="1"/>
    <col min="3842" max="3850" width="8.7265625" style="33" customWidth="1"/>
    <col min="3851" max="3851" width="20.7265625" style="33" customWidth="1"/>
    <col min="3852" max="3852" width="12.7265625" style="33" bestFit="1" customWidth="1"/>
    <col min="3853" max="4096" width="9.1796875" style="33"/>
    <col min="4097" max="4097" width="20.7265625" style="33" customWidth="1"/>
    <col min="4098" max="4106" width="8.7265625" style="33" customWidth="1"/>
    <col min="4107" max="4107" width="20.7265625" style="33" customWidth="1"/>
    <col min="4108" max="4108" width="12.7265625" style="33" bestFit="1" customWidth="1"/>
    <col min="4109" max="4352" width="9.1796875" style="33"/>
    <col min="4353" max="4353" width="20.7265625" style="33" customWidth="1"/>
    <col min="4354" max="4362" width="8.7265625" style="33" customWidth="1"/>
    <col min="4363" max="4363" width="20.7265625" style="33" customWidth="1"/>
    <col min="4364" max="4364" width="12.7265625" style="33" bestFit="1" customWidth="1"/>
    <col min="4365" max="4608" width="9.1796875" style="33"/>
    <col min="4609" max="4609" width="20.7265625" style="33" customWidth="1"/>
    <col min="4610" max="4618" width="8.7265625" style="33" customWidth="1"/>
    <col min="4619" max="4619" width="20.7265625" style="33" customWidth="1"/>
    <col min="4620" max="4620" width="12.7265625" style="33" bestFit="1" customWidth="1"/>
    <col min="4621" max="4864" width="9.1796875" style="33"/>
    <col min="4865" max="4865" width="20.7265625" style="33" customWidth="1"/>
    <col min="4866" max="4874" width="8.7265625" style="33" customWidth="1"/>
    <col min="4875" max="4875" width="20.7265625" style="33" customWidth="1"/>
    <col min="4876" max="4876" width="12.7265625" style="33" bestFit="1" customWidth="1"/>
    <col min="4877" max="5120" width="9.1796875" style="33"/>
    <col min="5121" max="5121" width="20.7265625" style="33" customWidth="1"/>
    <col min="5122" max="5130" width="8.7265625" style="33" customWidth="1"/>
    <col min="5131" max="5131" width="20.7265625" style="33" customWidth="1"/>
    <col min="5132" max="5132" width="12.7265625" style="33" bestFit="1" customWidth="1"/>
    <col min="5133" max="5376" width="9.1796875" style="33"/>
    <col min="5377" max="5377" width="20.7265625" style="33" customWidth="1"/>
    <col min="5378" max="5386" width="8.7265625" style="33" customWidth="1"/>
    <col min="5387" max="5387" width="20.7265625" style="33" customWidth="1"/>
    <col min="5388" max="5388" width="12.7265625" style="33" bestFit="1" customWidth="1"/>
    <col min="5389" max="5632" width="9.1796875" style="33"/>
    <col min="5633" max="5633" width="20.7265625" style="33" customWidth="1"/>
    <col min="5634" max="5642" width="8.7265625" style="33" customWidth="1"/>
    <col min="5643" max="5643" width="20.7265625" style="33" customWidth="1"/>
    <col min="5644" max="5644" width="12.7265625" style="33" bestFit="1" customWidth="1"/>
    <col min="5645" max="5888" width="9.1796875" style="33"/>
    <col min="5889" max="5889" width="20.7265625" style="33" customWidth="1"/>
    <col min="5890" max="5898" width="8.7265625" style="33" customWidth="1"/>
    <col min="5899" max="5899" width="20.7265625" style="33" customWidth="1"/>
    <col min="5900" max="5900" width="12.7265625" style="33" bestFit="1" customWidth="1"/>
    <col min="5901" max="6144" width="9.1796875" style="33"/>
    <col min="6145" max="6145" width="20.7265625" style="33" customWidth="1"/>
    <col min="6146" max="6154" width="8.7265625" style="33" customWidth="1"/>
    <col min="6155" max="6155" width="20.7265625" style="33" customWidth="1"/>
    <col min="6156" max="6156" width="12.7265625" style="33" bestFit="1" customWidth="1"/>
    <col min="6157" max="6400" width="9.1796875" style="33"/>
    <col min="6401" max="6401" width="20.7265625" style="33" customWidth="1"/>
    <col min="6402" max="6410" width="8.7265625" style="33" customWidth="1"/>
    <col min="6411" max="6411" width="20.7265625" style="33" customWidth="1"/>
    <col min="6412" max="6412" width="12.7265625" style="33" bestFit="1" customWidth="1"/>
    <col min="6413" max="6656" width="9.1796875" style="33"/>
    <col min="6657" max="6657" width="20.7265625" style="33" customWidth="1"/>
    <col min="6658" max="6666" width="8.7265625" style="33" customWidth="1"/>
    <col min="6667" max="6667" width="20.7265625" style="33" customWidth="1"/>
    <col min="6668" max="6668" width="12.7265625" style="33" bestFit="1" customWidth="1"/>
    <col min="6669" max="6912" width="9.1796875" style="33"/>
    <col min="6913" max="6913" width="20.7265625" style="33" customWidth="1"/>
    <col min="6914" max="6922" width="8.7265625" style="33" customWidth="1"/>
    <col min="6923" max="6923" width="20.7265625" style="33" customWidth="1"/>
    <col min="6924" max="6924" width="12.7265625" style="33" bestFit="1" customWidth="1"/>
    <col min="6925" max="7168" width="9.1796875" style="33"/>
    <col min="7169" max="7169" width="20.7265625" style="33" customWidth="1"/>
    <col min="7170" max="7178" width="8.7265625" style="33" customWidth="1"/>
    <col min="7179" max="7179" width="20.7265625" style="33" customWidth="1"/>
    <col min="7180" max="7180" width="12.7265625" style="33" bestFit="1" customWidth="1"/>
    <col min="7181" max="7424" width="9.1796875" style="33"/>
    <col min="7425" max="7425" width="20.7265625" style="33" customWidth="1"/>
    <col min="7426" max="7434" width="8.7265625" style="33" customWidth="1"/>
    <col min="7435" max="7435" width="20.7265625" style="33" customWidth="1"/>
    <col min="7436" max="7436" width="12.7265625" style="33" bestFit="1" customWidth="1"/>
    <col min="7437" max="7680" width="9.1796875" style="33"/>
    <col min="7681" max="7681" width="20.7265625" style="33" customWidth="1"/>
    <col min="7682" max="7690" width="8.7265625" style="33" customWidth="1"/>
    <col min="7691" max="7691" width="20.7265625" style="33" customWidth="1"/>
    <col min="7692" max="7692" width="12.7265625" style="33" bestFit="1" customWidth="1"/>
    <col min="7693" max="7936" width="9.1796875" style="33"/>
    <col min="7937" max="7937" width="20.7265625" style="33" customWidth="1"/>
    <col min="7938" max="7946" width="8.7265625" style="33" customWidth="1"/>
    <col min="7947" max="7947" width="20.7265625" style="33" customWidth="1"/>
    <col min="7948" max="7948" width="12.7265625" style="33" bestFit="1" customWidth="1"/>
    <col min="7949" max="8192" width="9.1796875" style="33"/>
    <col min="8193" max="8193" width="20.7265625" style="33" customWidth="1"/>
    <col min="8194" max="8202" width="8.7265625" style="33" customWidth="1"/>
    <col min="8203" max="8203" width="20.7265625" style="33" customWidth="1"/>
    <col min="8204" max="8204" width="12.7265625" style="33" bestFit="1" customWidth="1"/>
    <col min="8205" max="8448" width="9.1796875" style="33"/>
    <col min="8449" max="8449" width="20.7265625" style="33" customWidth="1"/>
    <col min="8450" max="8458" width="8.7265625" style="33" customWidth="1"/>
    <col min="8459" max="8459" width="20.7265625" style="33" customWidth="1"/>
    <col min="8460" max="8460" width="12.7265625" style="33" bestFit="1" customWidth="1"/>
    <col min="8461" max="8704" width="9.1796875" style="33"/>
    <col min="8705" max="8705" width="20.7265625" style="33" customWidth="1"/>
    <col min="8706" max="8714" width="8.7265625" style="33" customWidth="1"/>
    <col min="8715" max="8715" width="20.7265625" style="33" customWidth="1"/>
    <col min="8716" max="8716" width="12.7265625" style="33" bestFit="1" customWidth="1"/>
    <col min="8717" max="8960" width="9.1796875" style="33"/>
    <col min="8961" max="8961" width="20.7265625" style="33" customWidth="1"/>
    <col min="8962" max="8970" width="8.7265625" style="33" customWidth="1"/>
    <col min="8971" max="8971" width="20.7265625" style="33" customWidth="1"/>
    <col min="8972" max="8972" width="12.7265625" style="33" bestFit="1" customWidth="1"/>
    <col min="8973" max="9216" width="9.1796875" style="33"/>
    <col min="9217" max="9217" width="20.7265625" style="33" customWidth="1"/>
    <col min="9218" max="9226" width="8.7265625" style="33" customWidth="1"/>
    <col min="9227" max="9227" width="20.7265625" style="33" customWidth="1"/>
    <col min="9228" max="9228" width="12.7265625" style="33" bestFit="1" customWidth="1"/>
    <col min="9229" max="9472" width="9.1796875" style="33"/>
    <col min="9473" max="9473" width="20.7265625" style="33" customWidth="1"/>
    <col min="9474" max="9482" width="8.7265625" style="33" customWidth="1"/>
    <col min="9483" max="9483" width="20.7265625" style="33" customWidth="1"/>
    <col min="9484" max="9484" width="12.7265625" style="33" bestFit="1" customWidth="1"/>
    <col min="9485" max="9728" width="9.1796875" style="33"/>
    <col min="9729" max="9729" width="20.7265625" style="33" customWidth="1"/>
    <col min="9730" max="9738" width="8.7265625" style="33" customWidth="1"/>
    <col min="9739" max="9739" width="20.7265625" style="33" customWidth="1"/>
    <col min="9740" max="9740" width="12.7265625" style="33" bestFit="1" customWidth="1"/>
    <col min="9741" max="9984" width="9.1796875" style="33"/>
    <col min="9985" max="9985" width="20.7265625" style="33" customWidth="1"/>
    <col min="9986" max="9994" width="8.7265625" style="33" customWidth="1"/>
    <col min="9995" max="9995" width="20.7265625" style="33" customWidth="1"/>
    <col min="9996" max="9996" width="12.7265625" style="33" bestFit="1" customWidth="1"/>
    <col min="9997" max="10240" width="9.1796875" style="33"/>
    <col min="10241" max="10241" width="20.7265625" style="33" customWidth="1"/>
    <col min="10242" max="10250" width="8.7265625" style="33" customWidth="1"/>
    <col min="10251" max="10251" width="20.7265625" style="33" customWidth="1"/>
    <col min="10252" max="10252" width="12.7265625" style="33" bestFit="1" customWidth="1"/>
    <col min="10253" max="10496" width="9.1796875" style="33"/>
    <col min="10497" max="10497" width="20.7265625" style="33" customWidth="1"/>
    <col min="10498" max="10506" width="8.7265625" style="33" customWidth="1"/>
    <col min="10507" max="10507" width="20.7265625" style="33" customWidth="1"/>
    <col min="10508" max="10508" width="12.7265625" style="33" bestFit="1" customWidth="1"/>
    <col min="10509" max="10752" width="9.1796875" style="33"/>
    <col min="10753" max="10753" width="20.7265625" style="33" customWidth="1"/>
    <col min="10754" max="10762" width="8.7265625" style="33" customWidth="1"/>
    <col min="10763" max="10763" width="20.7265625" style="33" customWidth="1"/>
    <col min="10764" max="10764" width="12.7265625" style="33" bestFit="1" customWidth="1"/>
    <col min="10765" max="11008" width="9.1796875" style="33"/>
    <col min="11009" max="11009" width="20.7265625" style="33" customWidth="1"/>
    <col min="11010" max="11018" width="8.7265625" style="33" customWidth="1"/>
    <col min="11019" max="11019" width="20.7265625" style="33" customWidth="1"/>
    <col min="11020" max="11020" width="12.7265625" style="33" bestFit="1" customWidth="1"/>
    <col min="11021" max="11264" width="9.1796875" style="33"/>
    <col min="11265" max="11265" width="20.7265625" style="33" customWidth="1"/>
    <col min="11266" max="11274" width="8.7265625" style="33" customWidth="1"/>
    <col min="11275" max="11275" width="20.7265625" style="33" customWidth="1"/>
    <col min="11276" max="11276" width="12.7265625" style="33" bestFit="1" customWidth="1"/>
    <col min="11277" max="11520" width="9.1796875" style="33"/>
    <col min="11521" max="11521" width="20.7265625" style="33" customWidth="1"/>
    <col min="11522" max="11530" width="8.7265625" style="33" customWidth="1"/>
    <col min="11531" max="11531" width="20.7265625" style="33" customWidth="1"/>
    <col min="11532" max="11532" width="12.7265625" style="33" bestFit="1" customWidth="1"/>
    <col min="11533" max="11776" width="9.1796875" style="33"/>
    <col min="11777" max="11777" width="20.7265625" style="33" customWidth="1"/>
    <col min="11778" max="11786" width="8.7265625" style="33" customWidth="1"/>
    <col min="11787" max="11787" width="20.7265625" style="33" customWidth="1"/>
    <col min="11788" max="11788" width="12.7265625" style="33" bestFit="1" customWidth="1"/>
    <col min="11789" max="12032" width="9.1796875" style="33"/>
    <col min="12033" max="12033" width="20.7265625" style="33" customWidth="1"/>
    <col min="12034" max="12042" width="8.7265625" style="33" customWidth="1"/>
    <col min="12043" max="12043" width="20.7265625" style="33" customWidth="1"/>
    <col min="12044" max="12044" width="12.7265625" style="33" bestFit="1" customWidth="1"/>
    <col min="12045" max="12288" width="9.1796875" style="33"/>
    <col min="12289" max="12289" width="20.7265625" style="33" customWidth="1"/>
    <col min="12290" max="12298" width="8.7265625" style="33" customWidth="1"/>
    <col min="12299" max="12299" width="20.7265625" style="33" customWidth="1"/>
    <col min="12300" max="12300" width="12.7265625" style="33" bestFit="1" customWidth="1"/>
    <col min="12301" max="12544" width="9.1796875" style="33"/>
    <col min="12545" max="12545" width="20.7265625" style="33" customWidth="1"/>
    <col min="12546" max="12554" width="8.7265625" style="33" customWidth="1"/>
    <col min="12555" max="12555" width="20.7265625" style="33" customWidth="1"/>
    <col min="12556" max="12556" width="12.7265625" style="33" bestFit="1" customWidth="1"/>
    <col min="12557" max="12800" width="9.1796875" style="33"/>
    <col min="12801" max="12801" width="20.7265625" style="33" customWidth="1"/>
    <col min="12802" max="12810" width="8.7265625" style="33" customWidth="1"/>
    <col min="12811" max="12811" width="20.7265625" style="33" customWidth="1"/>
    <col min="12812" max="12812" width="12.7265625" style="33" bestFit="1" customWidth="1"/>
    <col min="12813" max="13056" width="9.1796875" style="33"/>
    <col min="13057" max="13057" width="20.7265625" style="33" customWidth="1"/>
    <col min="13058" max="13066" width="8.7265625" style="33" customWidth="1"/>
    <col min="13067" max="13067" width="20.7265625" style="33" customWidth="1"/>
    <col min="13068" max="13068" width="12.7265625" style="33" bestFit="1" customWidth="1"/>
    <col min="13069" max="13312" width="9.1796875" style="33"/>
    <col min="13313" max="13313" width="20.7265625" style="33" customWidth="1"/>
    <col min="13314" max="13322" width="8.7265625" style="33" customWidth="1"/>
    <col min="13323" max="13323" width="20.7265625" style="33" customWidth="1"/>
    <col min="13324" max="13324" width="12.7265625" style="33" bestFit="1" customWidth="1"/>
    <col min="13325" max="13568" width="9.1796875" style="33"/>
    <col min="13569" max="13569" width="20.7265625" style="33" customWidth="1"/>
    <col min="13570" max="13578" width="8.7265625" style="33" customWidth="1"/>
    <col min="13579" max="13579" width="20.7265625" style="33" customWidth="1"/>
    <col min="13580" max="13580" width="12.7265625" style="33" bestFit="1" customWidth="1"/>
    <col min="13581" max="13824" width="9.1796875" style="33"/>
    <col min="13825" max="13825" width="20.7265625" style="33" customWidth="1"/>
    <col min="13826" max="13834" width="8.7265625" style="33" customWidth="1"/>
    <col min="13835" max="13835" width="20.7265625" style="33" customWidth="1"/>
    <col min="13836" max="13836" width="12.7265625" style="33" bestFit="1" customWidth="1"/>
    <col min="13837" max="14080" width="9.1796875" style="33"/>
    <col min="14081" max="14081" width="20.7265625" style="33" customWidth="1"/>
    <col min="14082" max="14090" width="8.7265625" style="33" customWidth="1"/>
    <col min="14091" max="14091" width="20.7265625" style="33" customWidth="1"/>
    <col min="14092" max="14092" width="12.7265625" style="33" bestFit="1" customWidth="1"/>
    <col min="14093" max="14336" width="9.1796875" style="33"/>
    <col min="14337" max="14337" width="20.7265625" style="33" customWidth="1"/>
    <col min="14338" max="14346" width="8.7265625" style="33" customWidth="1"/>
    <col min="14347" max="14347" width="20.7265625" style="33" customWidth="1"/>
    <col min="14348" max="14348" width="12.7265625" style="33" bestFit="1" customWidth="1"/>
    <col min="14349" max="14592" width="9.1796875" style="33"/>
    <col min="14593" max="14593" width="20.7265625" style="33" customWidth="1"/>
    <col min="14594" max="14602" width="8.7265625" style="33" customWidth="1"/>
    <col min="14603" max="14603" width="20.7265625" style="33" customWidth="1"/>
    <col min="14604" max="14604" width="12.7265625" style="33" bestFit="1" customWidth="1"/>
    <col min="14605" max="14848" width="9.1796875" style="33"/>
    <col min="14849" max="14849" width="20.7265625" style="33" customWidth="1"/>
    <col min="14850" max="14858" width="8.7265625" style="33" customWidth="1"/>
    <col min="14859" max="14859" width="20.7265625" style="33" customWidth="1"/>
    <col min="14860" max="14860" width="12.7265625" style="33" bestFit="1" customWidth="1"/>
    <col min="14861" max="15104" width="9.1796875" style="33"/>
    <col min="15105" max="15105" width="20.7265625" style="33" customWidth="1"/>
    <col min="15106" max="15114" width="8.7265625" style="33" customWidth="1"/>
    <col min="15115" max="15115" width="20.7265625" style="33" customWidth="1"/>
    <col min="15116" max="15116" width="12.7265625" style="33" bestFit="1" customWidth="1"/>
    <col min="15117" max="15360" width="9.1796875" style="33"/>
    <col min="15361" max="15361" width="20.7265625" style="33" customWidth="1"/>
    <col min="15362" max="15370" width="8.7265625" style="33" customWidth="1"/>
    <col min="15371" max="15371" width="20.7265625" style="33" customWidth="1"/>
    <col min="15372" max="15372" width="12.7265625" style="33" bestFit="1" customWidth="1"/>
    <col min="15373" max="15616" width="9.1796875" style="33"/>
    <col min="15617" max="15617" width="20.7265625" style="33" customWidth="1"/>
    <col min="15618" max="15626" width="8.7265625" style="33" customWidth="1"/>
    <col min="15627" max="15627" width="20.7265625" style="33" customWidth="1"/>
    <col min="15628" max="15628" width="12.7265625" style="33" bestFit="1" customWidth="1"/>
    <col min="15629" max="15872" width="9.1796875" style="33"/>
    <col min="15873" max="15873" width="20.7265625" style="33" customWidth="1"/>
    <col min="15874" max="15882" width="8.7265625" style="33" customWidth="1"/>
    <col min="15883" max="15883" width="20.7265625" style="33" customWidth="1"/>
    <col min="15884" max="15884" width="12.7265625" style="33" bestFit="1" customWidth="1"/>
    <col min="15885" max="16128" width="9.1796875" style="33"/>
    <col min="16129" max="16129" width="20.7265625" style="33" customWidth="1"/>
    <col min="16130" max="16138" width="8.7265625" style="33" customWidth="1"/>
    <col min="16139" max="16139" width="20.7265625" style="33" customWidth="1"/>
    <col min="16140" max="16140" width="12.7265625" style="33" bestFit="1" customWidth="1"/>
    <col min="16141" max="16384" width="9.1796875" style="33"/>
  </cols>
  <sheetData>
    <row r="1" spans="1:12" ht="24.5" x14ac:dyDescent="0.4">
      <c r="A1" s="1174" t="s">
        <v>418</v>
      </c>
      <c r="B1" s="1174"/>
      <c r="C1" s="1174"/>
      <c r="D1" s="1174"/>
      <c r="E1" s="1174"/>
      <c r="F1" s="1174"/>
      <c r="G1" s="1174"/>
      <c r="H1" s="1174"/>
      <c r="I1" s="1174"/>
      <c r="J1" s="1174"/>
      <c r="K1" s="1174"/>
      <c r="L1" s="4"/>
    </row>
    <row r="2" spans="1:12" ht="16" x14ac:dyDescent="0.4">
      <c r="A2" s="1175" t="s">
        <v>438</v>
      </c>
      <c r="B2" s="1175"/>
      <c r="C2" s="1175"/>
      <c r="D2" s="1175"/>
      <c r="E2" s="1175"/>
      <c r="F2" s="1175"/>
      <c r="G2" s="1175"/>
      <c r="H2" s="1175"/>
      <c r="I2" s="1175"/>
      <c r="J2" s="1175"/>
      <c r="K2" s="1175"/>
      <c r="L2" s="4"/>
    </row>
    <row r="3" spans="1:12" ht="16" x14ac:dyDescent="0.4">
      <c r="A3" s="1175">
        <v>2017</v>
      </c>
      <c r="B3" s="1175"/>
      <c r="C3" s="1175"/>
      <c r="D3" s="1175"/>
      <c r="E3" s="1175"/>
      <c r="F3" s="1175"/>
      <c r="G3" s="1175"/>
      <c r="H3" s="1175"/>
      <c r="I3" s="1175"/>
      <c r="J3" s="1175"/>
      <c r="K3" s="1175"/>
      <c r="L3" s="4"/>
    </row>
    <row r="4" spans="1:12" ht="27.75" customHeight="1" x14ac:dyDescent="0.4">
      <c r="A4" s="970" t="s">
        <v>130</v>
      </c>
      <c r="B4" s="320"/>
      <c r="C4" s="320"/>
      <c r="D4" s="1342"/>
      <c r="E4" s="1342"/>
      <c r="F4" s="1342"/>
      <c r="G4" s="320"/>
      <c r="H4" s="320"/>
      <c r="I4" s="320"/>
      <c r="J4" s="321"/>
      <c r="K4" s="973" t="s">
        <v>131</v>
      </c>
    </row>
    <row r="5" spans="1:12" ht="24.75" customHeight="1" x14ac:dyDescent="0.25">
      <c r="A5" s="1505" t="s">
        <v>1384</v>
      </c>
      <c r="B5" s="1501" t="s">
        <v>938</v>
      </c>
      <c r="C5" s="1501"/>
      <c r="D5" s="1501"/>
      <c r="E5" s="1502" t="s">
        <v>937</v>
      </c>
      <c r="F5" s="1502"/>
      <c r="G5" s="1502"/>
      <c r="H5" s="1502" t="s">
        <v>939</v>
      </c>
      <c r="I5" s="1502"/>
      <c r="J5" s="1502"/>
      <c r="K5" s="1507" t="s">
        <v>1003</v>
      </c>
    </row>
    <row r="6" spans="1:12" ht="35.25" customHeight="1" x14ac:dyDescent="0.25">
      <c r="A6" s="1506"/>
      <c r="B6" s="99" t="s">
        <v>911</v>
      </c>
      <c r="C6" s="494" t="s">
        <v>796</v>
      </c>
      <c r="D6" s="494" t="s">
        <v>795</v>
      </c>
      <c r="E6" s="99" t="s">
        <v>404</v>
      </c>
      <c r="F6" s="494" t="s">
        <v>796</v>
      </c>
      <c r="G6" s="494" t="s">
        <v>795</v>
      </c>
      <c r="H6" s="99" t="s">
        <v>404</v>
      </c>
      <c r="I6" s="494" t="s">
        <v>796</v>
      </c>
      <c r="J6" s="494" t="s">
        <v>795</v>
      </c>
      <c r="K6" s="1508"/>
    </row>
    <row r="7" spans="1:12" ht="25" customHeight="1" thickBot="1" x14ac:dyDescent="0.45">
      <c r="A7" s="783" t="s">
        <v>812</v>
      </c>
      <c r="B7" s="189">
        <f t="shared" ref="B7:D15" si="0">SUM(H7+E7)</f>
        <v>120</v>
      </c>
      <c r="C7" s="189">
        <f t="shared" si="0"/>
        <v>52</v>
      </c>
      <c r="D7" s="189">
        <f>SUM(J7+G7)</f>
        <v>68</v>
      </c>
      <c r="E7" s="189">
        <f>G7+F7</f>
        <v>88</v>
      </c>
      <c r="F7" s="220">
        <v>43</v>
      </c>
      <c r="G7" s="220">
        <v>45</v>
      </c>
      <c r="H7" s="189">
        <f>J7+I7</f>
        <v>32</v>
      </c>
      <c r="I7" s="220">
        <v>9</v>
      </c>
      <c r="J7" s="220">
        <v>23</v>
      </c>
      <c r="K7" s="701" t="s">
        <v>40</v>
      </c>
      <c r="L7" s="4"/>
    </row>
    <row r="8" spans="1:12" ht="25" customHeight="1" thickTop="1" thickBot="1" x14ac:dyDescent="0.45">
      <c r="A8" s="819" t="s">
        <v>813</v>
      </c>
      <c r="B8" s="193">
        <f t="shared" si="0"/>
        <v>27</v>
      </c>
      <c r="C8" s="193">
        <f t="shared" si="0"/>
        <v>13</v>
      </c>
      <c r="D8" s="193">
        <f t="shared" si="0"/>
        <v>14</v>
      </c>
      <c r="E8" s="193">
        <f t="shared" ref="E8:E15" si="1">G8+F8</f>
        <v>17</v>
      </c>
      <c r="F8" s="222">
        <v>8</v>
      </c>
      <c r="G8" s="222">
        <v>9</v>
      </c>
      <c r="H8" s="193">
        <f t="shared" ref="H8:H15" si="2">J8+I8</f>
        <v>10</v>
      </c>
      <c r="I8" s="222">
        <v>5</v>
      </c>
      <c r="J8" s="222">
        <v>5</v>
      </c>
      <c r="K8" s="830" t="s">
        <v>41</v>
      </c>
      <c r="L8" s="4"/>
    </row>
    <row r="9" spans="1:12" ht="25" customHeight="1" thickTop="1" thickBot="1" x14ac:dyDescent="0.45">
      <c r="A9" s="783" t="s">
        <v>814</v>
      </c>
      <c r="B9" s="189">
        <f t="shared" si="0"/>
        <v>2</v>
      </c>
      <c r="C9" s="189">
        <f t="shared" si="0"/>
        <v>2</v>
      </c>
      <c r="D9" s="189">
        <f t="shared" si="0"/>
        <v>0</v>
      </c>
      <c r="E9" s="189">
        <f t="shared" si="1"/>
        <v>2</v>
      </c>
      <c r="F9" s="220">
        <v>2</v>
      </c>
      <c r="G9" s="220">
        <v>0</v>
      </c>
      <c r="H9" s="189">
        <f t="shared" si="2"/>
        <v>0</v>
      </c>
      <c r="I9" s="220">
        <v>0</v>
      </c>
      <c r="J9" s="220">
        <v>0</v>
      </c>
      <c r="K9" s="701" t="s">
        <v>42</v>
      </c>
      <c r="L9" s="4"/>
    </row>
    <row r="10" spans="1:12" ht="25" customHeight="1" thickTop="1" thickBot="1" x14ac:dyDescent="0.45">
      <c r="A10" s="819" t="s">
        <v>815</v>
      </c>
      <c r="B10" s="193">
        <f t="shared" si="0"/>
        <v>1</v>
      </c>
      <c r="C10" s="193">
        <f t="shared" si="0"/>
        <v>1</v>
      </c>
      <c r="D10" s="193">
        <f>SUM(J10+G10)</f>
        <v>0</v>
      </c>
      <c r="E10" s="193">
        <f t="shared" si="1"/>
        <v>0</v>
      </c>
      <c r="F10" s="222">
        <v>0</v>
      </c>
      <c r="G10" s="222">
        <v>0</v>
      </c>
      <c r="H10" s="193">
        <f t="shared" si="2"/>
        <v>1</v>
      </c>
      <c r="I10" s="222">
        <v>1</v>
      </c>
      <c r="J10" s="222">
        <v>0</v>
      </c>
      <c r="K10" s="830" t="s">
        <v>43</v>
      </c>
      <c r="L10" s="4"/>
    </row>
    <row r="11" spans="1:12" ht="25" customHeight="1" thickTop="1" thickBot="1" x14ac:dyDescent="0.45">
      <c r="A11" s="783" t="s">
        <v>816</v>
      </c>
      <c r="B11" s="189">
        <f t="shared" si="0"/>
        <v>0</v>
      </c>
      <c r="C11" s="189">
        <f t="shared" si="0"/>
        <v>0</v>
      </c>
      <c r="D11" s="189">
        <f t="shared" si="0"/>
        <v>0</v>
      </c>
      <c r="E11" s="189">
        <f t="shared" si="1"/>
        <v>0</v>
      </c>
      <c r="F11" s="220">
        <v>0</v>
      </c>
      <c r="G11" s="220">
        <v>0</v>
      </c>
      <c r="H11" s="189">
        <f t="shared" si="2"/>
        <v>0</v>
      </c>
      <c r="I11" s="220">
        <v>0</v>
      </c>
      <c r="J11" s="220">
        <v>0</v>
      </c>
      <c r="K11" s="701" t="s">
        <v>44</v>
      </c>
      <c r="L11" s="4"/>
    </row>
    <row r="12" spans="1:12" ht="25" customHeight="1" thickTop="1" thickBot="1" x14ac:dyDescent="0.45">
      <c r="A12" s="819" t="s">
        <v>817</v>
      </c>
      <c r="B12" s="193">
        <f t="shared" si="0"/>
        <v>0</v>
      </c>
      <c r="C12" s="193">
        <f t="shared" si="0"/>
        <v>0</v>
      </c>
      <c r="D12" s="193">
        <f t="shared" si="0"/>
        <v>0</v>
      </c>
      <c r="E12" s="193">
        <f t="shared" si="1"/>
        <v>0</v>
      </c>
      <c r="F12" s="222">
        <v>0</v>
      </c>
      <c r="G12" s="222">
        <v>0</v>
      </c>
      <c r="H12" s="193">
        <f t="shared" si="2"/>
        <v>0</v>
      </c>
      <c r="I12" s="222">
        <v>0</v>
      </c>
      <c r="J12" s="222">
        <v>0</v>
      </c>
      <c r="K12" s="830" t="s">
        <v>45</v>
      </c>
      <c r="L12" s="4"/>
    </row>
    <row r="13" spans="1:12" ht="25" customHeight="1" thickTop="1" thickBot="1" x14ac:dyDescent="0.45">
      <c r="A13" s="783" t="s">
        <v>818</v>
      </c>
      <c r="B13" s="189">
        <f t="shared" si="0"/>
        <v>0</v>
      </c>
      <c r="C13" s="189">
        <f>SUM(I13+F13)</f>
        <v>0</v>
      </c>
      <c r="D13" s="189">
        <f t="shared" si="0"/>
        <v>0</v>
      </c>
      <c r="E13" s="189">
        <f t="shared" si="1"/>
        <v>0</v>
      </c>
      <c r="F13" s="220">
        <v>0</v>
      </c>
      <c r="G13" s="220">
        <v>0</v>
      </c>
      <c r="H13" s="189">
        <f t="shared" si="2"/>
        <v>0</v>
      </c>
      <c r="I13" s="220">
        <v>0</v>
      </c>
      <c r="J13" s="220">
        <v>0</v>
      </c>
      <c r="K13" s="701" t="s">
        <v>46</v>
      </c>
      <c r="L13" s="4"/>
    </row>
    <row r="14" spans="1:12" ht="25" customHeight="1" thickTop="1" thickBot="1" x14ac:dyDescent="0.45">
      <c r="A14" s="819" t="s">
        <v>819</v>
      </c>
      <c r="B14" s="193">
        <f t="shared" ref="B14" si="3">SUM(H14+E14)</f>
        <v>1</v>
      </c>
      <c r="C14" s="193">
        <f>SUM(I14+F14)</f>
        <v>0</v>
      </c>
      <c r="D14" s="193">
        <f>SUM(J14+G14)</f>
        <v>1</v>
      </c>
      <c r="E14" s="193">
        <f t="shared" si="1"/>
        <v>0</v>
      </c>
      <c r="F14" s="222">
        <v>0</v>
      </c>
      <c r="G14" s="222">
        <v>0</v>
      </c>
      <c r="H14" s="193">
        <f t="shared" si="2"/>
        <v>1</v>
      </c>
      <c r="I14" s="222">
        <v>0</v>
      </c>
      <c r="J14" s="222">
        <v>1</v>
      </c>
      <c r="K14" s="830" t="s">
        <v>669</v>
      </c>
      <c r="L14" s="4"/>
    </row>
    <row r="15" spans="1:12" ht="25" customHeight="1" thickTop="1" x14ac:dyDescent="0.4">
      <c r="A15" s="844" t="s">
        <v>826</v>
      </c>
      <c r="B15" s="195">
        <f t="shared" si="0"/>
        <v>0</v>
      </c>
      <c r="C15" s="195">
        <f t="shared" si="0"/>
        <v>0</v>
      </c>
      <c r="D15" s="195">
        <f t="shared" si="0"/>
        <v>0</v>
      </c>
      <c r="E15" s="195">
        <f t="shared" si="1"/>
        <v>0</v>
      </c>
      <c r="F15" s="253">
        <v>0</v>
      </c>
      <c r="G15" s="253">
        <v>0</v>
      </c>
      <c r="H15" s="195">
        <f t="shared" si="2"/>
        <v>0</v>
      </c>
      <c r="I15" s="253">
        <v>0</v>
      </c>
      <c r="J15" s="253">
        <v>0</v>
      </c>
      <c r="K15" s="845" t="s">
        <v>181</v>
      </c>
      <c r="L15" s="4"/>
    </row>
    <row r="16" spans="1:12" ht="30" customHeight="1" x14ac:dyDescent="0.25">
      <c r="A16" s="792" t="s">
        <v>47</v>
      </c>
      <c r="B16" s="215">
        <f>SUM(B7:B15)</f>
        <v>151</v>
      </c>
      <c r="C16" s="215">
        <f t="shared" ref="C16:I16" si="4">SUM(C7:C15)</f>
        <v>68</v>
      </c>
      <c r="D16" s="215">
        <f t="shared" si="4"/>
        <v>83</v>
      </c>
      <c r="E16" s="215">
        <f t="shared" si="4"/>
        <v>107</v>
      </c>
      <c r="F16" s="215">
        <f t="shared" si="4"/>
        <v>53</v>
      </c>
      <c r="G16" s="215">
        <f t="shared" si="4"/>
        <v>54</v>
      </c>
      <c r="H16" s="215">
        <f t="shared" si="4"/>
        <v>44</v>
      </c>
      <c r="I16" s="215">
        <f t="shared" si="4"/>
        <v>15</v>
      </c>
      <c r="J16" s="215">
        <f>SUM(J7:J15)</f>
        <v>29</v>
      </c>
      <c r="K16" s="787" t="s">
        <v>48</v>
      </c>
    </row>
    <row r="17" spans="1:1" x14ac:dyDescent="0.3">
      <c r="A17" s="30"/>
    </row>
    <row r="18" spans="1:1" x14ac:dyDescent="0.3">
      <c r="A18" s="30"/>
    </row>
  </sheetData>
  <mergeCells count="9">
    <mergeCell ref="A1:K1"/>
    <mergeCell ref="A2:K2"/>
    <mergeCell ref="A3:K3"/>
    <mergeCell ref="D4:F4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N17"/>
  <sheetViews>
    <sheetView view="pageBreakPreview" zoomScaleNormal="100" zoomScaleSheetLayoutView="100" workbookViewId="0">
      <selection activeCell="J14" sqref="J14"/>
    </sheetView>
  </sheetViews>
  <sheetFormatPr defaultRowHeight="14" x14ac:dyDescent="0.25"/>
  <cols>
    <col min="1" max="1" width="24.1796875" style="315" customWidth="1"/>
    <col min="2" max="2" width="10.1796875" style="6" customWidth="1"/>
    <col min="3" max="4" width="6.81640625" style="6" customWidth="1"/>
    <col min="5" max="12" width="7" style="6" customWidth="1"/>
    <col min="13" max="13" width="9.7265625" style="6" customWidth="1"/>
    <col min="14" max="14" width="23" style="6" customWidth="1"/>
    <col min="15" max="256" width="9.1796875" style="49"/>
    <col min="257" max="257" width="25.7265625" style="49" customWidth="1"/>
    <col min="258" max="259" width="10.1796875" style="49" customWidth="1"/>
    <col min="260" max="268" width="8" style="49" customWidth="1"/>
    <col min="269" max="269" width="11.26953125" style="49" customWidth="1"/>
    <col min="270" max="270" width="25.7265625" style="49" customWidth="1"/>
    <col min="271" max="512" width="9.1796875" style="49"/>
    <col min="513" max="513" width="25.7265625" style="49" customWidth="1"/>
    <col min="514" max="515" width="10.1796875" style="49" customWidth="1"/>
    <col min="516" max="524" width="8" style="49" customWidth="1"/>
    <col min="525" max="525" width="11.26953125" style="49" customWidth="1"/>
    <col min="526" max="526" width="25.7265625" style="49" customWidth="1"/>
    <col min="527" max="768" width="9.1796875" style="49"/>
    <col min="769" max="769" width="25.7265625" style="49" customWidth="1"/>
    <col min="770" max="771" width="10.1796875" style="49" customWidth="1"/>
    <col min="772" max="780" width="8" style="49" customWidth="1"/>
    <col min="781" max="781" width="11.26953125" style="49" customWidth="1"/>
    <col min="782" max="782" width="25.7265625" style="49" customWidth="1"/>
    <col min="783" max="1024" width="9.1796875" style="49"/>
    <col min="1025" max="1025" width="25.7265625" style="49" customWidth="1"/>
    <col min="1026" max="1027" width="10.1796875" style="49" customWidth="1"/>
    <col min="1028" max="1036" width="8" style="49" customWidth="1"/>
    <col min="1037" max="1037" width="11.26953125" style="49" customWidth="1"/>
    <col min="1038" max="1038" width="25.7265625" style="49" customWidth="1"/>
    <col min="1039" max="1280" width="9.1796875" style="49"/>
    <col min="1281" max="1281" width="25.7265625" style="49" customWidth="1"/>
    <col min="1282" max="1283" width="10.1796875" style="49" customWidth="1"/>
    <col min="1284" max="1292" width="8" style="49" customWidth="1"/>
    <col min="1293" max="1293" width="11.26953125" style="49" customWidth="1"/>
    <col min="1294" max="1294" width="25.7265625" style="49" customWidth="1"/>
    <col min="1295" max="1536" width="9.1796875" style="49"/>
    <col min="1537" max="1537" width="25.7265625" style="49" customWidth="1"/>
    <col min="1538" max="1539" width="10.1796875" style="49" customWidth="1"/>
    <col min="1540" max="1548" width="8" style="49" customWidth="1"/>
    <col min="1549" max="1549" width="11.26953125" style="49" customWidth="1"/>
    <col min="1550" max="1550" width="25.7265625" style="49" customWidth="1"/>
    <col min="1551" max="1792" width="9.1796875" style="49"/>
    <col min="1793" max="1793" width="25.7265625" style="49" customWidth="1"/>
    <col min="1794" max="1795" width="10.1796875" style="49" customWidth="1"/>
    <col min="1796" max="1804" width="8" style="49" customWidth="1"/>
    <col min="1805" max="1805" width="11.26953125" style="49" customWidth="1"/>
    <col min="1806" max="1806" width="25.7265625" style="49" customWidth="1"/>
    <col min="1807" max="2048" width="9.1796875" style="49"/>
    <col min="2049" max="2049" width="25.7265625" style="49" customWidth="1"/>
    <col min="2050" max="2051" width="10.1796875" style="49" customWidth="1"/>
    <col min="2052" max="2060" width="8" style="49" customWidth="1"/>
    <col min="2061" max="2061" width="11.26953125" style="49" customWidth="1"/>
    <col min="2062" max="2062" width="25.7265625" style="49" customWidth="1"/>
    <col min="2063" max="2304" width="9.1796875" style="49"/>
    <col min="2305" max="2305" width="25.7265625" style="49" customWidth="1"/>
    <col min="2306" max="2307" width="10.1796875" style="49" customWidth="1"/>
    <col min="2308" max="2316" width="8" style="49" customWidth="1"/>
    <col min="2317" max="2317" width="11.26953125" style="49" customWidth="1"/>
    <col min="2318" max="2318" width="25.7265625" style="49" customWidth="1"/>
    <col min="2319" max="2560" width="9.1796875" style="49"/>
    <col min="2561" max="2561" width="25.7265625" style="49" customWidth="1"/>
    <col min="2562" max="2563" width="10.1796875" style="49" customWidth="1"/>
    <col min="2564" max="2572" width="8" style="49" customWidth="1"/>
    <col min="2573" max="2573" width="11.26953125" style="49" customWidth="1"/>
    <col min="2574" max="2574" width="25.7265625" style="49" customWidth="1"/>
    <col min="2575" max="2816" width="9.1796875" style="49"/>
    <col min="2817" max="2817" width="25.7265625" style="49" customWidth="1"/>
    <col min="2818" max="2819" width="10.1796875" style="49" customWidth="1"/>
    <col min="2820" max="2828" width="8" style="49" customWidth="1"/>
    <col min="2829" max="2829" width="11.26953125" style="49" customWidth="1"/>
    <col min="2830" max="2830" width="25.7265625" style="49" customWidth="1"/>
    <col min="2831" max="3072" width="9.1796875" style="49"/>
    <col min="3073" max="3073" width="25.7265625" style="49" customWidth="1"/>
    <col min="3074" max="3075" width="10.1796875" style="49" customWidth="1"/>
    <col min="3076" max="3084" width="8" style="49" customWidth="1"/>
    <col min="3085" max="3085" width="11.26953125" style="49" customWidth="1"/>
    <col min="3086" max="3086" width="25.7265625" style="49" customWidth="1"/>
    <col min="3087" max="3328" width="9.1796875" style="49"/>
    <col min="3329" max="3329" width="25.7265625" style="49" customWidth="1"/>
    <col min="3330" max="3331" width="10.1796875" style="49" customWidth="1"/>
    <col min="3332" max="3340" width="8" style="49" customWidth="1"/>
    <col min="3341" max="3341" width="11.26953125" style="49" customWidth="1"/>
    <col min="3342" max="3342" width="25.7265625" style="49" customWidth="1"/>
    <col min="3343" max="3584" width="9.1796875" style="49"/>
    <col min="3585" max="3585" width="25.7265625" style="49" customWidth="1"/>
    <col min="3586" max="3587" width="10.1796875" style="49" customWidth="1"/>
    <col min="3588" max="3596" width="8" style="49" customWidth="1"/>
    <col min="3597" max="3597" width="11.26953125" style="49" customWidth="1"/>
    <col min="3598" max="3598" width="25.7265625" style="49" customWidth="1"/>
    <col min="3599" max="3840" width="9.1796875" style="49"/>
    <col min="3841" max="3841" width="25.7265625" style="49" customWidth="1"/>
    <col min="3842" max="3843" width="10.1796875" style="49" customWidth="1"/>
    <col min="3844" max="3852" width="8" style="49" customWidth="1"/>
    <col min="3853" max="3853" width="11.26953125" style="49" customWidth="1"/>
    <col min="3854" max="3854" width="25.7265625" style="49" customWidth="1"/>
    <col min="3855" max="4096" width="9.1796875" style="49"/>
    <col min="4097" max="4097" width="25.7265625" style="49" customWidth="1"/>
    <col min="4098" max="4099" width="10.1796875" style="49" customWidth="1"/>
    <col min="4100" max="4108" width="8" style="49" customWidth="1"/>
    <col min="4109" max="4109" width="11.26953125" style="49" customWidth="1"/>
    <col min="4110" max="4110" width="25.7265625" style="49" customWidth="1"/>
    <col min="4111" max="4352" width="9.1796875" style="49"/>
    <col min="4353" max="4353" width="25.7265625" style="49" customWidth="1"/>
    <col min="4354" max="4355" width="10.1796875" style="49" customWidth="1"/>
    <col min="4356" max="4364" width="8" style="49" customWidth="1"/>
    <col min="4365" max="4365" width="11.26953125" style="49" customWidth="1"/>
    <col min="4366" max="4366" width="25.7265625" style="49" customWidth="1"/>
    <col min="4367" max="4608" width="9.1796875" style="49"/>
    <col min="4609" max="4609" width="25.7265625" style="49" customWidth="1"/>
    <col min="4610" max="4611" width="10.1796875" style="49" customWidth="1"/>
    <col min="4612" max="4620" width="8" style="49" customWidth="1"/>
    <col min="4621" max="4621" width="11.26953125" style="49" customWidth="1"/>
    <col min="4622" max="4622" width="25.7265625" style="49" customWidth="1"/>
    <col min="4623" max="4864" width="9.1796875" style="49"/>
    <col min="4865" max="4865" width="25.7265625" style="49" customWidth="1"/>
    <col min="4866" max="4867" width="10.1796875" style="49" customWidth="1"/>
    <col min="4868" max="4876" width="8" style="49" customWidth="1"/>
    <col min="4877" max="4877" width="11.26953125" style="49" customWidth="1"/>
    <col min="4878" max="4878" width="25.7265625" style="49" customWidth="1"/>
    <col min="4879" max="5120" width="9.1796875" style="49"/>
    <col min="5121" max="5121" width="25.7265625" style="49" customWidth="1"/>
    <col min="5122" max="5123" width="10.1796875" style="49" customWidth="1"/>
    <col min="5124" max="5132" width="8" style="49" customWidth="1"/>
    <col min="5133" max="5133" width="11.26953125" style="49" customWidth="1"/>
    <col min="5134" max="5134" width="25.7265625" style="49" customWidth="1"/>
    <col min="5135" max="5376" width="9.1796875" style="49"/>
    <col min="5377" max="5377" width="25.7265625" style="49" customWidth="1"/>
    <col min="5378" max="5379" width="10.1796875" style="49" customWidth="1"/>
    <col min="5380" max="5388" width="8" style="49" customWidth="1"/>
    <col min="5389" max="5389" width="11.26953125" style="49" customWidth="1"/>
    <col min="5390" max="5390" width="25.7265625" style="49" customWidth="1"/>
    <col min="5391" max="5632" width="9.1796875" style="49"/>
    <col min="5633" max="5633" width="25.7265625" style="49" customWidth="1"/>
    <col min="5634" max="5635" width="10.1796875" style="49" customWidth="1"/>
    <col min="5636" max="5644" width="8" style="49" customWidth="1"/>
    <col min="5645" max="5645" width="11.26953125" style="49" customWidth="1"/>
    <col min="5646" max="5646" width="25.7265625" style="49" customWidth="1"/>
    <col min="5647" max="5888" width="9.1796875" style="49"/>
    <col min="5889" max="5889" width="25.7265625" style="49" customWidth="1"/>
    <col min="5890" max="5891" width="10.1796875" style="49" customWidth="1"/>
    <col min="5892" max="5900" width="8" style="49" customWidth="1"/>
    <col min="5901" max="5901" width="11.26953125" style="49" customWidth="1"/>
    <col min="5902" max="5902" width="25.7265625" style="49" customWidth="1"/>
    <col min="5903" max="6144" width="9.1796875" style="49"/>
    <col min="6145" max="6145" width="25.7265625" style="49" customWidth="1"/>
    <col min="6146" max="6147" width="10.1796875" style="49" customWidth="1"/>
    <col min="6148" max="6156" width="8" style="49" customWidth="1"/>
    <col min="6157" max="6157" width="11.26953125" style="49" customWidth="1"/>
    <col min="6158" max="6158" width="25.7265625" style="49" customWidth="1"/>
    <col min="6159" max="6400" width="9.1796875" style="49"/>
    <col min="6401" max="6401" width="25.7265625" style="49" customWidth="1"/>
    <col min="6402" max="6403" width="10.1796875" style="49" customWidth="1"/>
    <col min="6404" max="6412" width="8" style="49" customWidth="1"/>
    <col min="6413" max="6413" width="11.26953125" style="49" customWidth="1"/>
    <col min="6414" max="6414" width="25.7265625" style="49" customWidth="1"/>
    <col min="6415" max="6656" width="9.1796875" style="49"/>
    <col min="6657" max="6657" width="25.7265625" style="49" customWidth="1"/>
    <col min="6658" max="6659" width="10.1796875" style="49" customWidth="1"/>
    <col min="6660" max="6668" width="8" style="49" customWidth="1"/>
    <col min="6669" max="6669" width="11.26953125" style="49" customWidth="1"/>
    <col min="6670" max="6670" width="25.7265625" style="49" customWidth="1"/>
    <col min="6671" max="6912" width="9.1796875" style="49"/>
    <col min="6913" max="6913" width="25.7265625" style="49" customWidth="1"/>
    <col min="6914" max="6915" width="10.1796875" style="49" customWidth="1"/>
    <col min="6916" max="6924" width="8" style="49" customWidth="1"/>
    <col min="6925" max="6925" width="11.26953125" style="49" customWidth="1"/>
    <col min="6926" max="6926" width="25.7265625" style="49" customWidth="1"/>
    <col min="6927" max="7168" width="9.1796875" style="49"/>
    <col min="7169" max="7169" width="25.7265625" style="49" customWidth="1"/>
    <col min="7170" max="7171" width="10.1796875" style="49" customWidth="1"/>
    <col min="7172" max="7180" width="8" style="49" customWidth="1"/>
    <col min="7181" max="7181" width="11.26953125" style="49" customWidth="1"/>
    <col min="7182" max="7182" width="25.7265625" style="49" customWidth="1"/>
    <col min="7183" max="7424" width="9.1796875" style="49"/>
    <col min="7425" max="7425" width="25.7265625" style="49" customWidth="1"/>
    <col min="7426" max="7427" width="10.1796875" style="49" customWidth="1"/>
    <col min="7428" max="7436" width="8" style="49" customWidth="1"/>
    <col min="7437" max="7437" width="11.26953125" style="49" customWidth="1"/>
    <col min="7438" max="7438" width="25.7265625" style="49" customWidth="1"/>
    <col min="7439" max="7680" width="9.1796875" style="49"/>
    <col min="7681" max="7681" width="25.7265625" style="49" customWidth="1"/>
    <col min="7682" max="7683" width="10.1796875" style="49" customWidth="1"/>
    <col min="7684" max="7692" width="8" style="49" customWidth="1"/>
    <col min="7693" max="7693" width="11.26953125" style="49" customWidth="1"/>
    <col min="7694" max="7694" width="25.7265625" style="49" customWidth="1"/>
    <col min="7695" max="7936" width="9.1796875" style="49"/>
    <col min="7937" max="7937" width="25.7265625" style="49" customWidth="1"/>
    <col min="7938" max="7939" width="10.1796875" style="49" customWidth="1"/>
    <col min="7940" max="7948" width="8" style="49" customWidth="1"/>
    <col min="7949" max="7949" width="11.26953125" style="49" customWidth="1"/>
    <col min="7950" max="7950" width="25.7265625" style="49" customWidth="1"/>
    <col min="7951" max="8192" width="9.1796875" style="49"/>
    <col min="8193" max="8193" width="25.7265625" style="49" customWidth="1"/>
    <col min="8194" max="8195" width="10.1796875" style="49" customWidth="1"/>
    <col min="8196" max="8204" width="8" style="49" customWidth="1"/>
    <col min="8205" max="8205" width="11.26953125" style="49" customWidth="1"/>
    <col min="8206" max="8206" width="25.7265625" style="49" customWidth="1"/>
    <col min="8207" max="8448" width="9.1796875" style="49"/>
    <col min="8449" max="8449" width="25.7265625" style="49" customWidth="1"/>
    <col min="8450" max="8451" width="10.1796875" style="49" customWidth="1"/>
    <col min="8452" max="8460" width="8" style="49" customWidth="1"/>
    <col min="8461" max="8461" width="11.26953125" style="49" customWidth="1"/>
    <col min="8462" max="8462" width="25.7265625" style="49" customWidth="1"/>
    <col min="8463" max="8704" width="9.1796875" style="49"/>
    <col min="8705" max="8705" width="25.7265625" style="49" customWidth="1"/>
    <col min="8706" max="8707" width="10.1796875" style="49" customWidth="1"/>
    <col min="8708" max="8716" width="8" style="49" customWidth="1"/>
    <col min="8717" max="8717" width="11.26953125" style="49" customWidth="1"/>
    <col min="8718" max="8718" width="25.7265625" style="49" customWidth="1"/>
    <col min="8719" max="8960" width="9.1796875" style="49"/>
    <col min="8961" max="8961" width="25.7265625" style="49" customWidth="1"/>
    <col min="8962" max="8963" width="10.1796875" style="49" customWidth="1"/>
    <col min="8964" max="8972" width="8" style="49" customWidth="1"/>
    <col min="8973" max="8973" width="11.26953125" style="49" customWidth="1"/>
    <col min="8974" max="8974" width="25.7265625" style="49" customWidth="1"/>
    <col min="8975" max="9216" width="9.1796875" style="49"/>
    <col min="9217" max="9217" width="25.7265625" style="49" customWidth="1"/>
    <col min="9218" max="9219" width="10.1796875" style="49" customWidth="1"/>
    <col min="9220" max="9228" width="8" style="49" customWidth="1"/>
    <col min="9229" max="9229" width="11.26953125" style="49" customWidth="1"/>
    <col min="9230" max="9230" width="25.7265625" style="49" customWidth="1"/>
    <col min="9231" max="9472" width="9.1796875" style="49"/>
    <col min="9473" max="9473" width="25.7265625" style="49" customWidth="1"/>
    <col min="9474" max="9475" width="10.1796875" style="49" customWidth="1"/>
    <col min="9476" max="9484" width="8" style="49" customWidth="1"/>
    <col min="9485" max="9485" width="11.26953125" style="49" customWidth="1"/>
    <col min="9486" max="9486" width="25.7265625" style="49" customWidth="1"/>
    <col min="9487" max="9728" width="9.1796875" style="49"/>
    <col min="9729" max="9729" width="25.7265625" style="49" customWidth="1"/>
    <col min="9730" max="9731" width="10.1796875" style="49" customWidth="1"/>
    <col min="9732" max="9740" width="8" style="49" customWidth="1"/>
    <col min="9741" max="9741" width="11.26953125" style="49" customWidth="1"/>
    <col min="9742" max="9742" width="25.7265625" style="49" customWidth="1"/>
    <col min="9743" max="9984" width="9.1796875" style="49"/>
    <col min="9985" max="9985" width="25.7265625" style="49" customWidth="1"/>
    <col min="9986" max="9987" width="10.1796875" style="49" customWidth="1"/>
    <col min="9988" max="9996" width="8" style="49" customWidth="1"/>
    <col min="9997" max="9997" width="11.26953125" style="49" customWidth="1"/>
    <col min="9998" max="9998" width="25.7265625" style="49" customWidth="1"/>
    <col min="9999" max="10240" width="9.1796875" style="49"/>
    <col min="10241" max="10241" width="25.7265625" style="49" customWidth="1"/>
    <col min="10242" max="10243" width="10.1796875" style="49" customWidth="1"/>
    <col min="10244" max="10252" width="8" style="49" customWidth="1"/>
    <col min="10253" max="10253" width="11.26953125" style="49" customWidth="1"/>
    <col min="10254" max="10254" width="25.7265625" style="49" customWidth="1"/>
    <col min="10255" max="10496" width="9.1796875" style="49"/>
    <col min="10497" max="10497" width="25.7265625" style="49" customWidth="1"/>
    <col min="10498" max="10499" width="10.1796875" style="49" customWidth="1"/>
    <col min="10500" max="10508" width="8" style="49" customWidth="1"/>
    <col min="10509" max="10509" width="11.26953125" style="49" customWidth="1"/>
    <col min="10510" max="10510" width="25.7265625" style="49" customWidth="1"/>
    <col min="10511" max="10752" width="9.1796875" style="49"/>
    <col min="10753" max="10753" width="25.7265625" style="49" customWidth="1"/>
    <col min="10754" max="10755" width="10.1796875" style="49" customWidth="1"/>
    <col min="10756" max="10764" width="8" style="49" customWidth="1"/>
    <col min="10765" max="10765" width="11.26953125" style="49" customWidth="1"/>
    <col min="10766" max="10766" width="25.7265625" style="49" customWidth="1"/>
    <col min="10767" max="11008" width="9.1796875" style="49"/>
    <col min="11009" max="11009" width="25.7265625" style="49" customWidth="1"/>
    <col min="11010" max="11011" width="10.1796875" style="49" customWidth="1"/>
    <col min="11012" max="11020" width="8" style="49" customWidth="1"/>
    <col min="11021" max="11021" width="11.26953125" style="49" customWidth="1"/>
    <col min="11022" max="11022" width="25.7265625" style="49" customWidth="1"/>
    <col min="11023" max="11264" width="9.1796875" style="49"/>
    <col min="11265" max="11265" width="25.7265625" style="49" customWidth="1"/>
    <col min="11266" max="11267" width="10.1796875" style="49" customWidth="1"/>
    <col min="11268" max="11276" width="8" style="49" customWidth="1"/>
    <col min="11277" max="11277" width="11.26953125" style="49" customWidth="1"/>
    <col min="11278" max="11278" width="25.7265625" style="49" customWidth="1"/>
    <col min="11279" max="11520" width="9.1796875" style="49"/>
    <col min="11521" max="11521" width="25.7265625" style="49" customWidth="1"/>
    <col min="11522" max="11523" width="10.1796875" style="49" customWidth="1"/>
    <col min="11524" max="11532" width="8" style="49" customWidth="1"/>
    <col min="11533" max="11533" width="11.26953125" style="49" customWidth="1"/>
    <col min="11534" max="11534" width="25.7265625" style="49" customWidth="1"/>
    <col min="11535" max="11776" width="9.1796875" style="49"/>
    <col min="11777" max="11777" width="25.7265625" style="49" customWidth="1"/>
    <col min="11778" max="11779" width="10.1796875" style="49" customWidth="1"/>
    <col min="11780" max="11788" width="8" style="49" customWidth="1"/>
    <col min="11789" max="11789" width="11.26953125" style="49" customWidth="1"/>
    <col min="11790" max="11790" width="25.7265625" style="49" customWidth="1"/>
    <col min="11791" max="12032" width="9.1796875" style="49"/>
    <col min="12033" max="12033" width="25.7265625" style="49" customWidth="1"/>
    <col min="12034" max="12035" width="10.1796875" style="49" customWidth="1"/>
    <col min="12036" max="12044" width="8" style="49" customWidth="1"/>
    <col min="12045" max="12045" width="11.26953125" style="49" customWidth="1"/>
    <col min="12046" max="12046" width="25.7265625" style="49" customWidth="1"/>
    <col min="12047" max="12288" width="9.1796875" style="49"/>
    <col min="12289" max="12289" width="25.7265625" style="49" customWidth="1"/>
    <col min="12290" max="12291" width="10.1796875" style="49" customWidth="1"/>
    <col min="12292" max="12300" width="8" style="49" customWidth="1"/>
    <col min="12301" max="12301" width="11.26953125" style="49" customWidth="1"/>
    <col min="12302" max="12302" width="25.7265625" style="49" customWidth="1"/>
    <col min="12303" max="12544" width="9.1796875" style="49"/>
    <col min="12545" max="12545" width="25.7265625" style="49" customWidth="1"/>
    <col min="12546" max="12547" width="10.1796875" style="49" customWidth="1"/>
    <col min="12548" max="12556" width="8" style="49" customWidth="1"/>
    <col min="12557" max="12557" width="11.26953125" style="49" customWidth="1"/>
    <col min="12558" max="12558" width="25.7265625" style="49" customWidth="1"/>
    <col min="12559" max="12800" width="9.1796875" style="49"/>
    <col min="12801" max="12801" width="25.7265625" style="49" customWidth="1"/>
    <col min="12802" max="12803" width="10.1796875" style="49" customWidth="1"/>
    <col min="12804" max="12812" width="8" style="49" customWidth="1"/>
    <col min="12813" max="12813" width="11.26953125" style="49" customWidth="1"/>
    <col min="12814" max="12814" width="25.7265625" style="49" customWidth="1"/>
    <col min="12815" max="13056" width="9.1796875" style="49"/>
    <col min="13057" max="13057" width="25.7265625" style="49" customWidth="1"/>
    <col min="13058" max="13059" width="10.1796875" style="49" customWidth="1"/>
    <col min="13060" max="13068" width="8" style="49" customWidth="1"/>
    <col min="13069" max="13069" width="11.26953125" style="49" customWidth="1"/>
    <col min="13070" max="13070" width="25.7265625" style="49" customWidth="1"/>
    <col min="13071" max="13312" width="9.1796875" style="49"/>
    <col min="13313" max="13313" width="25.7265625" style="49" customWidth="1"/>
    <col min="13314" max="13315" width="10.1796875" style="49" customWidth="1"/>
    <col min="13316" max="13324" width="8" style="49" customWidth="1"/>
    <col min="13325" max="13325" width="11.26953125" style="49" customWidth="1"/>
    <col min="13326" max="13326" width="25.7265625" style="49" customWidth="1"/>
    <col min="13327" max="13568" width="9.1796875" style="49"/>
    <col min="13569" max="13569" width="25.7265625" style="49" customWidth="1"/>
    <col min="13570" max="13571" width="10.1796875" style="49" customWidth="1"/>
    <col min="13572" max="13580" width="8" style="49" customWidth="1"/>
    <col min="13581" max="13581" width="11.26953125" style="49" customWidth="1"/>
    <col min="13582" max="13582" width="25.7265625" style="49" customWidth="1"/>
    <col min="13583" max="13824" width="9.1796875" style="49"/>
    <col min="13825" max="13825" width="25.7265625" style="49" customWidth="1"/>
    <col min="13826" max="13827" width="10.1796875" style="49" customWidth="1"/>
    <col min="13828" max="13836" width="8" style="49" customWidth="1"/>
    <col min="13837" max="13837" width="11.26953125" style="49" customWidth="1"/>
    <col min="13838" max="13838" width="25.7265625" style="49" customWidth="1"/>
    <col min="13839" max="14080" width="9.1796875" style="49"/>
    <col min="14081" max="14081" width="25.7265625" style="49" customWidth="1"/>
    <col min="14082" max="14083" width="10.1796875" style="49" customWidth="1"/>
    <col min="14084" max="14092" width="8" style="49" customWidth="1"/>
    <col min="14093" max="14093" width="11.26953125" style="49" customWidth="1"/>
    <col min="14094" max="14094" width="25.7265625" style="49" customWidth="1"/>
    <col min="14095" max="14336" width="9.1796875" style="49"/>
    <col min="14337" max="14337" width="25.7265625" style="49" customWidth="1"/>
    <col min="14338" max="14339" width="10.1796875" style="49" customWidth="1"/>
    <col min="14340" max="14348" width="8" style="49" customWidth="1"/>
    <col min="14349" max="14349" width="11.26953125" style="49" customWidth="1"/>
    <col min="14350" max="14350" width="25.7265625" style="49" customWidth="1"/>
    <col min="14351" max="14592" width="9.1796875" style="49"/>
    <col min="14593" max="14593" width="25.7265625" style="49" customWidth="1"/>
    <col min="14594" max="14595" width="10.1796875" style="49" customWidth="1"/>
    <col min="14596" max="14604" width="8" style="49" customWidth="1"/>
    <col min="14605" max="14605" width="11.26953125" style="49" customWidth="1"/>
    <col min="14606" max="14606" width="25.7265625" style="49" customWidth="1"/>
    <col min="14607" max="14848" width="9.1796875" style="49"/>
    <col min="14849" max="14849" width="25.7265625" style="49" customWidth="1"/>
    <col min="14850" max="14851" width="10.1796875" style="49" customWidth="1"/>
    <col min="14852" max="14860" width="8" style="49" customWidth="1"/>
    <col min="14861" max="14861" width="11.26953125" style="49" customWidth="1"/>
    <col min="14862" max="14862" width="25.7265625" style="49" customWidth="1"/>
    <col min="14863" max="15104" width="9.1796875" style="49"/>
    <col min="15105" max="15105" width="25.7265625" style="49" customWidth="1"/>
    <col min="15106" max="15107" width="10.1796875" style="49" customWidth="1"/>
    <col min="15108" max="15116" width="8" style="49" customWidth="1"/>
    <col min="15117" max="15117" width="11.26953125" style="49" customWidth="1"/>
    <col min="15118" max="15118" width="25.7265625" style="49" customWidth="1"/>
    <col min="15119" max="15360" width="9.1796875" style="49"/>
    <col min="15361" max="15361" width="25.7265625" style="49" customWidth="1"/>
    <col min="15362" max="15363" width="10.1796875" style="49" customWidth="1"/>
    <col min="15364" max="15372" width="8" style="49" customWidth="1"/>
    <col min="15373" max="15373" width="11.26953125" style="49" customWidth="1"/>
    <col min="15374" max="15374" width="25.7265625" style="49" customWidth="1"/>
    <col min="15375" max="15616" width="9.1796875" style="49"/>
    <col min="15617" max="15617" width="25.7265625" style="49" customWidth="1"/>
    <col min="15618" max="15619" width="10.1796875" style="49" customWidth="1"/>
    <col min="15620" max="15628" width="8" style="49" customWidth="1"/>
    <col min="15629" max="15629" width="11.26953125" style="49" customWidth="1"/>
    <col min="15630" max="15630" width="25.7265625" style="49" customWidth="1"/>
    <col min="15631" max="15872" width="9.1796875" style="49"/>
    <col min="15873" max="15873" width="25.7265625" style="49" customWidth="1"/>
    <col min="15874" max="15875" width="10.1796875" style="49" customWidth="1"/>
    <col min="15876" max="15884" width="8" style="49" customWidth="1"/>
    <col min="15885" max="15885" width="11.26953125" style="49" customWidth="1"/>
    <col min="15886" max="15886" width="25.7265625" style="49" customWidth="1"/>
    <col min="15887" max="16128" width="9.1796875" style="49"/>
    <col min="16129" max="16129" width="25.7265625" style="49" customWidth="1"/>
    <col min="16130" max="16131" width="10.1796875" style="49" customWidth="1"/>
    <col min="16132" max="16140" width="8" style="49" customWidth="1"/>
    <col min="16141" max="16141" width="11.26953125" style="49" customWidth="1"/>
    <col min="16142" max="16142" width="25.7265625" style="49" customWidth="1"/>
    <col min="16143" max="16384" width="9.1796875" style="49"/>
  </cols>
  <sheetData>
    <row r="1" spans="1:14" s="113" customFormat="1" ht="24.5" x14ac:dyDescent="0.25">
      <c r="A1" s="1127" t="s">
        <v>766</v>
      </c>
      <c r="B1" s="1127"/>
      <c r="C1" s="1127"/>
      <c r="D1" s="1127"/>
      <c r="E1" s="1127"/>
      <c r="F1" s="1127"/>
      <c r="G1" s="1127"/>
      <c r="H1" s="1127"/>
      <c r="I1" s="1127"/>
      <c r="J1" s="1127"/>
      <c r="K1" s="1127"/>
      <c r="L1" s="1127"/>
      <c r="M1" s="1127"/>
      <c r="N1" s="1127"/>
    </row>
    <row r="2" spans="1:14" s="80" customFormat="1" ht="15.5" x14ac:dyDescent="0.25">
      <c r="A2" s="1128" t="s">
        <v>794</v>
      </c>
      <c r="B2" s="1129"/>
      <c r="C2" s="1129"/>
      <c r="D2" s="1129"/>
      <c r="E2" s="1129"/>
      <c r="F2" s="1129"/>
      <c r="G2" s="1129"/>
      <c r="H2" s="1129"/>
      <c r="I2" s="1129"/>
      <c r="J2" s="1129"/>
      <c r="K2" s="1129"/>
      <c r="L2" s="1129"/>
      <c r="M2" s="1129"/>
      <c r="N2" s="1129"/>
    </row>
    <row r="3" spans="1:14" s="80" customFormat="1" ht="22.5" customHeight="1" x14ac:dyDescent="0.25">
      <c r="A3" s="1129" t="s">
        <v>768</v>
      </c>
      <c r="B3" s="1129"/>
      <c r="C3" s="1129"/>
      <c r="D3" s="1129"/>
      <c r="E3" s="1129"/>
      <c r="F3" s="1129"/>
      <c r="G3" s="1129"/>
      <c r="H3" s="1129"/>
      <c r="I3" s="1129"/>
      <c r="J3" s="1129"/>
      <c r="K3" s="1129"/>
      <c r="L3" s="1129"/>
      <c r="M3" s="1129"/>
      <c r="N3" s="1129"/>
    </row>
    <row r="4" spans="1:14" s="110" customFormat="1" ht="27.75" customHeight="1" x14ac:dyDescent="0.35">
      <c r="A4" s="964" t="s">
        <v>139</v>
      </c>
      <c r="B4" s="965"/>
      <c r="C4" s="965"/>
      <c r="D4" s="965"/>
      <c r="E4" s="965"/>
      <c r="F4" s="965"/>
      <c r="G4" s="965"/>
      <c r="H4" s="965"/>
      <c r="I4" s="965"/>
      <c r="J4" s="965"/>
      <c r="K4" s="965"/>
      <c r="L4" s="965"/>
      <c r="M4" s="965"/>
      <c r="N4" s="969" t="s">
        <v>49</v>
      </c>
    </row>
    <row r="5" spans="1:14" s="5" customFormat="1" ht="48.75" customHeight="1" x14ac:dyDescent="0.25">
      <c r="A5" s="1160" t="s">
        <v>791</v>
      </c>
      <c r="B5" s="1160"/>
      <c r="C5" s="43">
        <v>2017</v>
      </c>
      <c r="D5" s="43">
        <v>2016</v>
      </c>
      <c r="E5" s="43">
        <v>2015</v>
      </c>
      <c r="F5" s="43">
        <v>2014</v>
      </c>
      <c r="G5" s="43">
        <v>2013</v>
      </c>
      <c r="H5" s="43">
        <v>2012</v>
      </c>
      <c r="I5" s="42">
        <v>2011</v>
      </c>
      <c r="J5" s="42">
        <v>2010</v>
      </c>
      <c r="K5" s="43">
        <v>2009</v>
      </c>
      <c r="L5" s="42">
        <v>2008</v>
      </c>
      <c r="M5" s="1161" t="s">
        <v>752</v>
      </c>
      <c r="N5" s="1161"/>
    </row>
    <row r="6" spans="1:14" ht="22" customHeight="1" thickBot="1" x14ac:dyDescent="0.3">
      <c r="A6" s="1142" t="s">
        <v>562</v>
      </c>
      <c r="B6" s="885" t="s">
        <v>122</v>
      </c>
      <c r="C6" s="886">
        <v>3.27</v>
      </c>
      <c r="D6" s="886">
        <v>3.15</v>
      </c>
      <c r="E6" s="886">
        <v>3.5177098495875789</v>
      </c>
      <c r="F6" s="886">
        <v>2.0115665074176516</v>
      </c>
      <c r="G6" s="886">
        <v>2.95</v>
      </c>
      <c r="H6" s="886">
        <v>2.6</v>
      </c>
      <c r="I6" s="886">
        <v>2.37</v>
      </c>
      <c r="J6" s="886">
        <v>3.1</v>
      </c>
      <c r="K6" s="887">
        <v>3.25</v>
      </c>
      <c r="L6" s="886">
        <v>2.2000000000000002</v>
      </c>
      <c r="M6" s="888" t="s">
        <v>140</v>
      </c>
      <c r="N6" s="1153" t="s">
        <v>141</v>
      </c>
    </row>
    <row r="7" spans="1:14" ht="22" customHeight="1" thickTop="1" thickBot="1" x14ac:dyDescent="0.3">
      <c r="A7" s="1158"/>
      <c r="B7" s="889" t="s">
        <v>125</v>
      </c>
      <c r="C7" s="890">
        <v>2.66</v>
      </c>
      <c r="D7" s="890">
        <v>2.0699999999999998</v>
      </c>
      <c r="E7" s="890">
        <v>3.2103602132985092</v>
      </c>
      <c r="F7" s="890">
        <v>2.2871519240665563</v>
      </c>
      <c r="G7" s="890">
        <v>3.14</v>
      </c>
      <c r="H7" s="890">
        <v>3.5</v>
      </c>
      <c r="I7" s="890">
        <v>3.07</v>
      </c>
      <c r="J7" s="890">
        <v>2.88</v>
      </c>
      <c r="K7" s="891">
        <v>3.64</v>
      </c>
      <c r="L7" s="890">
        <v>3.9</v>
      </c>
      <c r="M7" s="892" t="s">
        <v>142</v>
      </c>
      <c r="N7" s="1159"/>
    </row>
    <row r="8" spans="1:14" ht="22" customHeight="1" thickTop="1" thickBot="1" x14ac:dyDescent="0.3">
      <c r="A8" s="1158"/>
      <c r="B8" s="889" t="s">
        <v>47</v>
      </c>
      <c r="C8" s="893">
        <v>2.83</v>
      </c>
      <c r="D8" s="893">
        <v>2.39</v>
      </c>
      <c r="E8" s="893">
        <v>3.30553677409661</v>
      </c>
      <c r="F8" s="893">
        <v>2.2009983099477264</v>
      </c>
      <c r="G8" s="893">
        <v>3.08</v>
      </c>
      <c r="H8" s="893">
        <v>3.2</v>
      </c>
      <c r="I8" s="893">
        <v>2.81</v>
      </c>
      <c r="J8" s="893">
        <v>2.97</v>
      </c>
      <c r="K8" s="894">
        <v>3.48</v>
      </c>
      <c r="L8" s="893">
        <v>3.14</v>
      </c>
      <c r="M8" s="892" t="s">
        <v>48</v>
      </c>
      <c r="N8" s="1159"/>
    </row>
    <row r="9" spans="1:14" ht="22" customHeight="1" thickTop="1" thickBot="1" x14ac:dyDescent="0.3">
      <c r="A9" s="1162" t="s">
        <v>563</v>
      </c>
      <c r="B9" s="895" t="s">
        <v>122</v>
      </c>
      <c r="C9" s="896">
        <v>1.01</v>
      </c>
      <c r="D9" s="896">
        <v>0.76</v>
      </c>
      <c r="E9" s="896">
        <v>1.576904415332363</v>
      </c>
      <c r="F9" s="896">
        <v>1.257229067136032</v>
      </c>
      <c r="G9" s="896">
        <v>1.1499999999999999</v>
      </c>
      <c r="H9" s="896">
        <v>0.9</v>
      </c>
      <c r="I9" s="896">
        <v>1.32</v>
      </c>
      <c r="J9" s="896">
        <v>1.81</v>
      </c>
      <c r="K9" s="897">
        <v>1.1000000000000001</v>
      </c>
      <c r="L9" s="896">
        <v>1.4</v>
      </c>
      <c r="M9" s="898" t="s">
        <v>140</v>
      </c>
      <c r="N9" s="1163" t="s">
        <v>143</v>
      </c>
    </row>
    <row r="10" spans="1:14" ht="22" customHeight="1" thickTop="1" thickBot="1" x14ac:dyDescent="0.3">
      <c r="A10" s="1162"/>
      <c r="B10" s="899" t="s">
        <v>125</v>
      </c>
      <c r="C10" s="896">
        <v>1</v>
      </c>
      <c r="D10" s="896">
        <v>0.74</v>
      </c>
      <c r="E10" s="896">
        <v>1.1426705843943845</v>
      </c>
      <c r="F10" s="896">
        <v>1.5438275487449253</v>
      </c>
      <c r="G10" s="896">
        <v>0.88</v>
      </c>
      <c r="H10" s="896">
        <v>1.2</v>
      </c>
      <c r="I10" s="896">
        <v>1.77</v>
      </c>
      <c r="J10" s="896">
        <v>1.44</v>
      </c>
      <c r="K10" s="897">
        <v>1.45</v>
      </c>
      <c r="L10" s="896">
        <v>2.0299999999999998</v>
      </c>
      <c r="M10" s="900" t="s">
        <v>142</v>
      </c>
      <c r="N10" s="1163"/>
    </row>
    <row r="11" spans="1:14" ht="22" customHeight="1" thickTop="1" thickBot="1" x14ac:dyDescent="0.3">
      <c r="A11" s="1162"/>
      <c r="B11" s="899" t="s">
        <v>47</v>
      </c>
      <c r="C11" s="901">
        <v>1</v>
      </c>
      <c r="D11" s="901">
        <v>0.75</v>
      </c>
      <c r="E11" s="902">
        <v>1.277139208173691</v>
      </c>
      <c r="F11" s="902">
        <v>1.4542310262154619</v>
      </c>
      <c r="G11" s="902">
        <v>0.97</v>
      </c>
      <c r="H11" s="902">
        <v>1.1000000000000001</v>
      </c>
      <c r="I11" s="902">
        <v>1.66</v>
      </c>
      <c r="J11" s="902">
        <v>1.58</v>
      </c>
      <c r="K11" s="903">
        <v>1.31</v>
      </c>
      <c r="L11" s="902">
        <v>1.74</v>
      </c>
      <c r="M11" s="900" t="s">
        <v>48</v>
      </c>
      <c r="N11" s="1163"/>
    </row>
    <row r="12" spans="1:14" ht="22" customHeight="1" thickTop="1" thickBot="1" x14ac:dyDescent="0.3">
      <c r="A12" s="1158" t="s">
        <v>565</v>
      </c>
      <c r="B12" s="904" t="s">
        <v>122</v>
      </c>
      <c r="C12" s="890">
        <v>4.28</v>
      </c>
      <c r="D12" s="890">
        <v>3.91</v>
      </c>
      <c r="E12" s="890">
        <v>5.094614264919942</v>
      </c>
      <c r="F12" s="890">
        <v>3.2687955745536836</v>
      </c>
      <c r="G12" s="890">
        <v>4.0999999999999996</v>
      </c>
      <c r="H12" s="890">
        <v>3.5</v>
      </c>
      <c r="I12" s="890">
        <v>3.69</v>
      </c>
      <c r="J12" s="890">
        <v>4.91</v>
      </c>
      <c r="K12" s="891">
        <v>4.34</v>
      </c>
      <c r="L12" s="890">
        <v>3.5</v>
      </c>
      <c r="M12" s="905" t="s">
        <v>140</v>
      </c>
      <c r="N12" s="1159" t="s">
        <v>144</v>
      </c>
    </row>
    <row r="13" spans="1:14" ht="22" customHeight="1" thickTop="1" thickBot="1" x14ac:dyDescent="0.3">
      <c r="A13" s="1158"/>
      <c r="B13" s="889" t="s">
        <v>125</v>
      </c>
      <c r="C13" s="890">
        <v>3.66</v>
      </c>
      <c r="D13" s="890">
        <v>2.81</v>
      </c>
      <c r="E13" s="890">
        <v>4.3530307976928935</v>
      </c>
      <c r="F13" s="890">
        <v>3.8309794728114812</v>
      </c>
      <c r="G13" s="890">
        <v>4.0199999999999996</v>
      </c>
      <c r="H13" s="890">
        <v>4.7</v>
      </c>
      <c r="I13" s="890">
        <v>4.83</v>
      </c>
      <c r="J13" s="890">
        <v>4.33</v>
      </c>
      <c r="K13" s="891">
        <v>5.0999999999999996</v>
      </c>
      <c r="L13" s="890">
        <v>5.9</v>
      </c>
      <c r="M13" s="892" t="s">
        <v>142</v>
      </c>
      <c r="N13" s="1159"/>
    </row>
    <row r="14" spans="1:14" ht="22" customHeight="1" thickTop="1" thickBot="1" x14ac:dyDescent="0.3">
      <c r="A14" s="1158"/>
      <c r="B14" s="889" t="s">
        <v>47</v>
      </c>
      <c r="C14" s="906">
        <v>3.83</v>
      </c>
      <c r="D14" s="906">
        <v>3.13</v>
      </c>
      <c r="E14" s="893">
        <v>4.5826759822703025</v>
      </c>
      <c r="F14" s="893">
        <v>3.6552293361631882</v>
      </c>
      <c r="G14" s="893">
        <v>4.05</v>
      </c>
      <c r="H14" s="893">
        <v>4.3</v>
      </c>
      <c r="I14" s="893">
        <v>4.41</v>
      </c>
      <c r="J14" s="893">
        <v>4.5599999999999996</v>
      </c>
      <c r="K14" s="894">
        <v>4.79</v>
      </c>
      <c r="L14" s="893">
        <v>4.9000000000000004</v>
      </c>
      <c r="M14" s="892" t="s">
        <v>48</v>
      </c>
      <c r="N14" s="1159"/>
    </row>
    <row r="15" spans="1:14" ht="22" customHeight="1" thickTop="1" thickBot="1" x14ac:dyDescent="0.3">
      <c r="A15" s="1164" t="s">
        <v>564</v>
      </c>
      <c r="B15" s="895" t="s">
        <v>122</v>
      </c>
      <c r="C15" s="896">
        <v>1.26</v>
      </c>
      <c r="D15" s="896">
        <v>2.77</v>
      </c>
      <c r="E15" s="896">
        <v>3.2751091703056767</v>
      </c>
      <c r="F15" s="896">
        <v>3.8974101081216999</v>
      </c>
      <c r="G15" s="896">
        <v>3.33</v>
      </c>
      <c r="H15" s="896">
        <v>3.6</v>
      </c>
      <c r="I15" s="896">
        <v>2.77</v>
      </c>
      <c r="J15" s="896">
        <v>1.81</v>
      </c>
      <c r="K15" s="897">
        <v>2.85</v>
      </c>
      <c r="L15" s="896">
        <v>2.2000000000000002</v>
      </c>
      <c r="M15" s="898" t="s">
        <v>140</v>
      </c>
      <c r="N15" s="1163" t="s">
        <v>145</v>
      </c>
    </row>
    <row r="16" spans="1:14" ht="22" customHeight="1" thickTop="1" thickBot="1" x14ac:dyDescent="0.3">
      <c r="A16" s="1165"/>
      <c r="B16" s="899" t="s">
        <v>125</v>
      </c>
      <c r="C16" s="896">
        <v>1.7</v>
      </c>
      <c r="D16" s="896">
        <v>2.91</v>
      </c>
      <c r="E16" s="896">
        <v>2.6118184786157363</v>
      </c>
      <c r="F16" s="896">
        <v>2.515867116473212</v>
      </c>
      <c r="G16" s="896">
        <v>2.2599999999999998</v>
      </c>
      <c r="H16" s="896">
        <v>2.1</v>
      </c>
      <c r="I16" s="896">
        <v>3.38</v>
      </c>
      <c r="J16" s="896">
        <v>2.46</v>
      </c>
      <c r="K16" s="897">
        <v>1.91</v>
      </c>
      <c r="L16" s="896">
        <v>3.24</v>
      </c>
      <c r="M16" s="900" t="s">
        <v>142</v>
      </c>
      <c r="N16" s="1163"/>
    </row>
    <row r="17" spans="1:14" ht="22" customHeight="1" thickTop="1" x14ac:dyDescent="0.25">
      <c r="A17" s="1166"/>
      <c r="B17" s="907" t="s">
        <v>47</v>
      </c>
      <c r="C17" s="908">
        <v>1.58</v>
      </c>
      <c r="D17" s="908">
        <v>2.87</v>
      </c>
      <c r="E17" s="909">
        <v>2.8172188415596122</v>
      </c>
      <c r="F17" s="909">
        <v>2.9477655936799909</v>
      </c>
      <c r="G17" s="909">
        <v>2.62</v>
      </c>
      <c r="H17" s="909">
        <v>2.6</v>
      </c>
      <c r="I17" s="909">
        <v>3.15</v>
      </c>
      <c r="J17" s="909">
        <v>2.2000000000000002</v>
      </c>
      <c r="K17" s="910">
        <v>2.2799999999999998</v>
      </c>
      <c r="L17" s="909">
        <v>2.8</v>
      </c>
      <c r="M17" s="911" t="s">
        <v>48</v>
      </c>
      <c r="N17" s="1167"/>
    </row>
  </sheetData>
  <mergeCells count="13">
    <mergeCell ref="A9:A11"/>
    <mergeCell ref="N9:N11"/>
    <mergeCell ref="A12:A14"/>
    <mergeCell ref="N12:N14"/>
    <mergeCell ref="A15:A17"/>
    <mergeCell ref="N15:N17"/>
    <mergeCell ref="A6:A8"/>
    <mergeCell ref="N6:N8"/>
    <mergeCell ref="A1:N1"/>
    <mergeCell ref="A2:N2"/>
    <mergeCell ref="A3:N3"/>
    <mergeCell ref="A5:B5"/>
    <mergeCell ref="M5:N5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85"/>
  <dimension ref="A1:K19"/>
  <sheetViews>
    <sheetView view="pageBreakPreview" zoomScaleNormal="100" zoomScaleSheetLayoutView="100" workbookViewId="0">
      <selection activeCell="J14" sqref="J14"/>
    </sheetView>
  </sheetViews>
  <sheetFormatPr defaultRowHeight="14" x14ac:dyDescent="0.3"/>
  <cols>
    <col min="1" max="1" width="25.7265625" style="51" customWidth="1"/>
    <col min="2" max="10" width="8.7265625" style="51" customWidth="1"/>
    <col min="11" max="11" width="25.7265625" style="51" customWidth="1"/>
    <col min="12" max="255" width="9.1796875" style="33"/>
    <col min="256" max="256" width="15.7265625" style="33" customWidth="1"/>
    <col min="257" max="265" width="8.7265625" style="33" customWidth="1"/>
    <col min="266" max="266" width="15.7265625" style="33" customWidth="1"/>
    <col min="267" max="267" width="12.7265625" style="33" bestFit="1" customWidth="1"/>
    <col min="268" max="511" width="9.1796875" style="33"/>
    <col min="512" max="512" width="15.7265625" style="33" customWidth="1"/>
    <col min="513" max="521" width="8.7265625" style="33" customWidth="1"/>
    <col min="522" max="522" width="15.7265625" style="33" customWidth="1"/>
    <col min="523" max="523" width="12.7265625" style="33" bestFit="1" customWidth="1"/>
    <col min="524" max="767" width="9.1796875" style="33"/>
    <col min="768" max="768" width="15.7265625" style="33" customWidth="1"/>
    <col min="769" max="777" width="8.7265625" style="33" customWidth="1"/>
    <col min="778" max="778" width="15.7265625" style="33" customWidth="1"/>
    <col min="779" max="779" width="12.7265625" style="33" bestFit="1" customWidth="1"/>
    <col min="780" max="1023" width="9.1796875" style="33"/>
    <col min="1024" max="1024" width="15.7265625" style="33" customWidth="1"/>
    <col min="1025" max="1033" width="8.7265625" style="33" customWidth="1"/>
    <col min="1034" max="1034" width="15.7265625" style="33" customWidth="1"/>
    <col min="1035" max="1035" width="12.7265625" style="33" bestFit="1" customWidth="1"/>
    <col min="1036" max="1279" width="9.1796875" style="33"/>
    <col min="1280" max="1280" width="15.7265625" style="33" customWidth="1"/>
    <col min="1281" max="1289" width="8.7265625" style="33" customWidth="1"/>
    <col min="1290" max="1290" width="15.7265625" style="33" customWidth="1"/>
    <col min="1291" max="1291" width="12.7265625" style="33" bestFit="1" customWidth="1"/>
    <col min="1292" max="1535" width="9.1796875" style="33"/>
    <col min="1536" max="1536" width="15.7265625" style="33" customWidth="1"/>
    <col min="1537" max="1545" width="8.7265625" style="33" customWidth="1"/>
    <col min="1546" max="1546" width="15.7265625" style="33" customWidth="1"/>
    <col min="1547" max="1547" width="12.7265625" style="33" bestFit="1" customWidth="1"/>
    <col min="1548" max="1791" width="9.1796875" style="33"/>
    <col min="1792" max="1792" width="15.7265625" style="33" customWidth="1"/>
    <col min="1793" max="1801" width="8.7265625" style="33" customWidth="1"/>
    <col min="1802" max="1802" width="15.7265625" style="33" customWidth="1"/>
    <col min="1803" max="1803" width="12.7265625" style="33" bestFit="1" customWidth="1"/>
    <col min="1804" max="2047" width="9.1796875" style="33"/>
    <col min="2048" max="2048" width="15.7265625" style="33" customWidth="1"/>
    <col min="2049" max="2057" width="8.7265625" style="33" customWidth="1"/>
    <col min="2058" max="2058" width="15.7265625" style="33" customWidth="1"/>
    <col min="2059" max="2059" width="12.7265625" style="33" bestFit="1" customWidth="1"/>
    <col min="2060" max="2303" width="9.1796875" style="33"/>
    <col min="2304" max="2304" width="15.7265625" style="33" customWidth="1"/>
    <col min="2305" max="2313" width="8.7265625" style="33" customWidth="1"/>
    <col min="2314" max="2314" width="15.7265625" style="33" customWidth="1"/>
    <col min="2315" max="2315" width="12.7265625" style="33" bestFit="1" customWidth="1"/>
    <col min="2316" max="2559" width="9.1796875" style="33"/>
    <col min="2560" max="2560" width="15.7265625" style="33" customWidth="1"/>
    <col min="2561" max="2569" width="8.7265625" style="33" customWidth="1"/>
    <col min="2570" max="2570" width="15.7265625" style="33" customWidth="1"/>
    <col min="2571" max="2571" width="12.7265625" style="33" bestFit="1" customWidth="1"/>
    <col min="2572" max="2815" width="9.1796875" style="33"/>
    <col min="2816" max="2816" width="15.7265625" style="33" customWidth="1"/>
    <col min="2817" max="2825" width="8.7265625" style="33" customWidth="1"/>
    <col min="2826" max="2826" width="15.7265625" style="33" customWidth="1"/>
    <col min="2827" max="2827" width="12.7265625" style="33" bestFit="1" customWidth="1"/>
    <col min="2828" max="3071" width="9.1796875" style="33"/>
    <col min="3072" max="3072" width="15.7265625" style="33" customWidth="1"/>
    <col min="3073" max="3081" width="8.7265625" style="33" customWidth="1"/>
    <col min="3082" max="3082" width="15.7265625" style="33" customWidth="1"/>
    <col min="3083" max="3083" width="12.7265625" style="33" bestFit="1" customWidth="1"/>
    <col min="3084" max="3327" width="9.1796875" style="33"/>
    <col min="3328" max="3328" width="15.7265625" style="33" customWidth="1"/>
    <col min="3329" max="3337" width="8.7265625" style="33" customWidth="1"/>
    <col min="3338" max="3338" width="15.7265625" style="33" customWidth="1"/>
    <col min="3339" max="3339" width="12.7265625" style="33" bestFit="1" customWidth="1"/>
    <col min="3340" max="3583" width="9.1796875" style="33"/>
    <col min="3584" max="3584" width="15.7265625" style="33" customWidth="1"/>
    <col min="3585" max="3593" width="8.7265625" style="33" customWidth="1"/>
    <col min="3594" max="3594" width="15.7265625" style="33" customWidth="1"/>
    <col min="3595" max="3595" width="12.7265625" style="33" bestFit="1" customWidth="1"/>
    <col min="3596" max="3839" width="9.1796875" style="33"/>
    <col min="3840" max="3840" width="15.7265625" style="33" customWidth="1"/>
    <col min="3841" max="3849" width="8.7265625" style="33" customWidth="1"/>
    <col min="3850" max="3850" width="15.7265625" style="33" customWidth="1"/>
    <col min="3851" max="3851" width="12.7265625" style="33" bestFit="1" customWidth="1"/>
    <col min="3852" max="4095" width="9.1796875" style="33"/>
    <col min="4096" max="4096" width="15.7265625" style="33" customWidth="1"/>
    <col min="4097" max="4105" width="8.7265625" style="33" customWidth="1"/>
    <col min="4106" max="4106" width="15.7265625" style="33" customWidth="1"/>
    <col min="4107" max="4107" width="12.7265625" style="33" bestFit="1" customWidth="1"/>
    <col min="4108" max="4351" width="9.1796875" style="33"/>
    <col min="4352" max="4352" width="15.7265625" style="33" customWidth="1"/>
    <col min="4353" max="4361" width="8.7265625" style="33" customWidth="1"/>
    <col min="4362" max="4362" width="15.7265625" style="33" customWidth="1"/>
    <col min="4363" max="4363" width="12.7265625" style="33" bestFit="1" customWidth="1"/>
    <col min="4364" max="4607" width="9.1796875" style="33"/>
    <col min="4608" max="4608" width="15.7265625" style="33" customWidth="1"/>
    <col min="4609" max="4617" width="8.7265625" style="33" customWidth="1"/>
    <col min="4618" max="4618" width="15.7265625" style="33" customWidth="1"/>
    <col min="4619" max="4619" width="12.7265625" style="33" bestFit="1" customWidth="1"/>
    <col min="4620" max="4863" width="9.1796875" style="33"/>
    <col min="4864" max="4864" width="15.7265625" style="33" customWidth="1"/>
    <col min="4865" max="4873" width="8.7265625" style="33" customWidth="1"/>
    <col min="4874" max="4874" width="15.7265625" style="33" customWidth="1"/>
    <col min="4875" max="4875" width="12.7265625" style="33" bestFit="1" customWidth="1"/>
    <col min="4876" max="5119" width="9.1796875" style="33"/>
    <col min="5120" max="5120" width="15.7265625" style="33" customWidth="1"/>
    <col min="5121" max="5129" width="8.7265625" style="33" customWidth="1"/>
    <col min="5130" max="5130" width="15.7265625" style="33" customWidth="1"/>
    <col min="5131" max="5131" width="12.7265625" style="33" bestFit="1" customWidth="1"/>
    <col min="5132" max="5375" width="9.1796875" style="33"/>
    <col min="5376" max="5376" width="15.7265625" style="33" customWidth="1"/>
    <col min="5377" max="5385" width="8.7265625" style="33" customWidth="1"/>
    <col min="5386" max="5386" width="15.7265625" style="33" customWidth="1"/>
    <col min="5387" max="5387" width="12.7265625" style="33" bestFit="1" customWidth="1"/>
    <col min="5388" max="5631" width="9.1796875" style="33"/>
    <col min="5632" max="5632" width="15.7265625" style="33" customWidth="1"/>
    <col min="5633" max="5641" width="8.7265625" style="33" customWidth="1"/>
    <col min="5642" max="5642" width="15.7265625" style="33" customWidth="1"/>
    <col min="5643" max="5643" width="12.7265625" style="33" bestFit="1" customWidth="1"/>
    <col min="5644" max="5887" width="9.1796875" style="33"/>
    <col min="5888" max="5888" width="15.7265625" style="33" customWidth="1"/>
    <col min="5889" max="5897" width="8.7265625" style="33" customWidth="1"/>
    <col min="5898" max="5898" width="15.7265625" style="33" customWidth="1"/>
    <col min="5899" max="5899" width="12.7265625" style="33" bestFit="1" customWidth="1"/>
    <col min="5900" max="6143" width="9.1796875" style="33"/>
    <col min="6144" max="6144" width="15.7265625" style="33" customWidth="1"/>
    <col min="6145" max="6153" width="8.7265625" style="33" customWidth="1"/>
    <col min="6154" max="6154" width="15.7265625" style="33" customWidth="1"/>
    <col min="6155" max="6155" width="12.7265625" style="33" bestFit="1" customWidth="1"/>
    <col min="6156" max="6399" width="9.1796875" style="33"/>
    <col min="6400" max="6400" width="15.7265625" style="33" customWidth="1"/>
    <col min="6401" max="6409" width="8.7265625" style="33" customWidth="1"/>
    <col min="6410" max="6410" width="15.7265625" style="33" customWidth="1"/>
    <col min="6411" max="6411" width="12.7265625" style="33" bestFit="1" customWidth="1"/>
    <col min="6412" max="6655" width="9.1796875" style="33"/>
    <col min="6656" max="6656" width="15.7265625" style="33" customWidth="1"/>
    <col min="6657" max="6665" width="8.7265625" style="33" customWidth="1"/>
    <col min="6666" max="6666" width="15.7265625" style="33" customWidth="1"/>
    <col min="6667" max="6667" width="12.7265625" style="33" bestFit="1" customWidth="1"/>
    <col min="6668" max="6911" width="9.1796875" style="33"/>
    <col min="6912" max="6912" width="15.7265625" style="33" customWidth="1"/>
    <col min="6913" max="6921" width="8.7265625" style="33" customWidth="1"/>
    <col min="6922" max="6922" width="15.7265625" style="33" customWidth="1"/>
    <col min="6923" max="6923" width="12.7265625" style="33" bestFit="1" customWidth="1"/>
    <col min="6924" max="7167" width="9.1796875" style="33"/>
    <col min="7168" max="7168" width="15.7265625" style="33" customWidth="1"/>
    <col min="7169" max="7177" width="8.7265625" style="33" customWidth="1"/>
    <col min="7178" max="7178" width="15.7265625" style="33" customWidth="1"/>
    <col min="7179" max="7179" width="12.7265625" style="33" bestFit="1" customWidth="1"/>
    <col min="7180" max="7423" width="9.1796875" style="33"/>
    <col min="7424" max="7424" width="15.7265625" style="33" customWidth="1"/>
    <col min="7425" max="7433" width="8.7265625" style="33" customWidth="1"/>
    <col min="7434" max="7434" width="15.7265625" style="33" customWidth="1"/>
    <col min="7435" max="7435" width="12.7265625" style="33" bestFit="1" customWidth="1"/>
    <col min="7436" max="7679" width="9.1796875" style="33"/>
    <col min="7680" max="7680" width="15.7265625" style="33" customWidth="1"/>
    <col min="7681" max="7689" width="8.7265625" style="33" customWidth="1"/>
    <col min="7690" max="7690" width="15.7265625" style="33" customWidth="1"/>
    <col min="7691" max="7691" width="12.7265625" style="33" bestFit="1" customWidth="1"/>
    <col min="7692" max="7935" width="9.1796875" style="33"/>
    <col min="7936" max="7936" width="15.7265625" style="33" customWidth="1"/>
    <col min="7937" max="7945" width="8.7265625" style="33" customWidth="1"/>
    <col min="7946" max="7946" width="15.7265625" style="33" customWidth="1"/>
    <col min="7947" max="7947" width="12.7265625" style="33" bestFit="1" customWidth="1"/>
    <col min="7948" max="8191" width="9.1796875" style="33"/>
    <col min="8192" max="8192" width="15.7265625" style="33" customWidth="1"/>
    <col min="8193" max="8201" width="8.7265625" style="33" customWidth="1"/>
    <col min="8202" max="8202" width="15.7265625" style="33" customWidth="1"/>
    <col min="8203" max="8203" width="12.7265625" style="33" bestFit="1" customWidth="1"/>
    <col min="8204" max="8447" width="9.1796875" style="33"/>
    <col min="8448" max="8448" width="15.7265625" style="33" customWidth="1"/>
    <col min="8449" max="8457" width="8.7265625" style="33" customWidth="1"/>
    <col min="8458" max="8458" width="15.7265625" style="33" customWidth="1"/>
    <col min="8459" max="8459" width="12.7265625" style="33" bestFit="1" customWidth="1"/>
    <col min="8460" max="8703" width="9.1796875" style="33"/>
    <col min="8704" max="8704" width="15.7265625" style="33" customWidth="1"/>
    <col min="8705" max="8713" width="8.7265625" style="33" customWidth="1"/>
    <col min="8714" max="8714" width="15.7265625" style="33" customWidth="1"/>
    <col min="8715" max="8715" width="12.7265625" style="33" bestFit="1" customWidth="1"/>
    <col min="8716" max="8959" width="9.1796875" style="33"/>
    <col min="8960" max="8960" width="15.7265625" style="33" customWidth="1"/>
    <col min="8961" max="8969" width="8.7265625" style="33" customWidth="1"/>
    <col min="8970" max="8970" width="15.7265625" style="33" customWidth="1"/>
    <col min="8971" max="8971" width="12.7265625" style="33" bestFit="1" customWidth="1"/>
    <col min="8972" max="9215" width="9.1796875" style="33"/>
    <col min="9216" max="9216" width="15.7265625" style="33" customWidth="1"/>
    <col min="9217" max="9225" width="8.7265625" style="33" customWidth="1"/>
    <col min="9226" max="9226" width="15.7265625" style="33" customWidth="1"/>
    <col min="9227" max="9227" width="12.7265625" style="33" bestFit="1" customWidth="1"/>
    <col min="9228" max="9471" width="9.1796875" style="33"/>
    <col min="9472" max="9472" width="15.7265625" style="33" customWidth="1"/>
    <col min="9473" max="9481" width="8.7265625" style="33" customWidth="1"/>
    <col min="9482" max="9482" width="15.7265625" style="33" customWidth="1"/>
    <col min="9483" max="9483" width="12.7265625" style="33" bestFit="1" customWidth="1"/>
    <col min="9484" max="9727" width="9.1796875" style="33"/>
    <col min="9728" max="9728" width="15.7265625" style="33" customWidth="1"/>
    <col min="9729" max="9737" width="8.7265625" style="33" customWidth="1"/>
    <col min="9738" max="9738" width="15.7265625" style="33" customWidth="1"/>
    <col min="9739" max="9739" width="12.7265625" style="33" bestFit="1" customWidth="1"/>
    <col min="9740" max="9983" width="9.1796875" style="33"/>
    <col min="9984" max="9984" width="15.7265625" style="33" customWidth="1"/>
    <col min="9985" max="9993" width="8.7265625" style="33" customWidth="1"/>
    <col min="9994" max="9994" width="15.7265625" style="33" customWidth="1"/>
    <col min="9995" max="9995" width="12.7265625" style="33" bestFit="1" customWidth="1"/>
    <col min="9996" max="10239" width="9.1796875" style="33"/>
    <col min="10240" max="10240" width="15.7265625" style="33" customWidth="1"/>
    <col min="10241" max="10249" width="8.7265625" style="33" customWidth="1"/>
    <col min="10250" max="10250" width="15.7265625" style="33" customWidth="1"/>
    <col min="10251" max="10251" width="12.7265625" style="33" bestFit="1" customWidth="1"/>
    <col min="10252" max="10495" width="9.1796875" style="33"/>
    <col min="10496" max="10496" width="15.7265625" style="33" customWidth="1"/>
    <col min="10497" max="10505" width="8.7265625" style="33" customWidth="1"/>
    <col min="10506" max="10506" width="15.7265625" style="33" customWidth="1"/>
    <col min="10507" max="10507" width="12.7265625" style="33" bestFit="1" customWidth="1"/>
    <col min="10508" max="10751" width="9.1796875" style="33"/>
    <col min="10752" max="10752" width="15.7265625" style="33" customWidth="1"/>
    <col min="10753" max="10761" width="8.7265625" style="33" customWidth="1"/>
    <col min="10762" max="10762" width="15.7265625" style="33" customWidth="1"/>
    <col min="10763" max="10763" width="12.7265625" style="33" bestFit="1" customWidth="1"/>
    <col min="10764" max="11007" width="9.1796875" style="33"/>
    <col min="11008" max="11008" width="15.7265625" style="33" customWidth="1"/>
    <col min="11009" max="11017" width="8.7265625" style="33" customWidth="1"/>
    <col min="11018" max="11018" width="15.7265625" style="33" customWidth="1"/>
    <col min="11019" max="11019" width="12.7265625" style="33" bestFit="1" customWidth="1"/>
    <col min="11020" max="11263" width="9.1796875" style="33"/>
    <col min="11264" max="11264" width="15.7265625" style="33" customWidth="1"/>
    <col min="11265" max="11273" width="8.7265625" style="33" customWidth="1"/>
    <col min="11274" max="11274" width="15.7265625" style="33" customWidth="1"/>
    <col min="11275" max="11275" width="12.7265625" style="33" bestFit="1" customWidth="1"/>
    <col min="11276" max="11519" width="9.1796875" style="33"/>
    <col min="11520" max="11520" width="15.7265625" style="33" customWidth="1"/>
    <col min="11521" max="11529" width="8.7265625" style="33" customWidth="1"/>
    <col min="11530" max="11530" width="15.7265625" style="33" customWidth="1"/>
    <col min="11531" max="11531" width="12.7265625" style="33" bestFit="1" customWidth="1"/>
    <col min="11532" max="11775" width="9.1796875" style="33"/>
    <col min="11776" max="11776" width="15.7265625" style="33" customWidth="1"/>
    <col min="11777" max="11785" width="8.7265625" style="33" customWidth="1"/>
    <col min="11786" max="11786" width="15.7265625" style="33" customWidth="1"/>
    <col min="11787" max="11787" width="12.7265625" style="33" bestFit="1" customWidth="1"/>
    <col min="11788" max="12031" width="9.1796875" style="33"/>
    <col min="12032" max="12032" width="15.7265625" style="33" customWidth="1"/>
    <col min="12033" max="12041" width="8.7265625" style="33" customWidth="1"/>
    <col min="12042" max="12042" width="15.7265625" style="33" customWidth="1"/>
    <col min="12043" max="12043" width="12.7265625" style="33" bestFit="1" customWidth="1"/>
    <col min="12044" max="12287" width="9.1796875" style="33"/>
    <col min="12288" max="12288" width="15.7265625" style="33" customWidth="1"/>
    <col min="12289" max="12297" width="8.7265625" style="33" customWidth="1"/>
    <col min="12298" max="12298" width="15.7265625" style="33" customWidth="1"/>
    <col min="12299" max="12299" width="12.7265625" style="33" bestFit="1" customWidth="1"/>
    <col min="12300" max="12543" width="9.1796875" style="33"/>
    <col min="12544" max="12544" width="15.7265625" style="33" customWidth="1"/>
    <col min="12545" max="12553" width="8.7265625" style="33" customWidth="1"/>
    <col min="12554" max="12554" width="15.7265625" style="33" customWidth="1"/>
    <col min="12555" max="12555" width="12.7265625" style="33" bestFit="1" customWidth="1"/>
    <col min="12556" max="12799" width="9.1796875" style="33"/>
    <col min="12800" max="12800" width="15.7265625" style="33" customWidth="1"/>
    <col min="12801" max="12809" width="8.7265625" style="33" customWidth="1"/>
    <col min="12810" max="12810" width="15.7265625" style="33" customWidth="1"/>
    <col min="12811" max="12811" width="12.7265625" style="33" bestFit="1" customWidth="1"/>
    <col min="12812" max="13055" width="9.1796875" style="33"/>
    <col min="13056" max="13056" width="15.7265625" style="33" customWidth="1"/>
    <col min="13057" max="13065" width="8.7265625" style="33" customWidth="1"/>
    <col min="13066" max="13066" width="15.7265625" style="33" customWidth="1"/>
    <col min="13067" max="13067" width="12.7265625" style="33" bestFit="1" customWidth="1"/>
    <col min="13068" max="13311" width="9.1796875" style="33"/>
    <col min="13312" max="13312" width="15.7265625" style="33" customWidth="1"/>
    <col min="13313" max="13321" width="8.7265625" style="33" customWidth="1"/>
    <col min="13322" max="13322" width="15.7265625" style="33" customWidth="1"/>
    <col min="13323" max="13323" width="12.7265625" style="33" bestFit="1" customWidth="1"/>
    <col min="13324" max="13567" width="9.1796875" style="33"/>
    <col min="13568" max="13568" width="15.7265625" style="33" customWidth="1"/>
    <col min="13569" max="13577" width="8.7265625" style="33" customWidth="1"/>
    <col min="13578" max="13578" width="15.7265625" style="33" customWidth="1"/>
    <col min="13579" max="13579" width="12.7265625" style="33" bestFit="1" customWidth="1"/>
    <col min="13580" max="13823" width="9.1796875" style="33"/>
    <col min="13824" max="13824" width="15.7265625" style="33" customWidth="1"/>
    <col min="13825" max="13833" width="8.7265625" style="33" customWidth="1"/>
    <col min="13834" max="13834" width="15.7265625" style="33" customWidth="1"/>
    <col min="13835" max="13835" width="12.7265625" style="33" bestFit="1" customWidth="1"/>
    <col min="13836" max="14079" width="9.1796875" style="33"/>
    <col min="14080" max="14080" width="15.7265625" style="33" customWidth="1"/>
    <col min="14081" max="14089" width="8.7265625" style="33" customWidth="1"/>
    <col min="14090" max="14090" width="15.7265625" style="33" customWidth="1"/>
    <col min="14091" max="14091" width="12.7265625" style="33" bestFit="1" customWidth="1"/>
    <col min="14092" max="14335" width="9.1796875" style="33"/>
    <col min="14336" max="14336" width="15.7265625" style="33" customWidth="1"/>
    <col min="14337" max="14345" width="8.7265625" style="33" customWidth="1"/>
    <col min="14346" max="14346" width="15.7265625" style="33" customWidth="1"/>
    <col min="14347" max="14347" width="12.7265625" style="33" bestFit="1" customWidth="1"/>
    <col min="14348" max="14591" width="9.1796875" style="33"/>
    <col min="14592" max="14592" width="15.7265625" style="33" customWidth="1"/>
    <col min="14593" max="14601" width="8.7265625" style="33" customWidth="1"/>
    <col min="14602" max="14602" width="15.7265625" style="33" customWidth="1"/>
    <col min="14603" max="14603" width="12.7265625" style="33" bestFit="1" customWidth="1"/>
    <col min="14604" max="14847" width="9.1796875" style="33"/>
    <col min="14848" max="14848" width="15.7265625" style="33" customWidth="1"/>
    <col min="14849" max="14857" width="8.7265625" style="33" customWidth="1"/>
    <col min="14858" max="14858" width="15.7265625" style="33" customWidth="1"/>
    <col min="14859" max="14859" width="12.7265625" style="33" bestFit="1" customWidth="1"/>
    <col min="14860" max="15103" width="9.1796875" style="33"/>
    <col min="15104" max="15104" width="15.7265625" style="33" customWidth="1"/>
    <col min="15105" max="15113" width="8.7265625" style="33" customWidth="1"/>
    <col min="15114" max="15114" width="15.7265625" style="33" customWidth="1"/>
    <col min="15115" max="15115" width="12.7265625" style="33" bestFit="1" customWidth="1"/>
    <col min="15116" max="15359" width="9.1796875" style="33"/>
    <col min="15360" max="15360" width="15.7265625" style="33" customWidth="1"/>
    <col min="15361" max="15369" width="8.7265625" style="33" customWidth="1"/>
    <col min="15370" max="15370" width="15.7265625" style="33" customWidth="1"/>
    <col min="15371" max="15371" width="12.7265625" style="33" bestFit="1" customWidth="1"/>
    <col min="15372" max="15615" width="9.1796875" style="33"/>
    <col min="15616" max="15616" width="15.7265625" style="33" customWidth="1"/>
    <col min="15617" max="15625" width="8.7265625" style="33" customWidth="1"/>
    <col min="15626" max="15626" width="15.7265625" style="33" customWidth="1"/>
    <col min="15627" max="15627" width="12.7265625" style="33" bestFit="1" customWidth="1"/>
    <col min="15628" max="15871" width="9.1796875" style="33"/>
    <col min="15872" max="15872" width="15.7265625" style="33" customWidth="1"/>
    <col min="15873" max="15881" width="8.7265625" style="33" customWidth="1"/>
    <col min="15882" max="15882" width="15.7265625" style="33" customWidth="1"/>
    <col min="15883" max="15883" width="12.7265625" style="33" bestFit="1" customWidth="1"/>
    <col min="15884" max="16127" width="9.1796875" style="33"/>
    <col min="16128" max="16128" width="15.7265625" style="33" customWidth="1"/>
    <col min="16129" max="16137" width="8.7265625" style="33" customWidth="1"/>
    <col min="16138" max="16138" width="15.7265625" style="33" customWidth="1"/>
    <col min="16139" max="16139" width="12.7265625" style="33" bestFit="1" customWidth="1"/>
    <col min="16140" max="16384" width="9.1796875" style="33"/>
  </cols>
  <sheetData>
    <row r="1" spans="1:11" ht="24.5" x14ac:dyDescent="0.25">
      <c r="A1" s="1174" t="s">
        <v>419</v>
      </c>
      <c r="B1" s="1174"/>
      <c r="C1" s="1174"/>
      <c r="D1" s="1174"/>
      <c r="E1" s="1174"/>
      <c r="F1" s="1174"/>
      <c r="G1" s="1174"/>
      <c r="H1" s="1174"/>
      <c r="I1" s="1174"/>
      <c r="J1" s="1174"/>
      <c r="K1" s="1174"/>
    </row>
    <row r="2" spans="1:11" ht="15.5" x14ac:dyDescent="0.25">
      <c r="A2" s="1175" t="s">
        <v>439</v>
      </c>
      <c r="B2" s="1175"/>
      <c r="C2" s="1175"/>
      <c r="D2" s="1175"/>
      <c r="E2" s="1175"/>
      <c r="F2" s="1175"/>
      <c r="G2" s="1175"/>
      <c r="H2" s="1175"/>
      <c r="I2" s="1175"/>
      <c r="J2" s="1175"/>
      <c r="K2" s="1175"/>
    </row>
    <row r="3" spans="1:11" ht="15.5" x14ac:dyDescent="0.25">
      <c r="A3" s="1175">
        <v>2017</v>
      </c>
      <c r="B3" s="1175"/>
      <c r="C3" s="1175"/>
      <c r="D3" s="1175"/>
      <c r="E3" s="1175"/>
      <c r="F3" s="1175"/>
      <c r="G3" s="1175"/>
      <c r="H3" s="1175"/>
      <c r="I3" s="1175"/>
      <c r="J3" s="1175"/>
      <c r="K3" s="1175"/>
    </row>
    <row r="4" spans="1:11" ht="27.75" customHeight="1" x14ac:dyDescent="0.4">
      <c r="A4" s="970" t="s">
        <v>139</v>
      </c>
      <c r="B4" s="320"/>
      <c r="C4" s="320"/>
      <c r="D4" s="1342"/>
      <c r="E4" s="1342"/>
      <c r="F4" s="1342"/>
      <c r="G4" s="320"/>
      <c r="H4" s="320"/>
      <c r="I4" s="320"/>
      <c r="J4" s="321"/>
      <c r="K4" s="973" t="s">
        <v>49</v>
      </c>
    </row>
    <row r="5" spans="1:11" s="2" customFormat="1" ht="24" customHeight="1" x14ac:dyDescent="0.25">
      <c r="A5" s="1505" t="s">
        <v>1385</v>
      </c>
      <c r="B5" s="1501" t="s">
        <v>938</v>
      </c>
      <c r="C5" s="1501"/>
      <c r="D5" s="1501"/>
      <c r="E5" s="1502" t="s">
        <v>937</v>
      </c>
      <c r="F5" s="1502"/>
      <c r="G5" s="1502"/>
      <c r="H5" s="1502" t="s">
        <v>939</v>
      </c>
      <c r="I5" s="1502"/>
      <c r="J5" s="1502"/>
      <c r="K5" s="1507" t="s">
        <v>913</v>
      </c>
    </row>
    <row r="6" spans="1:11" s="2" customFormat="1" ht="30" customHeight="1" x14ac:dyDescent="0.25">
      <c r="A6" s="1506"/>
      <c r="B6" s="99" t="s">
        <v>911</v>
      </c>
      <c r="C6" s="494" t="s">
        <v>796</v>
      </c>
      <c r="D6" s="494" t="s">
        <v>795</v>
      </c>
      <c r="E6" s="99" t="s">
        <v>404</v>
      </c>
      <c r="F6" s="494" t="s">
        <v>796</v>
      </c>
      <c r="G6" s="494" t="s">
        <v>795</v>
      </c>
      <c r="H6" s="99" t="s">
        <v>404</v>
      </c>
      <c r="I6" s="494" t="s">
        <v>796</v>
      </c>
      <c r="J6" s="494" t="s">
        <v>795</v>
      </c>
      <c r="K6" s="1508"/>
    </row>
    <row r="7" spans="1:11" ht="24" customHeight="1" thickBot="1" x14ac:dyDescent="0.3">
      <c r="A7" s="783" t="s">
        <v>865</v>
      </c>
      <c r="B7" s="189">
        <f>D7+C7</f>
        <v>12</v>
      </c>
      <c r="C7" s="189">
        <f>I7+F7</f>
        <v>5</v>
      </c>
      <c r="D7" s="189">
        <f>J7+G7</f>
        <v>7</v>
      </c>
      <c r="E7" s="189">
        <f>G7+F7</f>
        <v>6</v>
      </c>
      <c r="F7" s="220">
        <v>4</v>
      </c>
      <c r="G7" s="220">
        <v>2</v>
      </c>
      <c r="H7" s="189">
        <f>J7+I7</f>
        <v>6</v>
      </c>
      <c r="I7" s="220">
        <v>1</v>
      </c>
      <c r="J7" s="220">
        <v>5</v>
      </c>
      <c r="K7" s="701" t="s">
        <v>50</v>
      </c>
    </row>
    <row r="8" spans="1:11" ht="24" customHeight="1" thickTop="1" thickBot="1" x14ac:dyDescent="0.3">
      <c r="A8" s="819" t="s">
        <v>866</v>
      </c>
      <c r="B8" s="265">
        <f t="shared" ref="B8:B19" si="0">D8+C8</f>
        <v>9</v>
      </c>
      <c r="C8" s="265">
        <f t="shared" ref="C8:C19" si="1">I8+F8</f>
        <v>3</v>
      </c>
      <c r="D8" s="265">
        <f t="shared" ref="D8:D19" si="2">J8+G8</f>
        <v>6</v>
      </c>
      <c r="E8" s="265">
        <f t="shared" ref="E8:E18" si="3">G8+F8</f>
        <v>6</v>
      </c>
      <c r="F8" s="222">
        <v>3</v>
      </c>
      <c r="G8" s="222">
        <v>3</v>
      </c>
      <c r="H8" s="265">
        <f t="shared" ref="H8:H18" si="4">J8+I8</f>
        <v>3</v>
      </c>
      <c r="I8" s="222">
        <v>0</v>
      </c>
      <c r="J8" s="222">
        <v>3</v>
      </c>
      <c r="K8" s="830" t="s">
        <v>51</v>
      </c>
    </row>
    <row r="9" spans="1:11" ht="24" customHeight="1" thickTop="1" thickBot="1" x14ac:dyDescent="0.3">
      <c r="A9" s="783" t="s">
        <v>867</v>
      </c>
      <c r="B9" s="189">
        <f t="shared" si="0"/>
        <v>12</v>
      </c>
      <c r="C9" s="189">
        <f t="shared" si="1"/>
        <v>4</v>
      </c>
      <c r="D9" s="189">
        <f t="shared" si="2"/>
        <v>8</v>
      </c>
      <c r="E9" s="189">
        <f t="shared" si="3"/>
        <v>9</v>
      </c>
      <c r="F9" s="220">
        <v>3</v>
      </c>
      <c r="G9" s="220">
        <v>6</v>
      </c>
      <c r="H9" s="189">
        <f t="shared" si="4"/>
        <v>3</v>
      </c>
      <c r="I9" s="220">
        <v>1</v>
      </c>
      <c r="J9" s="220">
        <v>2</v>
      </c>
      <c r="K9" s="701" t="s">
        <v>52</v>
      </c>
    </row>
    <row r="10" spans="1:11" ht="24" customHeight="1" thickTop="1" thickBot="1" x14ac:dyDescent="0.3">
      <c r="A10" s="819" t="s">
        <v>868</v>
      </c>
      <c r="B10" s="265">
        <f t="shared" si="0"/>
        <v>14</v>
      </c>
      <c r="C10" s="265">
        <f t="shared" si="1"/>
        <v>6</v>
      </c>
      <c r="D10" s="265">
        <f t="shared" si="2"/>
        <v>8</v>
      </c>
      <c r="E10" s="265">
        <f t="shared" si="3"/>
        <v>13</v>
      </c>
      <c r="F10" s="222">
        <v>5</v>
      </c>
      <c r="G10" s="222">
        <v>8</v>
      </c>
      <c r="H10" s="265">
        <f t="shared" si="4"/>
        <v>1</v>
      </c>
      <c r="I10" s="222">
        <v>1</v>
      </c>
      <c r="J10" s="222">
        <v>0</v>
      </c>
      <c r="K10" s="830" t="s">
        <v>53</v>
      </c>
    </row>
    <row r="11" spans="1:11" ht="24" customHeight="1" thickTop="1" thickBot="1" x14ac:dyDescent="0.3">
      <c r="A11" s="783" t="s">
        <v>869</v>
      </c>
      <c r="B11" s="189">
        <f>D11+C11</f>
        <v>11</v>
      </c>
      <c r="C11" s="189">
        <f t="shared" si="1"/>
        <v>4</v>
      </c>
      <c r="D11" s="189">
        <f>J11+G11</f>
        <v>7</v>
      </c>
      <c r="E11" s="189">
        <f t="shared" si="3"/>
        <v>7</v>
      </c>
      <c r="F11" s="220">
        <v>3</v>
      </c>
      <c r="G11" s="220">
        <v>4</v>
      </c>
      <c r="H11" s="189">
        <f t="shared" si="4"/>
        <v>4</v>
      </c>
      <c r="I11" s="220">
        <v>1</v>
      </c>
      <c r="J11" s="220">
        <v>3</v>
      </c>
      <c r="K11" s="701" t="s">
        <v>54</v>
      </c>
    </row>
    <row r="12" spans="1:11" ht="24" customHeight="1" thickTop="1" thickBot="1" x14ac:dyDescent="0.3">
      <c r="A12" s="819" t="s">
        <v>870</v>
      </c>
      <c r="B12" s="265">
        <f t="shared" si="0"/>
        <v>15</v>
      </c>
      <c r="C12" s="265">
        <f t="shared" si="1"/>
        <v>7</v>
      </c>
      <c r="D12" s="265">
        <f t="shared" si="2"/>
        <v>8</v>
      </c>
      <c r="E12" s="265">
        <f t="shared" si="3"/>
        <v>13</v>
      </c>
      <c r="F12" s="222">
        <v>7</v>
      </c>
      <c r="G12" s="222">
        <v>6</v>
      </c>
      <c r="H12" s="265">
        <f t="shared" si="4"/>
        <v>2</v>
      </c>
      <c r="I12" s="222">
        <v>0</v>
      </c>
      <c r="J12" s="222">
        <v>2</v>
      </c>
      <c r="K12" s="830" t="s">
        <v>681</v>
      </c>
    </row>
    <row r="13" spans="1:11" ht="24" customHeight="1" thickTop="1" thickBot="1" x14ac:dyDescent="0.3">
      <c r="A13" s="783" t="s">
        <v>871</v>
      </c>
      <c r="B13" s="189">
        <f t="shared" si="0"/>
        <v>11</v>
      </c>
      <c r="C13" s="189">
        <f t="shared" si="1"/>
        <v>4</v>
      </c>
      <c r="D13" s="189">
        <f>J13+G13</f>
        <v>7</v>
      </c>
      <c r="E13" s="189">
        <f t="shared" si="3"/>
        <v>8</v>
      </c>
      <c r="F13" s="220">
        <v>4</v>
      </c>
      <c r="G13" s="220">
        <v>4</v>
      </c>
      <c r="H13" s="189">
        <f t="shared" si="4"/>
        <v>3</v>
      </c>
      <c r="I13" s="220">
        <v>0</v>
      </c>
      <c r="J13" s="220">
        <v>3</v>
      </c>
      <c r="K13" s="701" t="s">
        <v>55</v>
      </c>
    </row>
    <row r="14" spans="1:11" ht="24" customHeight="1" thickTop="1" thickBot="1" x14ac:dyDescent="0.3">
      <c r="A14" s="819" t="s">
        <v>872</v>
      </c>
      <c r="B14" s="265">
        <f t="shared" si="0"/>
        <v>12</v>
      </c>
      <c r="C14" s="265">
        <f t="shared" si="1"/>
        <v>5</v>
      </c>
      <c r="D14" s="265">
        <f t="shared" si="2"/>
        <v>7</v>
      </c>
      <c r="E14" s="265">
        <f t="shared" si="3"/>
        <v>7</v>
      </c>
      <c r="F14" s="222">
        <v>3</v>
      </c>
      <c r="G14" s="222">
        <v>4</v>
      </c>
      <c r="H14" s="265">
        <f t="shared" si="4"/>
        <v>5</v>
      </c>
      <c r="I14" s="222">
        <v>2</v>
      </c>
      <c r="J14" s="222">
        <v>3</v>
      </c>
      <c r="K14" s="830" t="s">
        <v>56</v>
      </c>
    </row>
    <row r="15" spans="1:11" ht="24" customHeight="1" thickTop="1" thickBot="1" x14ac:dyDescent="0.3">
      <c r="A15" s="783" t="s">
        <v>873</v>
      </c>
      <c r="B15" s="189">
        <f t="shared" si="0"/>
        <v>15</v>
      </c>
      <c r="C15" s="189">
        <f t="shared" si="1"/>
        <v>5</v>
      </c>
      <c r="D15" s="189">
        <f t="shared" si="2"/>
        <v>10</v>
      </c>
      <c r="E15" s="189">
        <f t="shared" si="3"/>
        <v>11</v>
      </c>
      <c r="F15" s="220">
        <v>3</v>
      </c>
      <c r="G15" s="220">
        <v>8</v>
      </c>
      <c r="H15" s="189">
        <f t="shared" si="4"/>
        <v>4</v>
      </c>
      <c r="I15" s="220">
        <v>2</v>
      </c>
      <c r="J15" s="220">
        <v>2</v>
      </c>
      <c r="K15" s="701" t="s">
        <v>57</v>
      </c>
    </row>
    <row r="16" spans="1:11" ht="24" customHeight="1" thickTop="1" thickBot="1" x14ac:dyDescent="0.3">
      <c r="A16" s="819" t="s">
        <v>874</v>
      </c>
      <c r="B16" s="265">
        <f t="shared" si="0"/>
        <v>13</v>
      </c>
      <c r="C16" s="265">
        <f t="shared" si="1"/>
        <v>10</v>
      </c>
      <c r="D16" s="265">
        <f>J16+G16</f>
        <v>3</v>
      </c>
      <c r="E16" s="265">
        <f t="shared" si="3"/>
        <v>10</v>
      </c>
      <c r="F16" s="222">
        <v>8</v>
      </c>
      <c r="G16" s="222">
        <v>2</v>
      </c>
      <c r="H16" s="265">
        <f t="shared" si="4"/>
        <v>3</v>
      </c>
      <c r="I16" s="222">
        <v>2</v>
      </c>
      <c r="J16" s="222">
        <v>1</v>
      </c>
      <c r="K16" s="830" t="s">
        <v>58</v>
      </c>
    </row>
    <row r="17" spans="1:11" ht="24" customHeight="1" thickTop="1" thickBot="1" x14ac:dyDescent="0.3">
      <c r="A17" s="783" t="s">
        <v>875</v>
      </c>
      <c r="B17" s="189">
        <f t="shared" si="0"/>
        <v>11</v>
      </c>
      <c r="C17" s="189">
        <f t="shared" si="1"/>
        <v>5</v>
      </c>
      <c r="D17" s="189">
        <f t="shared" si="2"/>
        <v>6</v>
      </c>
      <c r="E17" s="189">
        <f t="shared" si="3"/>
        <v>8</v>
      </c>
      <c r="F17" s="220">
        <v>3</v>
      </c>
      <c r="G17" s="220">
        <v>5</v>
      </c>
      <c r="H17" s="189">
        <f t="shared" si="4"/>
        <v>3</v>
      </c>
      <c r="I17" s="220">
        <v>2</v>
      </c>
      <c r="J17" s="220">
        <v>1</v>
      </c>
      <c r="K17" s="701" t="s">
        <v>59</v>
      </c>
    </row>
    <row r="18" spans="1:11" ht="24" customHeight="1" thickTop="1" x14ac:dyDescent="0.25">
      <c r="A18" s="820" t="s">
        <v>876</v>
      </c>
      <c r="B18" s="200">
        <f t="shared" si="0"/>
        <v>16</v>
      </c>
      <c r="C18" s="200">
        <f t="shared" si="1"/>
        <v>10</v>
      </c>
      <c r="D18" s="200">
        <f t="shared" si="2"/>
        <v>6</v>
      </c>
      <c r="E18" s="200">
        <f t="shared" si="3"/>
        <v>9</v>
      </c>
      <c r="F18" s="252">
        <v>7</v>
      </c>
      <c r="G18" s="252">
        <v>2</v>
      </c>
      <c r="H18" s="200">
        <f t="shared" si="4"/>
        <v>7</v>
      </c>
      <c r="I18" s="252">
        <v>3</v>
      </c>
      <c r="J18" s="252">
        <v>4</v>
      </c>
      <c r="K18" s="846" t="s">
        <v>60</v>
      </c>
    </row>
    <row r="19" spans="1:11" ht="30" customHeight="1" x14ac:dyDescent="0.25">
      <c r="A19" s="740" t="s">
        <v>47</v>
      </c>
      <c r="B19" s="355">
        <f t="shared" si="0"/>
        <v>151</v>
      </c>
      <c r="C19" s="355">
        <f t="shared" si="1"/>
        <v>68</v>
      </c>
      <c r="D19" s="355">
        <f t="shared" si="2"/>
        <v>83</v>
      </c>
      <c r="E19" s="355">
        <f t="shared" ref="E19" si="5">G19+F19</f>
        <v>107</v>
      </c>
      <c r="F19" s="218">
        <f>SUM(F7:F18)</f>
        <v>53</v>
      </c>
      <c r="G19" s="218">
        <f>SUM(G7:G18)</f>
        <v>54</v>
      </c>
      <c r="H19" s="289">
        <f>SUM(H7:H18)</f>
        <v>44</v>
      </c>
      <c r="I19" s="289">
        <f>SUM(I7:I18)</f>
        <v>15</v>
      </c>
      <c r="J19" s="289">
        <f>SUM(J7:J18)</f>
        <v>29</v>
      </c>
      <c r="K19" s="741" t="s">
        <v>48</v>
      </c>
    </row>
  </sheetData>
  <mergeCells count="9">
    <mergeCell ref="A1:K1"/>
    <mergeCell ref="A2:K2"/>
    <mergeCell ref="A3:K3"/>
    <mergeCell ref="D4:F4"/>
    <mergeCell ref="A5:A6"/>
    <mergeCell ref="B5:D5"/>
    <mergeCell ref="E5:G5"/>
    <mergeCell ref="H5:J5"/>
    <mergeCell ref="K5:K6"/>
  </mergeCells>
  <printOptions horizontalCentered="1" verticalCentered="1"/>
  <pageMargins left="0.74803149606299213" right="0.74803149606299213" top="0" bottom="0" header="0.51181102362204722" footer="0.51181102362204722"/>
  <pageSetup paperSize="9" orientation="landscape" r:id="rId1"/>
  <headerFooter alignWithMargins="0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86"/>
  <dimension ref="A1:K33"/>
  <sheetViews>
    <sheetView view="pageBreakPreview" zoomScaleNormal="100" zoomScaleSheetLayoutView="100" workbookViewId="0">
      <selection activeCell="J14" sqref="J14"/>
    </sheetView>
  </sheetViews>
  <sheetFormatPr defaultRowHeight="13" x14ac:dyDescent="0.3"/>
  <cols>
    <col min="1" max="1" width="20.7265625" style="30" customWidth="1"/>
    <col min="2" max="10" width="7.7265625" style="30" customWidth="1"/>
    <col min="11" max="11" width="19" style="30" customWidth="1"/>
    <col min="12" max="256" width="9.1796875" style="33"/>
    <col min="257" max="257" width="23.1796875" style="33" bestFit="1" customWidth="1"/>
    <col min="258" max="258" width="10.7265625" style="33" customWidth="1"/>
    <col min="259" max="266" width="8.7265625" style="33" customWidth="1"/>
    <col min="267" max="267" width="27.54296875" style="33" bestFit="1" customWidth="1"/>
    <col min="268" max="512" width="9.1796875" style="33"/>
    <col min="513" max="513" width="23.1796875" style="33" bestFit="1" customWidth="1"/>
    <col min="514" max="514" width="10.7265625" style="33" customWidth="1"/>
    <col min="515" max="522" width="8.7265625" style="33" customWidth="1"/>
    <col min="523" max="523" width="27.54296875" style="33" bestFit="1" customWidth="1"/>
    <col min="524" max="768" width="9.1796875" style="33"/>
    <col min="769" max="769" width="23.1796875" style="33" bestFit="1" customWidth="1"/>
    <col min="770" max="770" width="10.7265625" style="33" customWidth="1"/>
    <col min="771" max="778" width="8.7265625" style="33" customWidth="1"/>
    <col min="779" max="779" width="27.54296875" style="33" bestFit="1" customWidth="1"/>
    <col min="780" max="1024" width="9.1796875" style="33"/>
    <col min="1025" max="1025" width="23.1796875" style="33" bestFit="1" customWidth="1"/>
    <col min="1026" max="1026" width="10.7265625" style="33" customWidth="1"/>
    <col min="1027" max="1034" width="8.7265625" style="33" customWidth="1"/>
    <col min="1035" max="1035" width="27.54296875" style="33" bestFit="1" customWidth="1"/>
    <col min="1036" max="1280" width="9.1796875" style="33"/>
    <col min="1281" max="1281" width="23.1796875" style="33" bestFit="1" customWidth="1"/>
    <col min="1282" max="1282" width="10.7265625" style="33" customWidth="1"/>
    <col min="1283" max="1290" width="8.7265625" style="33" customWidth="1"/>
    <col min="1291" max="1291" width="27.54296875" style="33" bestFit="1" customWidth="1"/>
    <col min="1292" max="1536" width="9.1796875" style="33"/>
    <col min="1537" max="1537" width="23.1796875" style="33" bestFit="1" customWidth="1"/>
    <col min="1538" max="1538" width="10.7265625" style="33" customWidth="1"/>
    <col min="1539" max="1546" width="8.7265625" style="33" customWidth="1"/>
    <col min="1547" max="1547" width="27.54296875" style="33" bestFit="1" customWidth="1"/>
    <col min="1548" max="1792" width="9.1796875" style="33"/>
    <col min="1793" max="1793" width="23.1796875" style="33" bestFit="1" customWidth="1"/>
    <col min="1794" max="1794" width="10.7265625" style="33" customWidth="1"/>
    <col min="1795" max="1802" width="8.7265625" style="33" customWidth="1"/>
    <col min="1803" max="1803" width="27.54296875" style="33" bestFit="1" customWidth="1"/>
    <col min="1804" max="2048" width="9.1796875" style="33"/>
    <col min="2049" max="2049" width="23.1796875" style="33" bestFit="1" customWidth="1"/>
    <col min="2050" max="2050" width="10.7265625" style="33" customWidth="1"/>
    <col min="2051" max="2058" width="8.7265625" style="33" customWidth="1"/>
    <col min="2059" max="2059" width="27.54296875" style="33" bestFit="1" customWidth="1"/>
    <col min="2060" max="2304" width="9.1796875" style="33"/>
    <col min="2305" max="2305" width="23.1796875" style="33" bestFit="1" customWidth="1"/>
    <col min="2306" max="2306" width="10.7265625" style="33" customWidth="1"/>
    <col min="2307" max="2314" width="8.7265625" style="33" customWidth="1"/>
    <col min="2315" max="2315" width="27.54296875" style="33" bestFit="1" customWidth="1"/>
    <col min="2316" max="2560" width="9.1796875" style="33"/>
    <col min="2561" max="2561" width="23.1796875" style="33" bestFit="1" customWidth="1"/>
    <col min="2562" max="2562" width="10.7265625" style="33" customWidth="1"/>
    <col min="2563" max="2570" width="8.7265625" style="33" customWidth="1"/>
    <col min="2571" max="2571" width="27.54296875" style="33" bestFit="1" customWidth="1"/>
    <col min="2572" max="2816" width="9.1796875" style="33"/>
    <col min="2817" max="2817" width="23.1796875" style="33" bestFit="1" customWidth="1"/>
    <col min="2818" max="2818" width="10.7265625" style="33" customWidth="1"/>
    <col min="2819" max="2826" width="8.7265625" style="33" customWidth="1"/>
    <col min="2827" max="2827" width="27.54296875" style="33" bestFit="1" customWidth="1"/>
    <col min="2828" max="3072" width="9.1796875" style="33"/>
    <col min="3073" max="3073" width="23.1796875" style="33" bestFit="1" customWidth="1"/>
    <col min="3074" max="3074" width="10.7265625" style="33" customWidth="1"/>
    <col min="3075" max="3082" width="8.7265625" style="33" customWidth="1"/>
    <col min="3083" max="3083" width="27.54296875" style="33" bestFit="1" customWidth="1"/>
    <col min="3084" max="3328" width="9.1796875" style="33"/>
    <col min="3329" max="3329" width="23.1796875" style="33" bestFit="1" customWidth="1"/>
    <col min="3330" max="3330" width="10.7265625" style="33" customWidth="1"/>
    <col min="3331" max="3338" width="8.7265625" style="33" customWidth="1"/>
    <col min="3339" max="3339" width="27.54296875" style="33" bestFit="1" customWidth="1"/>
    <col min="3340" max="3584" width="9.1796875" style="33"/>
    <col min="3585" max="3585" width="23.1796875" style="33" bestFit="1" customWidth="1"/>
    <col min="3586" max="3586" width="10.7265625" style="33" customWidth="1"/>
    <col min="3587" max="3594" width="8.7265625" style="33" customWidth="1"/>
    <col min="3595" max="3595" width="27.54296875" style="33" bestFit="1" customWidth="1"/>
    <col min="3596" max="3840" width="9.1796875" style="33"/>
    <col min="3841" max="3841" width="23.1796875" style="33" bestFit="1" customWidth="1"/>
    <col min="3842" max="3842" width="10.7265625" style="33" customWidth="1"/>
    <col min="3843" max="3850" width="8.7265625" style="33" customWidth="1"/>
    <col min="3851" max="3851" width="27.54296875" style="33" bestFit="1" customWidth="1"/>
    <col min="3852" max="4096" width="9.1796875" style="33"/>
    <col min="4097" max="4097" width="23.1796875" style="33" bestFit="1" customWidth="1"/>
    <col min="4098" max="4098" width="10.7265625" style="33" customWidth="1"/>
    <col min="4099" max="4106" width="8.7265625" style="33" customWidth="1"/>
    <col min="4107" max="4107" width="27.54296875" style="33" bestFit="1" customWidth="1"/>
    <col min="4108" max="4352" width="9.1796875" style="33"/>
    <col min="4353" max="4353" width="23.1796875" style="33" bestFit="1" customWidth="1"/>
    <col min="4354" max="4354" width="10.7265625" style="33" customWidth="1"/>
    <col min="4355" max="4362" width="8.7265625" style="33" customWidth="1"/>
    <col min="4363" max="4363" width="27.54296875" style="33" bestFit="1" customWidth="1"/>
    <col min="4364" max="4608" width="9.1796875" style="33"/>
    <col min="4609" max="4609" width="23.1796875" style="33" bestFit="1" customWidth="1"/>
    <col min="4610" max="4610" width="10.7265625" style="33" customWidth="1"/>
    <col min="4611" max="4618" width="8.7265625" style="33" customWidth="1"/>
    <col min="4619" max="4619" width="27.54296875" style="33" bestFit="1" customWidth="1"/>
    <col min="4620" max="4864" width="9.1796875" style="33"/>
    <col min="4865" max="4865" width="23.1796875" style="33" bestFit="1" customWidth="1"/>
    <col min="4866" max="4866" width="10.7265625" style="33" customWidth="1"/>
    <col min="4867" max="4874" width="8.7265625" style="33" customWidth="1"/>
    <col min="4875" max="4875" width="27.54296875" style="33" bestFit="1" customWidth="1"/>
    <col min="4876" max="5120" width="9.1796875" style="33"/>
    <col min="5121" max="5121" width="23.1796875" style="33" bestFit="1" customWidth="1"/>
    <col min="5122" max="5122" width="10.7265625" style="33" customWidth="1"/>
    <col min="5123" max="5130" width="8.7265625" style="33" customWidth="1"/>
    <col min="5131" max="5131" width="27.54296875" style="33" bestFit="1" customWidth="1"/>
    <col min="5132" max="5376" width="9.1796875" style="33"/>
    <col min="5377" max="5377" width="23.1796875" style="33" bestFit="1" customWidth="1"/>
    <col min="5378" max="5378" width="10.7265625" style="33" customWidth="1"/>
    <col min="5379" max="5386" width="8.7265625" style="33" customWidth="1"/>
    <col min="5387" max="5387" width="27.54296875" style="33" bestFit="1" customWidth="1"/>
    <col min="5388" max="5632" width="9.1796875" style="33"/>
    <col min="5633" max="5633" width="23.1796875" style="33" bestFit="1" customWidth="1"/>
    <col min="5634" max="5634" width="10.7265625" style="33" customWidth="1"/>
    <col min="5635" max="5642" width="8.7265625" style="33" customWidth="1"/>
    <col min="5643" max="5643" width="27.54296875" style="33" bestFit="1" customWidth="1"/>
    <col min="5644" max="5888" width="9.1796875" style="33"/>
    <col min="5889" max="5889" width="23.1796875" style="33" bestFit="1" customWidth="1"/>
    <col min="5890" max="5890" width="10.7265625" style="33" customWidth="1"/>
    <col min="5891" max="5898" width="8.7265625" style="33" customWidth="1"/>
    <col min="5899" max="5899" width="27.54296875" style="33" bestFit="1" customWidth="1"/>
    <col min="5900" max="6144" width="9.1796875" style="33"/>
    <col min="6145" max="6145" width="23.1796875" style="33" bestFit="1" customWidth="1"/>
    <col min="6146" max="6146" width="10.7265625" style="33" customWidth="1"/>
    <col min="6147" max="6154" width="8.7265625" style="33" customWidth="1"/>
    <col min="6155" max="6155" width="27.54296875" style="33" bestFit="1" customWidth="1"/>
    <col min="6156" max="6400" width="9.1796875" style="33"/>
    <col min="6401" max="6401" width="23.1796875" style="33" bestFit="1" customWidth="1"/>
    <col min="6402" max="6402" width="10.7265625" style="33" customWidth="1"/>
    <col min="6403" max="6410" width="8.7265625" style="33" customWidth="1"/>
    <col min="6411" max="6411" width="27.54296875" style="33" bestFit="1" customWidth="1"/>
    <col min="6412" max="6656" width="9.1796875" style="33"/>
    <col min="6657" max="6657" width="23.1796875" style="33" bestFit="1" customWidth="1"/>
    <col min="6658" max="6658" width="10.7265625" style="33" customWidth="1"/>
    <col min="6659" max="6666" width="8.7265625" style="33" customWidth="1"/>
    <col min="6667" max="6667" width="27.54296875" style="33" bestFit="1" customWidth="1"/>
    <col min="6668" max="6912" width="9.1796875" style="33"/>
    <col min="6913" max="6913" width="23.1796875" style="33" bestFit="1" customWidth="1"/>
    <col min="6914" max="6914" width="10.7265625" style="33" customWidth="1"/>
    <col min="6915" max="6922" width="8.7265625" style="33" customWidth="1"/>
    <col min="6923" max="6923" width="27.54296875" style="33" bestFit="1" customWidth="1"/>
    <col min="6924" max="7168" width="9.1796875" style="33"/>
    <col min="7169" max="7169" width="23.1796875" style="33" bestFit="1" customWidth="1"/>
    <col min="7170" max="7170" width="10.7265625" style="33" customWidth="1"/>
    <col min="7171" max="7178" width="8.7265625" style="33" customWidth="1"/>
    <col min="7179" max="7179" width="27.54296875" style="33" bestFit="1" customWidth="1"/>
    <col min="7180" max="7424" width="9.1796875" style="33"/>
    <col min="7425" max="7425" width="23.1796875" style="33" bestFit="1" customWidth="1"/>
    <col min="7426" max="7426" width="10.7265625" style="33" customWidth="1"/>
    <col min="7427" max="7434" width="8.7265625" style="33" customWidth="1"/>
    <col min="7435" max="7435" width="27.54296875" style="33" bestFit="1" customWidth="1"/>
    <col min="7436" max="7680" width="9.1796875" style="33"/>
    <col min="7681" max="7681" width="23.1796875" style="33" bestFit="1" customWidth="1"/>
    <col min="7682" max="7682" width="10.7265625" style="33" customWidth="1"/>
    <col min="7683" max="7690" width="8.7265625" style="33" customWidth="1"/>
    <col min="7691" max="7691" width="27.54296875" style="33" bestFit="1" customWidth="1"/>
    <col min="7692" max="7936" width="9.1796875" style="33"/>
    <col min="7937" max="7937" width="23.1796875" style="33" bestFit="1" customWidth="1"/>
    <col min="7938" max="7938" width="10.7265625" style="33" customWidth="1"/>
    <col min="7939" max="7946" width="8.7265625" style="33" customWidth="1"/>
    <col min="7947" max="7947" width="27.54296875" style="33" bestFit="1" customWidth="1"/>
    <col min="7948" max="8192" width="9.1796875" style="33"/>
    <col min="8193" max="8193" width="23.1796875" style="33" bestFit="1" customWidth="1"/>
    <col min="8194" max="8194" width="10.7265625" style="33" customWidth="1"/>
    <col min="8195" max="8202" width="8.7265625" style="33" customWidth="1"/>
    <col min="8203" max="8203" width="27.54296875" style="33" bestFit="1" customWidth="1"/>
    <col min="8204" max="8448" width="9.1796875" style="33"/>
    <col min="8449" max="8449" width="23.1796875" style="33" bestFit="1" customWidth="1"/>
    <col min="8450" max="8450" width="10.7265625" style="33" customWidth="1"/>
    <col min="8451" max="8458" width="8.7265625" style="33" customWidth="1"/>
    <col min="8459" max="8459" width="27.54296875" style="33" bestFit="1" customWidth="1"/>
    <col min="8460" max="8704" width="9.1796875" style="33"/>
    <col min="8705" max="8705" width="23.1796875" style="33" bestFit="1" customWidth="1"/>
    <col min="8706" max="8706" width="10.7265625" style="33" customWidth="1"/>
    <col min="8707" max="8714" width="8.7265625" style="33" customWidth="1"/>
    <col min="8715" max="8715" width="27.54296875" style="33" bestFit="1" customWidth="1"/>
    <col min="8716" max="8960" width="9.1796875" style="33"/>
    <col min="8961" max="8961" width="23.1796875" style="33" bestFit="1" customWidth="1"/>
    <col min="8962" max="8962" width="10.7265625" style="33" customWidth="1"/>
    <col min="8963" max="8970" width="8.7265625" style="33" customWidth="1"/>
    <col min="8971" max="8971" width="27.54296875" style="33" bestFit="1" customWidth="1"/>
    <col min="8972" max="9216" width="9.1796875" style="33"/>
    <col min="9217" max="9217" width="23.1796875" style="33" bestFit="1" customWidth="1"/>
    <col min="9218" max="9218" width="10.7265625" style="33" customWidth="1"/>
    <col min="9219" max="9226" width="8.7265625" style="33" customWidth="1"/>
    <col min="9227" max="9227" width="27.54296875" style="33" bestFit="1" customWidth="1"/>
    <col min="9228" max="9472" width="9.1796875" style="33"/>
    <col min="9473" max="9473" width="23.1796875" style="33" bestFit="1" customWidth="1"/>
    <col min="9474" max="9474" width="10.7265625" style="33" customWidth="1"/>
    <col min="9475" max="9482" width="8.7265625" style="33" customWidth="1"/>
    <col min="9483" max="9483" width="27.54296875" style="33" bestFit="1" customWidth="1"/>
    <col min="9484" max="9728" width="9.1796875" style="33"/>
    <col min="9729" max="9729" width="23.1796875" style="33" bestFit="1" customWidth="1"/>
    <col min="9730" max="9730" width="10.7265625" style="33" customWidth="1"/>
    <col min="9731" max="9738" width="8.7265625" style="33" customWidth="1"/>
    <col min="9739" max="9739" width="27.54296875" style="33" bestFit="1" customWidth="1"/>
    <col min="9740" max="9984" width="9.1796875" style="33"/>
    <col min="9985" max="9985" width="23.1796875" style="33" bestFit="1" customWidth="1"/>
    <col min="9986" max="9986" width="10.7265625" style="33" customWidth="1"/>
    <col min="9987" max="9994" width="8.7265625" style="33" customWidth="1"/>
    <col min="9995" max="9995" width="27.54296875" style="33" bestFit="1" customWidth="1"/>
    <col min="9996" max="10240" width="9.1796875" style="33"/>
    <col min="10241" max="10241" width="23.1796875" style="33" bestFit="1" customWidth="1"/>
    <col min="10242" max="10242" width="10.7265625" style="33" customWidth="1"/>
    <col min="10243" max="10250" width="8.7265625" style="33" customWidth="1"/>
    <col min="10251" max="10251" width="27.54296875" style="33" bestFit="1" customWidth="1"/>
    <col min="10252" max="10496" width="9.1796875" style="33"/>
    <col min="10497" max="10497" width="23.1796875" style="33" bestFit="1" customWidth="1"/>
    <col min="10498" max="10498" width="10.7265625" style="33" customWidth="1"/>
    <col min="10499" max="10506" width="8.7265625" style="33" customWidth="1"/>
    <col min="10507" max="10507" width="27.54296875" style="33" bestFit="1" customWidth="1"/>
    <col min="10508" max="10752" width="9.1796875" style="33"/>
    <col min="10753" max="10753" width="23.1796875" style="33" bestFit="1" customWidth="1"/>
    <col min="10754" max="10754" width="10.7265625" style="33" customWidth="1"/>
    <col min="10755" max="10762" width="8.7265625" style="33" customWidth="1"/>
    <col min="10763" max="10763" width="27.54296875" style="33" bestFit="1" customWidth="1"/>
    <col min="10764" max="11008" width="9.1796875" style="33"/>
    <col min="11009" max="11009" width="23.1796875" style="33" bestFit="1" customWidth="1"/>
    <col min="11010" max="11010" width="10.7265625" style="33" customWidth="1"/>
    <col min="11011" max="11018" width="8.7265625" style="33" customWidth="1"/>
    <col min="11019" max="11019" width="27.54296875" style="33" bestFit="1" customWidth="1"/>
    <col min="11020" max="11264" width="9.1796875" style="33"/>
    <col min="11265" max="11265" width="23.1796875" style="33" bestFit="1" customWidth="1"/>
    <col min="11266" max="11266" width="10.7265625" style="33" customWidth="1"/>
    <col min="11267" max="11274" width="8.7265625" style="33" customWidth="1"/>
    <col min="11275" max="11275" width="27.54296875" style="33" bestFit="1" customWidth="1"/>
    <col min="11276" max="11520" width="9.1796875" style="33"/>
    <col min="11521" max="11521" width="23.1796875" style="33" bestFit="1" customWidth="1"/>
    <col min="11522" max="11522" width="10.7265625" style="33" customWidth="1"/>
    <col min="11523" max="11530" width="8.7265625" style="33" customWidth="1"/>
    <col min="11531" max="11531" width="27.54296875" style="33" bestFit="1" customWidth="1"/>
    <col min="11532" max="11776" width="9.1796875" style="33"/>
    <col min="11777" max="11777" width="23.1796875" style="33" bestFit="1" customWidth="1"/>
    <col min="11778" max="11778" width="10.7265625" style="33" customWidth="1"/>
    <col min="11779" max="11786" width="8.7265625" style="33" customWidth="1"/>
    <col min="11787" max="11787" width="27.54296875" style="33" bestFit="1" customWidth="1"/>
    <col min="11788" max="12032" width="9.1796875" style="33"/>
    <col min="12033" max="12033" width="23.1796875" style="33" bestFit="1" customWidth="1"/>
    <col min="12034" max="12034" width="10.7265625" style="33" customWidth="1"/>
    <col min="12035" max="12042" width="8.7265625" style="33" customWidth="1"/>
    <col min="12043" max="12043" width="27.54296875" style="33" bestFit="1" customWidth="1"/>
    <col min="12044" max="12288" width="9.1796875" style="33"/>
    <col min="12289" max="12289" width="23.1796875" style="33" bestFit="1" customWidth="1"/>
    <col min="12290" max="12290" width="10.7265625" style="33" customWidth="1"/>
    <col min="12291" max="12298" width="8.7265625" style="33" customWidth="1"/>
    <col min="12299" max="12299" width="27.54296875" style="33" bestFit="1" customWidth="1"/>
    <col min="12300" max="12544" width="9.1796875" style="33"/>
    <col min="12545" max="12545" width="23.1796875" style="33" bestFit="1" customWidth="1"/>
    <col min="12546" max="12546" width="10.7265625" style="33" customWidth="1"/>
    <col min="12547" max="12554" width="8.7265625" style="33" customWidth="1"/>
    <col min="12555" max="12555" width="27.54296875" style="33" bestFit="1" customWidth="1"/>
    <col min="12556" max="12800" width="9.1796875" style="33"/>
    <col min="12801" max="12801" width="23.1796875" style="33" bestFit="1" customWidth="1"/>
    <col min="12802" max="12802" width="10.7265625" style="33" customWidth="1"/>
    <col min="12803" max="12810" width="8.7265625" style="33" customWidth="1"/>
    <col min="12811" max="12811" width="27.54296875" style="33" bestFit="1" customWidth="1"/>
    <col min="12812" max="13056" width="9.1796875" style="33"/>
    <col min="13057" max="13057" width="23.1796875" style="33" bestFit="1" customWidth="1"/>
    <col min="13058" max="13058" width="10.7265625" style="33" customWidth="1"/>
    <col min="13059" max="13066" width="8.7265625" style="33" customWidth="1"/>
    <col min="13067" max="13067" width="27.54296875" style="33" bestFit="1" customWidth="1"/>
    <col min="13068" max="13312" width="9.1796875" style="33"/>
    <col min="13313" max="13313" width="23.1796875" style="33" bestFit="1" customWidth="1"/>
    <col min="13314" max="13314" width="10.7265625" style="33" customWidth="1"/>
    <col min="13315" max="13322" width="8.7265625" style="33" customWidth="1"/>
    <col min="13323" max="13323" width="27.54296875" style="33" bestFit="1" customWidth="1"/>
    <col min="13324" max="13568" width="9.1796875" style="33"/>
    <col min="13569" max="13569" width="23.1796875" style="33" bestFit="1" customWidth="1"/>
    <col min="13570" max="13570" width="10.7265625" style="33" customWidth="1"/>
    <col min="13571" max="13578" width="8.7265625" style="33" customWidth="1"/>
    <col min="13579" max="13579" width="27.54296875" style="33" bestFit="1" customWidth="1"/>
    <col min="13580" max="13824" width="9.1796875" style="33"/>
    <col min="13825" max="13825" width="23.1796875" style="33" bestFit="1" customWidth="1"/>
    <col min="13826" max="13826" width="10.7265625" style="33" customWidth="1"/>
    <col min="13827" max="13834" width="8.7265625" style="33" customWidth="1"/>
    <col min="13835" max="13835" width="27.54296875" style="33" bestFit="1" customWidth="1"/>
    <col min="13836" max="14080" width="9.1796875" style="33"/>
    <col min="14081" max="14081" width="23.1796875" style="33" bestFit="1" customWidth="1"/>
    <col min="14082" max="14082" width="10.7265625" style="33" customWidth="1"/>
    <col min="14083" max="14090" width="8.7265625" style="33" customWidth="1"/>
    <col min="14091" max="14091" width="27.54296875" style="33" bestFit="1" customWidth="1"/>
    <col min="14092" max="14336" width="9.1796875" style="33"/>
    <col min="14337" max="14337" width="23.1796875" style="33" bestFit="1" customWidth="1"/>
    <col min="14338" max="14338" width="10.7265625" style="33" customWidth="1"/>
    <col min="14339" max="14346" width="8.7265625" style="33" customWidth="1"/>
    <col min="14347" max="14347" width="27.54296875" style="33" bestFit="1" customWidth="1"/>
    <col min="14348" max="14592" width="9.1796875" style="33"/>
    <col min="14593" max="14593" width="23.1796875" style="33" bestFit="1" customWidth="1"/>
    <col min="14594" max="14594" width="10.7265625" style="33" customWidth="1"/>
    <col min="14595" max="14602" width="8.7265625" style="33" customWidth="1"/>
    <col min="14603" max="14603" width="27.54296875" style="33" bestFit="1" customWidth="1"/>
    <col min="14604" max="14848" width="9.1796875" style="33"/>
    <col min="14849" max="14849" width="23.1796875" style="33" bestFit="1" customWidth="1"/>
    <col min="14850" max="14850" width="10.7265625" style="33" customWidth="1"/>
    <col min="14851" max="14858" width="8.7265625" style="33" customWidth="1"/>
    <col min="14859" max="14859" width="27.54296875" style="33" bestFit="1" customWidth="1"/>
    <col min="14860" max="15104" width="9.1796875" style="33"/>
    <col min="15105" max="15105" width="23.1796875" style="33" bestFit="1" customWidth="1"/>
    <col min="15106" max="15106" width="10.7265625" style="33" customWidth="1"/>
    <col min="15107" max="15114" width="8.7265625" style="33" customWidth="1"/>
    <col min="15115" max="15115" width="27.54296875" style="33" bestFit="1" customWidth="1"/>
    <col min="15116" max="15360" width="9.1796875" style="33"/>
    <col min="15361" max="15361" width="23.1796875" style="33" bestFit="1" customWidth="1"/>
    <col min="15362" max="15362" width="10.7265625" style="33" customWidth="1"/>
    <col min="15363" max="15370" width="8.7265625" style="33" customWidth="1"/>
    <col min="15371" max="15371" width="27.54296875" style="33" bestFit="1" customWidth="1"/>
    <col min="15372" max="15616" width="9.1796875" style="33"/>
    <col min="15617" max="15617" width="23.1796875" style="33" bestFit="1" customWidth="1"/>
    <col min="15618" max="15618" width="10.7265625" style="33" customWidth="1"/>
    <col min="15619" max="15626" width="8.7265625" style="33" customWidth="1"/>
    <col min="15627" max="15627" width="27.54296875" style="33" bestFit="1" customWidth="1"/>
    <col min="15628" max="15872" width="9.1796875" style="33"/>
    <col min="15873" max="15873" width="23.1796875" style="33" bestFit="1" customWidth="1"/>
    <col min="15874" max="15874" width="10.7265625" style="33" customWidth="1"/>
    <col min="15875" max="15882" width="8.7265625" style="33" customWidth="1"/>
    <col min="15883" max="15883" width="27.54296875" style="33" bestFit="1" customWidth="1"/>
    <col min="15884" max="16128" width="9.1796875" style="33"/>
    <col min="16129" max="16129" width="23.1796875" style="33" bestFit="1" customWidth="1"/>
    <col min="16130" max="16130" width="10.7265625" style="33" customWidth="1"/>
    <col min="16131" max="16138" width="8.7265625" style="33" customWidth="1"/>
    <col min="16139" max="16139" width="27.54296875" style="33" bestFit="1" customWidth="1"/>
    <col min="16140" max="16384" width="9.1796875" style="33"/>
  </cols>
  <sheetData>
    <row r="1" spans="1:11" ht="18" customHeight="1" x14ac:dyDescent="0.25">
      <c r="A1" s="1174" t="s">
        <v>440</v>
      </c>
      <c r="B1" s="1174"/>
      <c r="C1" s="1174"/>
      <c r="D1" s="1174"/>
      <c r="E1" s="1174"/>
      <c r="F1" s="1174"/>
      <c r="G1" s="1174"/>
      <c r="H1" s="1174"/>
      <c r="I1" s="1174"/>
      <c r="J1" s="1174"/>
      <c r="K1" s="1174"/>
    </row>
    <row r="2" spans="1:11" ht="34.5" customHeight="1" x14ac:dyDescent="0.25">
      <c r="A2" s="1333" t="s">
        <v>630</v>
      </c>
      <c r="B2" s="1175"/>
      <c r="C2" s="1175"/>
      <c r="D2" s="1175"/>
      <c r="E2" s="1175"/>
      <c r="F2" s="1175"/>
      <c r="G2" s="1175"/>
      <c r="H2" s="1175"/>
      <c r="I2" s="1175"/>
      <c r="J2" s="1175"/>
      <c r="K2" s="1175"/>
    </row>
    <row r="3" spans="1:11" ht="18" customHeight="1" x14ac:dyDescent="0.25">
      <c r="A3" s="1175">
        <v>2017</v>
      </c>
      <c r="B3" s="1175"/>
      <c r="C3" s="1175"/>
      <c r="D3" s="1175"/>
      <c r="E3" s="1175"/>
      <c r="F3" s="1175"/>
      <c r="G3" s="1175"/>
      <c r="H3" s="1175"/>
      <c r="I3" s="1175"/>
      <c r="J3" s="1175"/>
      <c r="K3" s="1175"/>
    </row>
    <row r="4" spans="1:11" ht="18" customHeight="1" x14ac:dyDescent="0.4">
      <c r="A4" s="318" t="s">
        <v>146</v>
      </c>
      <c r="B4" s="320"/>
      <c r="C4" s="320"/>
      <c r="D4" s="1342"/>
      <c r="E4" s="1342"/>
      <c r="F4" s="1342"/>
      <c r="G4" s="320"/>
      <c r="H4" s="320"/>
      <c r="I4" s="320"/>
      <c r="J4" s="321"/>
      <c r="K4" s="319" t="s">
        <v>61</v>
      </c>
    </row>
    <row r="5" spans="1:11" s="2" customFormat="1" ht="29.25" customHeight="1" x14ac:dyDescent="0.25">
      <c r="A5" s="1505" t="s">
        <v>1386</v>
      </c>
      <c r="B5" s="1501" t="s">
        <v>938</v>
      </c>
      <c r="C5" s="1501"/>
      <c r="D5" s="1501"/>
      <c r="E5" s="1502" t="s">
        <v>937</v>
      </c>
      <c r="F5" s="1502"/>
      <c r="G5" s="1502"/>
      <c r="H5" s="1502" t="s">
        <v>936</v>
      </c>
      <c r="I5" s="1502"/>
      <c r="J5" s="1502"/>
      <c r="K5" s="1507" t="s">
        <v>914</v>
      </c>
    </row>
    <row r="6" spans="1:11" s="2" customFormat="1" ht="30" customHeight="1" x14ac:dyDescent="0.25">
      <c r="A6" s="1506"/>
      <c r="B6" s="99" t="s">
        <v>911</v>
      </c>
      <c r="C6" s="494" t="s">
        <v>796</v>
      </c>
      <c r="D6" s="494" t="s">
        <v>795</v>
      </c>
      <c r="E6" s="99" t="s">
        <v>404</v>
      </c>
      <c r="F6" s="494" t="s">
        <v>796</v>
      </c>
      <c r="G6" s="494" t="s">
        <v>795</v>
      </c>
      <c r="H6" s="99" t="s">
        <v>404</v>
      </c>
      <c r="I6" s="494" t="s">
        <v>796</v>
      </c>
      <c r="J6" s="494" t="s">
        <v>795</v>
      </c>
      <c r="K6" s="1508"/>
    </row>
    <row r="7" spans="1:11" s="2" customFormat="1" ht="17.25" customHeight="1" x14ac:dyDescent="0.25">
      <c r="A7" s="705" t="s">
        <v>1185</v>
      </c>
      <c r="B7" s="707"/>
      <c r="C7" s="708"/>
      <c r="D7" s="708"/>
      <c r="E7" s="707"/>
      <c r="F7" s="708"/>
      <c r="G7" s="708"/>
      <c r="H7" s="707"/>
      <c r="I7" s="708"/>
      <c r="J7" s="708"/>
      <c r="K7" s="706" t="s">
        <v>1184</v>
      </c>
    </row>
    <row r="8" spans="1:11" ht="21" customHeight="1" thickBot="1" x14ac:dyDescent="0.3">
      <c r="A8" s="850" t="s">
        <v>1247</v>
      </c>
      <c r="B8" s="265">
        <f>SUM(C8:D8)</f>
        <v>0</v>
      </c>
      <c r="C8" s="265">
        <f>I8+F8</f>
        <v>0</v>
      </c>
      <c r="D8" s="265">
        <f>J8+G8</f>
        <v>0</v>
      </c>
      <c r="E8" s="265">
        <f>SUM(F8:G8)</f>
        <v>0</v>
      </c>
      <c r="F8" s="267">
        <v>0</v>
      </c>
      <c r="G8" s="267">
        <v>0</v>
      </c>
      <c r="H8" s="265">
        <f>I8+J8</f>
        <v>0</v>
      </c>
      <c r="I8" s="267">
        <v>0</v>
      </c>
      <c r="J8" s="267">
        <v>0</v>
      </c>
      <c r="K8" s="714" t="s">
        <v>312</v>
      </c>
    </row>
    <row r="9" spans="1:11" ht="21" customHeight="1" thickTop="1" thickBot="1" x14ac:dyDescent="0.3">
      <c r="A9" s="171">
        <v>1</v>
      </c>
      <c r="B9" s="191">
        <f t="shared" ref="B9:B19" si="0">SUM(C9:D9)</f>
        <v>63</v>
      </c>
      <c r="C9" s="191">
        <f t="shared" ref="C9:D19" si="1">I9+F9</f>
        <v>24</v>
      </c>
      <c r="D9" s="191">
        <f t="shared" si="1"/>
        <v>39</v>
      </c>
      <c r="E9" s="191">
        <f t="shared" ref="E9:E19" si="2">SUM(F9:G9)</f>
        <v>41</v>
      </c>
      <c r="F9" s="198">
        <v>18</v>
      </c>
      <c r="G9" s="198">
        <v>23</v>
      </c>
      <c r="H9" s="191">
        <f t="shared" ref="H9:H19" si="3">I9+J9</f>
        <v>22</v>
      </c>
      <c r="I9" s="198">
        <v>6</v>
      </c>
      <c r="J9" s="198">
        <v>16</v>
      </c>
      <c r="K9" s="699">
        <v>1</v>
      </c>
    </row>
    <row r="10" spans="1:11" ht="21" customHeight="1" thickTop="1" thickBot="1" x14ac:dyDescent="0.3">
      <c r="A10" s="854">
        <v>2</v>
      </c>
      <c r="B10" s="193">
        <f t="shared" si="0"/>
        <v>6</v>
      </c>
      <c r="C10" s="193">
        <f t="shared" si="1"/>
        <v>2</v>
      </c>
      <c r="D10" s="193">
        <f t="shared" si="1"/>
        <v>4</v>
      </c>
      <c r="E10" s="193">
        <f t="shared" si="2"/>
        <v>5</v>
      </c>
      <c r="F10" s="222">
        <v>1</v>
      </c>
      <c r="G10" s="222">
        <v>4</v>
      </c>
      <c r="H10" s="193">
        <f t="shared" si="3"/>
        <v>1</v>
      </c>
      <c r="I10" s="222">
        <v>1</v>
      </c>
      <c r="J10" s="222">
        <v>0</v>
      </c>
      <c r="K10" s="702">
        <v>2</v>
      </c>
    </row>
    <row r="11" spans="1:11" ht="21" customHeight="1" thickTop="1" thickBot="1" x14ac:dyDescent="0.3">
      <c r="A11" s="171">
        <v>3</v>
      </c>
      <c r="B11" s="191">
        <f t="shared" si="0"/>
        <v>2</v>
      </c>
      <c r="C11" s="191">
        <f t="shared" si="1"/>
        <v>2</v>
      </c>
      <c r="D11" s="191">
        <f t="shared" si="1"/>
        <v>0</v>
      </c>
      <c r="E11" s="191">
        <f t="shared" si="2"/>
        <v>2</v>
      </c>
      <c r="F11" s="198">
        <v>2</v>
      </c>
      <c r="G11" s="198">
        <v>0</v>
      </c>
      <c r="H11" s="191">
        <f t="shared" si="3"/>
        <v>0</v>
      </c>
      <c r="I11" s="198">
        <v>0</v>
      </c>
      <c r="J11" s="198">
        <v>0</v>
      </c>
      <c r="K11" s="699">
        <v>3</v>
      </c>
    </row>
    <row r="12" spans="1:11" ht="21" customHeight="1" thickTop="1" thickBot="1" x14ac:dyDescent="0.3">
      <c r="A12" s="854">
        <v>4</v>
      </c>
      <c r="B12" s="193">
        <f t="shared" si="0"/>
        <v>1</v>
      </c>
      <c r="C12" s="193">
        <f t="shared" si="1"/>
        <v>1</v>
      </c>
      <c r="D12" s="193">
        <f t="shared" si="1"/>
        <v>0</v>
      </c>
      <c r="E12" s="193">
        <f t="shared" si="2"/>
        <v>1</v>
      </c>
      <c r="F12" s="222">
        <v>1</v>
      </c>
      <c r="G12" s="222">
        <v>0</v>
      </c>
      <c r="H12" s="193">
        <f t="shared" si="3"/>
        <v>0</v>
      </c>
      <c r="I12" s="222">
        <v>0</v>
      </c>
      <c r="J12" s="222">
        <v>0</v>
      </c>
      <c r="K12" s="702">
        <v>4</v>
      </c>
    </row>
    <row r="13" spans="1:11" ht="21" customHeight="1" thickTop="1" thickBot="1" x14ac:dyDescent="0.3">
      <c r="A13" s="171">
        <v>5</v>
      </c>
      <c r="B13" s="191">
        <f t="shared" si="0"/>
        <v>3</v>
      </c>
      <c r="C13" s="191">
        <f t="shared" si="1"/>
        <v>1</v>
      </c>
      <c r="D13" s="191">
        <f t="shared" si="1"/>
        <v>2</v>
      </c>
      <c r="E13" s="191">
        <f t="shared" si="2"/>
        <v>2</v>
      </c>
      <c r="F13" s="198">
        <v>1</v>
      </c>
      <c r="G13" s="198">
        <v>1</v>
      </c>
      <c r="H13" s="191">
        <f t="shared" si="3"/>
        <v>1</v>
      </c>
      <c r="I13" s="198">
        <v>0</v>
      </c>
      <c r="J13" s="198">
        <v>1</v>
      </c>
      <c r="K13" s="699">
        <v>5</v>
      </c>
    </row>
    <row r="14" spans="1:11" ht="21" customHeight="1" thickTop="1" thickBot="1" x14ac:dyDescent="0.3">
      <c r="A14" s="854">
        <v>6</v>
      </c>
      <c r="B14" s="193">
        <f t="shared" si="0"/>
        <v>4</v>
      </c>
      <c r="C14" s="193">
        <f t="shared" si="1"/>
        <v>1</v>
      </c>
      <c r="D14" s="193">
        <f t="shared" si="1"/>
        <v>3</v>
      </c>
      <c r="E14" s="193">
        <f t="shared" si="2"/>
        <v>2</v>
      </c>
      <c r="F14" s="222">
        <v>1</v>
      </c>
      <c r="G14" s="222">
        <v>1</v>
      </c>
      <c r="H14" s="193">
        <f t="shared" si="3"/>
        <v>2</v>
      </c>
      <c r="I14" s="222">
        <v>0</v>
      </c>
      <c r="J14" s="222">
        <v>2</v>
      </c>
      <c r="K14" s="702">
        <v>6</v>
      </c>
    </row>
    <row r="15" spans="1:11" ht="21" customHeight="1" thickTop="1" thickBot="1" x14ac:dyDescent="0.3">
      <c r="A15" s="171" t="s">
        <v>1187</v>
      </c>
      <c r="B15" s="191">
        <f t="shared" si="0"/>
        <v>13</v>
      </c>
      <c r="C15" s="191">
        <f t="shared" si="1"/>
        <v>7</v>
      </c>
      <c r="D15" s="191">
        <f t="shared" si="1"/>
        <v>6</v>
      </c>
      <c r="E15" s="191">
        <f t="shared" si="2"/>
        <v>8</v>
      </c>
      <c r="F15" s="198">
        <v>5</v>
      </c>
      <c r="G15" s="198">
        <v>3</v>
      </c>
      <c r="H15" s="191">
        <f t="shared" si="3"/>
        <v>5</v>
      </c>
      <c r="I15" s="198">
        <v>2</v>
      </c>
      <c r="J15" s="198">
        <v>3</v>
      </c>
      <c r="K15" s="699" t="s">
        <v>313</v>
      </c>
    </row>
    <row r="16" spans="1:11" ht="21" customHeight="1" thickTop="1" thickBot="1" x14ac:dyDescent="0.3">
      <c r="A16" s="854" t="s">
        <v>1186</v>
      </c>
      <c r="B16" s="193">
        <f t="shared" si="0"/>
        <v>9</v>
      </c>
      <c r="C16" s="193">
        <f t="shared" si="1"/>
        <v>2</v>
      </c>
      <c r="D16" s="193">
        <f t="shared" si="1"/>
        <v>7</v>
      </c>
      <c r="E16" s="193">
        <f t="shared" si="2"/>
        <v>6</v>
      </c>
      <c r="F16" s="222">
        <v>1</v>
      </c>
      <c r="G16" s="222">
        <v>5</v>
      </c>
      <c r="H16" s="193">
        <f t="shared" si="3"/>
        <v>3</v>
      </c>
      <c r="I16" s="222">
        <v>1</v>
      </c>
      <c r="J16" s="222">
        <v>2</v>
      </c>
      <c r="K16" s="702" t="s">
        <v>1186</v>
      </c>
    </row>
    <row r="17" spans="1:11" ht="21" customHeight="1" thickTop="1" thickBot="1" x14ac:dyDescent="0.3">
      <c r="A17" s="171" t="s">
        <v>314</v>
      </c>
      <c r="B17" s="191">
        <f t="shared" si="0"/>
        <v>6</v>
      </c>
      <c r="C17" s="191">
        <f t="shared" si="1"/>
        <v>4</v>
      </c>
      <c r="D17" s="191">
        <f t="shared" si="1"/>
        <v>2</v>
      </c>
      <c r="E17" s="191">
        <f t="shared" si="2"/>
        <v>6</v>
      </c>
      <c r="F17" s="198">
        <v>4</v>
      </c>
      <c r="G17" s="198">
        <v>2</v>
      </c>
      <c r="H17" s="191">
        <f t="shared" si="3"/>
        <v>0</v>
      </c>
      <c r="I17" s="198">
        <v>0</v>
      </c>
      <c r="J17" s="198">
        <v>0</v>
      </c>
      <c r="K17" s="699" t="s">
        <v>314</v>
      </c>
    </row>
    <row r="18" spans="1:11" ht="21" customHeight="1" thickTop="1" thickBot="1" x14ac:dyDescent="0.3">
      <c r="A18" s="854" t="s">
        <v>315</v>
      </c>
      <c r="B18" s="193">
        <f t="shared" si="0"/>
        <v>0</v>
      </c>
      <c r="C18" s="193">
        <f t="shared" si="1"/>
        <v>0</v>
      </c>
      <c r="D18" s="193">
        <f t="shared" si="1"/>
        <v>0</v>
      </c>
      <c r="E18" s="193">
        <f t="shared" si="2"/>
        <v>0</v>
      </c>
      <c r="F18" s="222">
        <v>0</v>
      </c>
      <c r="G18" s="222">
        <v>0</v>
      </c>
      <c r="H18" s="193">
        <f t="shared" si="3"/>
        <v>0</v>
      </c>
      <c r="I18" s="222">
        <v>0</v>
      </c>
      <c r="J18" s="222">
        <v>0</v>
      </c>
      <c r="K18" s="702" t="s">
        <v>315</v>
      </c>
    </row>
    <row r="19" spans="1:11" ht="21" customHeight="1" thickTop="1" thickBot="1" x14ac:dyDescent="0.3">
      <c r="A19" s="851" t="s">
        <v>74</v>
      </c>
      <c r="B19" s="191">
        <f t="shared" si="0"/>
        <v>0</v>
      </c>
      <c r="C19" s="191">
        <f t="shared" si="1"/>
        <v>0</v>
      </c>
      <c r="D19" s="191">
        <f t="shared" si="1"/>
        <v>0</v>
      </c>
      <c r="E19" s="191">
        <f t="shared" si="2"/>
        <v>0</v>
      </c>
      <c r="F19" s="198">
        <v>0</v>
      </c>
      <c r="G19" s="198">
        <v>0</v>
      </c>
      <c r="H19" s="191">
        <f t="shared" si="3"/>
        <v>0</v>
      </c>
      <c r="I19" s="198">
        <v>0</v>
      </c>
      <c r="J19" s="198">
        <v>0</v>
      </c>
      <c r="K19" s="699" t="s">
        <v>75</v>
      </c>
    </row>
    <row r="20" spans="1:11" ht="21" customHeight="1" thickTop="1" thickBot="1" x14ac:dyDescent="0.3">
      <c r="A20" s="710" t="s">
        <v>316</v>
      </c>
      <c r="B20" s="711"/>
      <c r="C20" s="711"/>
      <c r="D20" s="711"/>
      <c r="E20" s="711"/>
      <c r="F20" s="712"/>
      <c r="G20" s="712"/>
      <c r="H20" s="711"/>
      <c r="I20" s="712"/>
      <c r="J20" s="712"/>
      <c r="K20" s="713" t="s">
        <v>317</v>
      </c>
    </row>
    <row r="21" spans="1:11" ht="21" customHeight="1" thickTop="1" thickBot="1" x14ac:dyDescent="0.3">
      <c r="A21" s="759">
        <v>1</v>
      </c>
      <c r="B21" s="191">
        <f t="shared" ref="B21" si="4">SUM(C21:D21)</f>
        <v>10</v>
      </c>
      <c r="C21" s="191">
        <f t="shared" ref="C21" si="5">I21+F21</f>
        <v>5</v>
      </c>
      <c r="D21" s="191">
        <f t="shared" ref="D21" si="6">J21+G21</f>
        <v>5</v>
      </c>
      <c r="E21" s="191">
        <f t="shared" ref="E21" si="7">SUM(F21:G21)</f>
        <v>10</v>
      </c>
      <c r="F21" s="198">
        <v>5</v>
      </c>
      <c r="G21" s="198">
        <v>5</v>
      </c>
      <c r="H21" s="191">
        <f t="shared" ref="H21:H32" si="8">I21+J21</f>
        <v>0</v>
      </c>
      <c r="I21" s="198">
        <v>0</v>
      </c>
      <c r="J21" s="198">
        <v>0</v>
      </c>
      <c r="K21" s="699">
        <v>1</v>
      </c>
    </row>
    <row r="22" spans="1:11" ht="21" customHeight="1" thickTop="1" thickBot="1" x14ac:dyDescent="0.3">
      <c r="A22" s="849">
        <v>2</v>
      </c>
      <c r="B22" s="193">
        <f t="shared" ref="B22:B32" si="9">SUM(C22:D22)</f>
        <v>11</v>
      </c>
      <c r="C22" s="193">
        <f t="shared" ref="C22:C32" si="10">I22+F22</f>
        <v>5</v>
      </c>
      <c r="D22" s="193">
        <f t="shared" ref="D22:D32" si="11">J22+G22</f>
        <v>6</v>
      </c>
      <c r="E22" s="193">
        <f t="shared" ref="E22:E32" si="12">SUM(F22:G22)</f>
        <v>7</v>
      </c>
      <c r="F22" s="222">
        <v>4</v>
      </c>
      <c r="G22" s="222">
        <v>3</v>
      </c>
      <c r="H22" s="193">
        <f t="shared" si="8"/>
        <v>4</v>
      </c>
      <c r="I22" s="222">
        <v>1</v>
      </c>
      <c r="J22" s="222">
        <v>3</v>
      </c>
      <c r="K22" s="704">
        <v>2</v>
      </c>
    </row>
    <row r="23" spans="1:11" ht="21" customHeight="1" thickTop="1" thickBot="1" x14ac:dyDescent="0.3">
      <c r="A23" s="759">
        <v>3</v>
      </c>
      <c r="B23" s="191">
        <f t="shared" si="9"/>
        <v>6</v>
      </c>
      <c r="C23" s="191">
        <f t="shared" si="10"/>
        <v>4</v>
      </c>
      <c r="D23" s="191">
        <f t="shared" si="11"/>
        <v>2</v>
      </c>
      <c r="E23" s="191">
        <f t="shared" si="12"/>
        <v>5</v>
      </c>
      <c r="F23" s="198">
        <v>3</v>
      </c>
      <c r="G23" s="198">
        <v>2</v>
      </c>
      <c r="H23" s="191">
        <f t="shared" si="8"/>
        <v>1</v>
      </c>
      <c r="I23" s="198">
        <v>1</v>
      </c>
      <c r="J23" s="198">
        <v>0</v>
      </c>
      <c r="K23" s="699">
        <v>3</v>
      </c>
    </row>
    <row r="24" spans="1:11" ht="21" customHeight="1" thickTop="1" thickBot="1" x14ac:dyDescent="0.3">
      <c r="A24" s="849">
        <v>4</v>
      </c>
      <c r="B24" s="193">
        <f t="shared" si="9"/>
        <v>3</v>
      </c>
      <c r="C24" s="193">
        <f t="shared" si="10"/>
        <v>2</v>
      </c>
      <c r="D24" s="193">
        <f t="shared" si="11"/>
        <v>1</v>
      </c>
      <c r="E24" s="193">
        <f t="shared" si="12"/>
        <v>2</v>
      </c>
      <c r="F24" s="222">
        <v>2</v>
      </c>
      <c r="G24" s="222">
        <v>0</v>
      </c>
      <c r="H24" s="193">
        <f t="shared" si="8"/>
        <v>1</v>
      </c>
      <c r="I24" s="222">
        <v>0</v>
      </c>
      <c r="J24" s="222">
        <v>1</v>
      </c>
      <c r="K24" s="704">
        <v>4</v>
      </c>
    </row>
    <row r="25" spans="1:11" ht="21" customHeight="1" thickTop="1" thickBot="1" x14ac:dyDescent="0.3">
      <c r="A25" s="759">
        <v>5</v>
      </c>
      <c r="B25" s="191">
        <f t="shared" si="9"/>
        <v>1</v>
      </c>
      <c r="C25" s="191">
        <f t="shared" si="10"/>
        <v>1</v>
      </c>
      <c r="D25" s="191">
        <f t="shared" si="11"/>
        <v>0</v>
      </c>
      <c r="E25" s="191">
        <f t="shared" si="12"/>
        <v>0</v>
      </c>
      <c r="F25" s="198">
        <v>0</v>
      </c>
      <c r="G25" s="198">
        <v>0</v>
      </c>
      <c r="H25" s="191">
        <f t="shared" si="8"/>
        <v>1</v>
      </c>
      <c r="I25" s="198">
        <v>1</v>
      </c>
      <c r="J25" s="198">
        <v>0</v>
      </c>
      <c r="K25" s="699">
        <v>5</v>
      </c>
    </row>
    <row r="26" spans="1:11" ht="21" customHeight="1" thickTop="1" thickBot="1" x14ac:dyDescent="0.3">
      <c r="A26" s="849">
        <v>6</v>
      </c>
      <c r="B26" s="193">
        <f t="shared" si="9"/>
        <v>6</v>
      </c>
      <c r="C26" s="193">
        <f t="shared" si="10"/>
        <v>3</v>
      </c>
      <c r="D26" s="193">
        <f t="shared" si="11"/>
        <v>3</v>
      </c>
      <c r="E26" s="193">
        <f t="shared" si="12"/>
        <v>6</v>
      </c>
      <c r="F26" s="222">
        <v>3</v>
      </c>
      <c r="G26" s="222">
        <v>3</v>
      </c>
      <c r="H26" s="193">
        <f t="shared" si="8"/>
        <v>0</v>
      </c>
      <c r="I26" s="222">
        <v>0</v>
      </c>
      <c r="J26" s="222">
        <v>0</v>
      </c>
      <c r="K26" s="704">
        <v>6</v>
      </c>
    </row>
    <row r="27" spans="1:11" ht="21" customHeight="1" thickTop="1" thickBot="1" x14ac:dyDescent="0.3">
      <c r="A27" s="759">
        <v>7</v>
      </c>
      <c r="B27" s="191">
        <f t="shared" si="9"/>
        <v>2</v>
      </c>
      <c r="C27" s="191">
        <f t="shared" si="10"/>
        <v>2</v>
      </c>
      <c r="D27" s="191">
        <f t="shared" si="11"/>
        <v>0</v>
      </c>
      <c r="E27" s="191">
        <f t="shared" si="12"/>
        <v>2</v>
      </c>
      <c r="F27" s="198">
        <v>2</v>
      </c>
      <c r="G27" s="198">
        <v>0</v>
      </c>
      <c r="H27" s="191">
        <f t="shared" si="8"/>
        <v>0</v>
      </c>
      <c r="I27" s="198">
        <v>0</v>
      </c>
      <c r="J27" s="198">
        <v>0</v>
      </c>
      <c r="K27" s="699">
        <v>7</v>
      </c>
    </row>
    <row r="28" spans="1:11" ht="21" customHeight="1" thickTop="1" thickBot="1" x14ac:dyDescent="0.3">
      <c r="A28" s="849">
        <v>8</v>
      </c>
      <c r="B28" s="193">
        <f t="shared" si="9"/>
        <v>2</v>
      </c>
      <c r="C28" s="193">
        <f t="shared" si="10"/>
        <v>1</v>
      </c>
      <c r="D28" s="193">
        <f t="shared" si="11"/>
        <v>1</v>
      </c>
      <c r="E28" s="193">
        <f t="shared" si="12"/>
        <v>1</v>
      </c>
      <c r="F28" s="222">
        <v>0</v>
      </c>
      <c r="G28" s="222">
        <v>1</v>
      </c>
      <c r="H28" s="193">
        <f t="shared" si="8"/>
        <v>1</v>
      </c>
      <c r="I28" s="222">
        <v>1</v>
      </c>
      <c r="J28" s="222">
        <v>0</v>
      </c>
      <c r="K28" s="704">
        <v>8</v>
      </c>
    </row>
    <row r="29" spans="1:11" ht="21" customHeight="1" thickTop="1" thickBot="1" x14ac:dyDescent="0.3">
      <c r="A29" s="759">
        <v>9</v>
      </c>
      <c r="B29" s="191">
        <f t="shared" si="9"/>
        <v>1</v>
      </c>
      <c r="C29" s="191">
        <f t="shared" si="10"/>
        <v>0</v>
      </c>
      <c r="D29" s="191">
        <f t="shared" si="11"/>
        <v>1</v>
      </c>
      <c r="E29" s="191">
        <f t="shared" si="12"/>
        <v>1</v>
      </c>
      <c r="F29" s="198">
        <v>0</v>
      </c>
      <c r="G29" s="198">
        <v>1</v>
      </c>
      <c r="H29" s="191">
        <f t="shared" si="8"/>
        <v>0</v>
      </c>
      <c r="I29" s="198">
        <v>0</v>
      </c>
      <c r="J29" s="198">
        <v>0</v>
      </c>
      <c r="K29" s="699">
        <v>9</v>
      </c>
    </row>
    <row r="30" spans="1:11" ht="21" customHeight="1" thickTop="1" thickBot="1" x14ac:dyDescent="0.3">
      <c r="A30" s="849">
        <v>10</v>
      </c>
      <c r="B30" s="193">
        <f t="shared" si="9"/>
        <v>2</v>
      </c>
      <c r="C30" s="193">
        <f t="shared" si="10"/>
        <v>1</v>
      </c>
      <c r="D30" s="193">
        <f t="shared" si="11"/>
        <v>1</v>
      </c>
      <c r="E30" s="193">
        <f t="shared" si="12"/>
        <v>0</v>
      </c>
      <c r="F30" s="222">
        <v>0</v>
      </c>
      <c r="G30" s="222">
        <v>0</v>
      </c>
      <c r="H30" s="193">
        <f t="shared" si="8"/>
        <v>2</v>
      </c>
      <c r="I30" s="222">
        <v>1</v>
      </c>
      <c r="J30" s="222">
        <v>1</v>
      </c>
      <c r="K30" s="704">
        <v>10</v>
      </c>
    </row>
    <row r="31" spans="1:11" ht="21" customHeight="1" thickTop="1" thickBot="1" x14ac:dyDescent="0.3">
      <c r="A31" s="851" t="s">
        <v>1248</v>
      </c>
      <c r="B31" s="191">
        <f t="shared" si="9"/>
        <v>0</v>
      </c>
      <c r="C31" s="191">
        <f t="shared" si="10"/>
        <v>0</v>
      </c>
      <c r="D31" s="191">
        <f t="shared" si="11"/>
        <v>0</v>
      </c>
      <c r="E31" s="191">
        <f t="shared" si="12"/>
        <v>0</v>
      </c>
      <c r="F31" s="198">
        <v>0</v>
      </c>
      <c r="G31" s="198">
        <v>0</v>
      </c>
      <c r="H31" s="191">
        <f t="shared" si="8"/>
        <v>0</v>
      </c>
      <c r="I31" s="198">
        <v>0</v>
      </c>
      <c r="J31" s="198">
        <v>0</v>
      </c>
      <c r="K31" s="699" t="s">
        <v>1246</v>
      </c>
    </row>
    <row r="32" spans="1:11" ht="21" customHeight="1" thickTop="1" x14ac:dyDescent="0.25">
      <c r="A32" s="852" t="s">
        <v>74</v>
      </c>
      <c r="B32" s="196">
        <f t="shared" si="9"/>
        <v>0</v>
      </c>
      <c r="C32" s="196">
        <f t="shared" si="10"/>
        <v>0</v>
      </c>
      <c r="D32" s="196">
        <f t="shared" si="11"/>
        <v>0</v>
      </c>
      <c r="E32" s="196">
        <f t="shared" si="12"/>
        <v>0</v>
      </c>
      <c r="F32" s="224">
        <v>0</v>
      </c>
      <c r="G32" s="224">
        <v>0</v>
      </c>
      <c r="H32" s="196">
        <f t="shared" si="8"/>
        <v>0</v>
      </c>
      <c r="I32" s="224">
        <v>0</v>
      </c>
      <c r="J32" s="224">
        <v>0</v>
      </c>
      <c r="K32" s="847" t="s">
        <v>75</v>
      </c>
    </row>
    <row r="33" spans="1:11" ht="30" customHeight="1" x14ac:dyDescent="0.25">
      <c r="A33" s="853" t="s">
        <v>47</v>
      </c>
      <c r="B33" s="355">
        <f>SUM(B8:B32)</f>
        <v>151</v>
      </c>
      <c r="C33" s="355">
        <f t="shared" ref="C33:I33" si="13">SUM(C8:C32)</f>
        <v>68</v>
      </c>
      <c r="D33" s="355">
        <f t="shared" si="13"/>
        <v>83</v>
      </c>
      <c r="E33" s="355">
        <f t="shared" si="13"/>
        <v>107</v>
      </c>
      <c r="F33" s="709">
        <f t="shared" si="13"/>
        <v>53</v>
      </c>
      <c r="G33" s="709">
        <f t="shared" si="13"/>
        <v>54</v>
      </c>
      <c r="H33" s="355">
        <f t="shared" si="13"/>
        <v>44</v>
      </c>
      <c r="I33" s="709">
        <f t="shared" si="13"/>
        <v>15</v>
      </c>
      <c r="J33" s="709">
        <f>SUM(J8:J32)</f>
        <v>29</v>
      </c>
      <c r="K33" s="848" t="s">
        <v>48</v>
      </c>
    </row>
  </sheetData>
  <mergeCells count="9">
    <mergeCell ref="A1:K1"/>
    <mergeCell ref="A2:K2"/>
    <mergeCell ref="A3:K3"/>
    <mergeCell ref="D4:F4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scale="87" orientation="portrait" r:id="rId1"/>
  <headerFooter alignWithMargins="0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87"/>
  <dimension ref="A1:O34"/>
  <sheetViews>
    <sheetView view="pageBreakPreview" topLeftCell="A19" zoomScaleNormal="100" zoomScaleSheetLayoutView="100" workbookViewId="0">
      <selection activeCell="J14" sqref="J14"/>
    </sheetView>
  </sheetViews>
  <sheetFormatPr defaultRowHeight="13" x14ac:dyDescent="0.3"/>
  <cols>
    <col min="1" max="1" width="22.7265625" style="30" customWidth="1"/>
    <col min="2" max="14" width="7.26953125" style="30" customWidth="1"/>
    <col min="15" max="15" width="22.7265625" style="30" customWidth="1"/>
    <col min="16" max="256" width="9.1796875" style="33"/>
    <col min="257" max="257" width="22.7265625" style="33" customWidth="1"/>
    <col min="258" max="270" width="7.7265625" style="33" customWidth="1"/>
    <col min="271" max="271" width="22.7265625" style="33" customWidth="1"/>
    <col min="272" max="512" width="9.1796875" style="33"/>
    <col min="513" max="513" width="22.7265625" style="33" customWidth="1"/>
    <col min="514" max="526" width="7.7265625" style="33" customWidth="1"/>
    <col min="527" max="527" width="22.7265625" style="33" customWidth="1"/>
    <col min="528" max="768" width="9.1796875" style="33"/>
    <col min="769" max="769" width="22.7265625" style="33" customWidth="1"/>
    <col min="770" max="782" width="7.7265625" style="33" customWidth="1"/>
    <col min="783" max="783" width="22.7265625" style="33" customWidth="1"/>
    <col min="784" max="1024" width="9.1796875" style="33"/>
    <col min="1025" max="1025" width="22.7265625" style="33" customWidth="1"/>
    <col min="1026" max="1038" width="7.7265625" style="33" customWidth="1"/>
    <col min="1039" max="1039" width="22.7265625" style="33" customWidth="1"/>
    <col min="1040" max="1280" width="9.1796875" style="33"/>
    <col min="1281" max="1281" width="22.7265625" style="33" customWidth="1"/>
    <col min="1282" max="1294" width="7.7265625" style="33" customWidth="1"/>
    <col min="1295" max="1295" width="22.7265625" style="33" customWidth="1"/>
    <col min="1296" max="1536" width="9.1796875" style="33"/>
    <col min="1537" max="1537" width="22.7265625" style="33" customWidth="1"/>
    <col min="1538" max="1550" width="7.7265625" style="33" customWidth="1"/>
    <col min="1551" max="1551" width="22.7265625" style="33" customWidth="1"/>
    <col min="1552" max="1792" width="9.1796875" style="33"/>
    <col min="1793" max="1793" width="22.7265625" style="33" customWidth="1"/>
    <col min="1794" max="1806" width="7.7265625" style="33" customWidth="1"/>
    <col min="1807" max="1807" width="22.7265625" style="33" customWidth="1"/>
    <col min="1808" max="2048" width="9.1796875" style="33"/>
    <col min="2049" max="2049" width="22.7265625" style="33" customWidth="1"/>
    <col min="2050" max="2062" width="7.7265625" style="33" customWidth="1"/>
    <col min="2063" max="2063" width="22.7265625" style="33" customWidth="1"/>
    <col min="2064" max="2304" width="9.1796875" style="33"/>
    <col min="2305" max="2305" width="22.7265625" style="33" customWidth="1"/>
    <col min="2306" max="2318" width="7.7265625" style="33" customWidth="1"/>
    <col min="2319" max="2319" width="22.7265625" style="33" customWidth="1"/>
    <col min="2320" max="2560" width="9.1796875" style="33"/>
    <col min="2561" max="2561" width="22.7265625" style="33" customWidth="1"/>
    <col min="2562" max="2574" width="7.7265625" style="33" customWidth="1"/>
    <col min="2575" max="2575" width="22.7265625" style="33" customWidth="1"/>
    <col min="2576" max="2816" width="9.1796875" style="33"/>
    <col min="2817" max="2817" width="22.7265625" style="33" customWidth="1"/>
    <col min="2818" max="2830" width="7.7265625" style="33" customWidth="1"/>
    <col min="2831" max="2831" width="22.7265625" style="33" customWidth="1"/>
    <col min="2832" max="3072" width="9.1796875" style="33"/>
    <col min="3073" max="3073" width="22.7265625" style="33" customWidth="1"/>
    <col min="3074" max="3086" width="7.7265625" style="33" customWidth="1"/>
    <col min="3087" max="3087" width="22.7265625" style="33" customWidth="1"/>
    <col min="3088" max="3328" width="9.1796875" style="33"/>
    <col min="3329" max="3329" width="22.7265625" style="33" customWidth="1"/>
    <col min="3330" max="3342" width="7.7265625" style="33" customWidth="1"/>
    <col min="3343" max="3343" width="22.7265625" style="33" customWidth="1"/>
    <col min="3344" max="3584" width="9.1796875" style="33"/>
    <col min="3585" max="3585" width="22.7265625" style="33" customWidth="1"/>
    <col min="3586" max="3598" width="7.7265625" style="33" customWidth="1"/>
    <col min="3599" max="3599" width="22.7265625" style="33" customWidth="1"/>
    <col min="3600" max="3840" width="9.1796875" style="33"/>
    <col min="3841" max="3841" width="22.7265625" style="33" customWidth="1"/>
    <col min="3842" max="3854" width="7.7265625" style="33" customWidth="1"/>
    <col min="3855" max="3855" width="22.7265625" style="33" customWidth="1"/>
    <col min="3856" max="4096" width="9.1796875" style="33"/>
    <col min="4097" max="4097" width="22.7265625" style="33" customWidth="1"/>
    <col min="4098" max="4110" width="7.7265625" style="33" customWidth="1"/>
    <col min="4111" max="4111" width="22.7265625" style="33" customWidth="1"/>
    <col min="4112" max="4352" width="9.1796875" style="33"/>
    <col min="4353" max="4353" width="22.7265625" style="33" customWidth="1"/>
    <col min="4354" max="4366" width="7.7265625" style="33" customWidth="1"/>
    <col min="4367" max="4367" width="22.7265625" style="33" customWidth="1"/>
    <col min="4368" max="4608" width="9.1796875" style="33"/>
    <col min="4609" max="4609" width="22.7265625" style="33" customWidth="1"/>
    <col min="4610" max="4622" width="7.7265625" style="33" customWidth="1"/>
    <col min="4623" max="4623" width="22.7265625" style="33" customWidth="1"/>
    <col min="4624" max="4864" width="9.1796875" style="33"/>
    <col min="4865" max="4865" width="22.7265625" style="33" customWidth="1"/>
    <col min="4866" max="4878" width="7.7265625" style="33" customWidth="1"/>
    <col min="4879" max="4879" width="22.7265625" style="33" customWidth="1"/>
    <col min="4880" max="5120" width="9.1796875" style="33"/>
    <col min="5121" max="5121" width="22.7265625" style="33" customWidth="1"/>
    <col min="5122" max="5134" width="7.7265625" style="33" customWidth="1"/>
    <col min="5135" max="5135" width="22.7265625" style="33" customWidth="1"/>
    <col min="5136" max="5376" width="9.1796875" style="33"/>
    <col min="5377" max="5377" width="22.7265625" style="33" customWidth="1"/>
    <col min="5378" max="5390" width="7.7265625" style="33" customWidth="1"/>
    <col min="5391" max="5391" width="22.7265625" style="33" customWidth="1"/>
    <col min="5392" max="5632" width="9.1796875" style="33"/>
    <col min="5633" max="5633" width="22.7265625" style="33" customWidth="1"/>
    <col min="5634" max="5646" width="7.7265625" style="33" customWidth="1"/>
    <col min="5647" max="5647" width="22.7265625" style="33" customWidth="1"/>
    <col min="5648" max="5888" width="9.1796875" style="33"/>
    <col min="5889" max="5889" width="22.7265625" style="33" customWidth="1"/>
    <col min="5890" max="5902" width="7.7265625" style="33" customWidth="1"/>
    <col min="5903" max="5903" width="22.7265625" style="33" customWidth="1"/>
    <col min="5904" max="6144" width="9.1796875" style="33"/>
    <col min="6145" max="6145" width="22.7265625" style="33" customWidth="1"/>
    <col min="6146" max="6158" width="7.7265625" style="33" customWidth="1"/>
    <col min="6159" max="6159" width="22.7265625" style="33" customWidth="1"/>
    <col min="6160" max="6400" width="9.1796875" style="33"/>
    <col min="6401" max="6401" width="22.7265625" style="33" customWidth="1"/>
    <col min="6402" max="6414" width="7.7265625" style="33" customWidth="1"/>
    <col min="6415" max="6415" width="22.7265625" style="33" customWidth="1"/>
    <col min="6416" max="6656" width="9.1796875" style="33"/>
    <col min="6657" max="6657" width="22.7265625" style="33" customWidth="1"/>
    <col min="6658" max="6670" width="7.7265625" style="33" customWidth="1"/>
    <col min="6671" max="6671" width="22.7265625" style="33" customWidth="1"/>
    <col min="6672" max="6912" width="9.1796875" style="33"/>
    <col min="6913" max="6913" width="22.7265625" style="33" customWidth="1"/>
    <col min="6914" max="6926" width="7.7265625" style="33" customWidth="1"/>
    <col min="6927" max="6927" width="22.7265625" style="33" customWidth="1"/>
    <col min="6928" max="7168" width="9.1796875" style="33"/>
    <col min="7169" max="7169" width="22.7265625" style="33" customWidth="1"/>
    <col min="7170" max="7182" width="7.7265625" style="33" customWidth="1"/>
    <col min="7183" max="7183" width="22.7265625" style="33" customWidth="1"/>
    <col min="7184" max="7424" width="9.1796875" style="33"/>
    <col min="7425" max="7425" width="22.7265625" style="33" customWidth="1"/>
    <col min="7426" max="7438" width="7.7265625" style="33" customWidth="1"/>
    <col min="7439" max="7439" width="22.7265625" style="33" customWidth="1"/>
    <col min="7440" max="7680" width="9.1796875" style="33"/>
    <col min="7681" max="7681" width="22.7265625" style="33" customWidth="1"/>
    <col min="7682" max="7694" width="7.7265625" style="33" customWidth="1"/>
    <col min="7695" max="7695" width="22.7265625" style="33" customWidth="1"/>
    <col min="7696" max="7936" width="9.1796875" style="33"/>
    <col min="7937" max="7937" width="22.7265625" style="33" customWidth="1"/>
    <col min="7938" max="7950" width="7.7265625" style="33" customWidth="1"/>
    <col min="7951" max="7951" width="22.7265625" style="33" customWidth="1"/>
    <col min="7952" max="8192" width="9.1796875" style="33"/>
    <col min="8193" max="8193" width="22.7265625" style="33" customWidth="1"/>
    <col min="8194" max="8206" width="7.7265625" style="33" customWidth="1"/>
    <col min="8207" max="8207" width="22.7265625" style="33" customWidth="1"/>
    <col min="8208" max="8448" width="9.1796875" style="33"/>
    <col min="8449" max="8449" width="22.7265625" style="33" customWidth="1"/>
    <col min="8450" max="8462" width="7.7265625" style="33" customWidth="1"/>
    <col min="8463" max="8463" width="22.7265625" style="33" customWidth="1"/>
    <col min="8464" max="8704" width="9.1796875" style="33"/>
    <col min="8705" max="8705" width="22.7265625" style="33" customWidth="1"/>
    <col min="8706" max="8718" width="7.7265625" style="33" customWidth="1"/>
    <col min="8719" max="8719" width="22.7265625" style="33" customWidth="1"/>
    <col min="8720" max="8960" width="9.1796875" style="33"/>
    <col min="8961" max="8961" width="22.7265625" style="33" customWidth="1"/>
    <col min="8962" max="8974" width="7.7265625" style="33" customWidth="1"/>
    <col min="8975" max="8975" width="22.7265625" style="33" customWidth="1"/>
    <col min="8976" max="9216" width="9.1796875" style="33"/>
    <col min="9217" max="9217" width="22.7265625" style="33" customWidth="1"/>
    <col min="9218" max="9230" width="7.7265625" style="33" customWidth="1"/>
    <col min="9231" max="9231" width="22.7265625" style="33" customWidth="1"/>
    <col min="9232" max="9472" width="9.1796875" style="33"/>
    <col min="9473" max="9473" width="22.7265625" style="33" customWidth="1"/>
    <col min="9474" max="9486" width="7.7265625" style="33" customWidth="1"/>
    <col min="9487" max="9487" width="22.7265625" style="33" customWidth="1"/>
    <col min="9488" max="9728" width="9.1796875" style="33"/>
    <col min="9729" max="9729" width="22.7265625" style="33" customWidth="1"/>
    <col min="9730" max="9742" width="7.7265625" style="33" customWidth="1"/>
    <col min="9743" max="9743" width="22.7265625" style="33" customWidth="1"/>
    <col min="9744" max="9984" width="9.1796875" style="33"/>
    <col min="9985" max="9985" width="22.7265625" style="33" customWidth="1"/>
    <col min="9986" max="9998" width="7.7265625" style="33" customWidth="1"/>
    <col min="9999" max="9999" width="22.7265625" style="33" customWidth="1"/>
    <col min="10000" max="10240" width="9.1796875" style="33"/>
    <col min="10241" max="10241" width="22.7265625" style="33" customWidth="1"/>
    <col min="10242" max="10254" width="7.7265625" style="33" customWidth="1"/>
    <col min="10255" max="10255" width="22.7265625" style="33" customWidth="1"/>
    <col min="10256" max="10496" width="9.1796875" style="33"/>
    <col min="10497" max="10497" width="22.7265625" style="33" customWidth="1"/>
    <col min="10498" max="10510" width="7.7265625" style="33" customWidth="1"/>
    <col min="10511" max="10511" width="22.7265625" style="33" customWidth="1"/>
    <col min="10512" max="10752" width="9.1796875" style="33"/>
    <col min="10753" max="10753" width="22.7265625" style="33" customWidth="1"/>
    <col min="10754" max="10766" width="7.7265625" style="33" customWidth="1"/>
    <col min="10767" max="10767" width="22.7265625" style="33" customWidth="1"/>
    <col min="10768" max="11008" width="9.1796875" style="33"/>
    <col min="11009" max="11009" width="22.7265625" style="33" customWidth="1"/>
    <col min="11010" max="11022" width="7.7265625" style="33" customWidth="1"/>
    <col min="11023" max="11023" width="22.7265625" style="33" customWidth="1"/>
    <col min="11024" max="11264" width="9.1796875" style="33"/>
    <col min="11265" max="11265" width="22.7265625" style="33" customWidth="1"/>
    <col min="11266" max="11278" width="7.7265625" style="33" customWidth="1"/>
    <col min="11279" max="11279" width="22.7265625" style="33" customWidth="1"/>
    <col min="11280" max="11520" width="9.1796875" style="33"/>
    <col min="11521" max="11521" width="22.7265625" style="33" customWidth="1"/>
    <col min="11522" max="11534" width="7.7265625" style="33" customWidth="1"/>
    <col min="11535" max="11535" width="22.7265625" style="33" customWidth="1"/>
    <col min="11536" max="11776" width="9.1796875" style="33"/>
    <col min="11777" max="11777" width="22.7265625" style="33" customWidth="1"/>
    <col min="11778" max="11790" width="7.7265625" style="33" customWidth="1"/>
    <col min="11791" max="11791" width="22.7265625" style="33" customWidth="1"/>
    <col min="11792" max="12032" width="9.1796875" style="33"/>
    <col min="12033" max="12033" width="22.7265625" style="33" customWidth="1"/>
    <col min="12034" max="12046" width="7.7265625" style="33" customWidth="1"/>
    <col min="12047" max="12047" width="22.7265625" style="33" customWidth="1"/>
    <col min="12048" max="12288" width="9.1796875" style="33"/>
    <col min="12289" max="12289" width="22.7265625" style="33" customWidth="1"/>
    <col min="12290" max="12302" width="7.7265625" style="33" customWidth="1"/>
    <col min="12303" max="12303" width="22.7265625" style="33" customWidth="1"/>
    <col min="12304" max="12544" width="9.1796875" style="33"/>
    <col min="12545" max="12545" width="22.7265625" style="33" customWidth="1"/>
    <col min="12546" max="12558" width="7.7265625" style="33" customWidth="1"/>
    <col min="12559" max="12559" width="22.7265625" style="33" customWidth="1"/>
    <col min="12560" max="12800" width="9.1796875" style="33"/>
    <col min="12801" max="12801" width="22.7265625" style="33" customWidth="1"/>
    <col min="12802" max="12814" width="7.7265625" style="33" customWidth="1"/>
    <col min="12815" max="12815" width="22.7265625" style="33" customWidth="1"/>
    <col min="12816" max="13056" width="9.1796875" style="33"/>
    <col min="13057" max="13057" width="22.7265625" style="33" customWidth="1"/>
    <col min="13058" max="13070" width="7.7265625" style="33" customWidth="1"/>
    <col min="13071" max="13071" width="22.7265625" style="33" customWidth="1"/>
    <col min="13072" max="13312" width="9.1796875" style="33"/>
    <col min="13313" max="13313" width="22.7265625" style="33" customWidth="1"/>
    <col min="13314" max="13326" width="7.7265625" style="33" customWidth="1"/>
    <col min="13327" max="13327" width="22.7265625" style="33" customWidth="1"/>
    <col min="13328" max="13568" width="9.1796875" style="33"/>
    <col min="13569" max="13569" width="22.7265625" style="33" customWidth="1"/>
    <col min="13570" max="13582" width="7.7265625" style="33" customWidth="1"/>
    <col min="13583" max="13583" width="22.7265625" style="33" customWidth="1"/>
    <col min="13584" max="13824" width="9.1796875" style="33"/>
    <col min="13825" max="13825" width="22.7265625" style="33" customWidth="1"/>
    <col min="13826" max="13838" width="7.7265625" style="33" customWidth="1"/>
    <col min="13839" max="13839" width="22.7265625" style="33" customWidth="1"/>
    <col min="13840" max="14080" width="9.1796875" style="33"/>
    <col min="14081" max="14081" width="22.7265625" style="33" customWidth="1"/>
    <col min="14082" max="14094" width="7.7265625" style="33" customWidth="1"/>
    <col min="14095" max="14095" width="22.7265625" style="33" customWidth="1"/>
    <col min="14096" max="14336" width="9.1796875" style="33"/>
    <col min="14337" max="14337" width="22.7265625" style="33" customWidth="1"/>
    <col min="14338" max="14350" width="7.7265625" style="33" customWidth="1"/>
    <col min="14351" max="14351" width="22.7265625" style="33" customWidth="1"/>
    <col min="14352" max="14592" width="9.1796875" style="33"/>
    <col min="14593" max="14593" width="22.7265625" style="33" customWidth="1"/>
    <col min="14594" max="14606" width="7.7265625" style="33" customWidth="1"/>
    <col min="14607" max="14607" width="22.7265625" style="33" customWidth="1"/>
    <col min="14608" max="14848" width="9.1796875" style="33"/>
    <col min="14849" max="14849" width="22.7265625" style="33" customWidth="1"/>
    <col min="14850" max="14862" width="7.7265625" style="33" customWidth="1"/>
    <col min="14863" max="14863" width="22.7265625" style="33" customWidth="1"/>
    <col min="14864" max="15104" width="9.1796875" style="33"/>
    <col min="15105" max="15105" width="22.7265625" style="33" customWidth="1"/>
    <col min="15106" max="15118" width="7.7265625" style="33" customWidth="1"/>
    <col min="15119" max="15119" width="22.7265625" style="33" customWidth="1"/>
    <col min="15120" max="15360" width="9.1796875" style="33"/>
    <col min="15361" max="15361" width="22.7265625" style="33" customWidth="1"/>
    <col min="15362" max="15374" width="7.7265625" style="33" customWidth="1"/>
    <col min="15375" max="15375" width="22.7265625" style="33" customWidth="1"/>
    <col min="15376" max="15616" width="9.1796875" style="33"/>
    <col min="15617" max="15617" width="22.7265625" style="33" customWidth="1"/>
    <col min="15618" max="15630" width="7.7265625" style="33" customWidth="1"/>
    <col min="15631" max="15631" width="22.7265625" style="33" customWidth="1"/>
    <col min="15632" max="15872" width="9.1796875" style="33"/>
    <col min="15873" max="15873" width="22.7265625" style="33" customWidth="1"/>
    <col min="15874" max="15886" width="7.7265625" style="33" customWidth="1"/>
    <col min="15887" max="15887" width="22.7265625" style="33" customWidth="1"/>
    <col min="15888" max="16128" width="9.1796875" style="33"/>
    <col min="16129" max="16129" width="22.7265625" style="33" customWidth="1"/>
    <col min="16130" max="16142" width="7.7265625" style="33" customWidth="1"/>
    <col min="16143" max="16143" width="22.7265625" style="33" customWidth="1"/>
    <col min="16144" max="16384" width="9.1796875" style="33"/>
  </cols>
  <sheetData>
    <row r="1" spans="1:15" ht="24.5" x14ac:dyDescent="0.25">
      <c r="A1" s="1174" t="s">
        <v>318</v>
      </c>
      <c r="B1" s="1174"/>
      <c r="C1" s="1174"/>
      <c r="D1" s="1174"/>
      <c r="E1" s="1174"/>
      <c r="F1" s="1174"/>
      <c r="G1" s="1174"/>
      <c r="H1" s="1174"/>
      <c r="I1" s="1174"/>
      <c r="J1" s="1174"/>
      <c r="K1" s="1174"/>
      <c r="L1" s="1174"/>
      <c r="M1" s="1174"/>
      <c r="N1" s="1174"/>
      <c r="O1" s="1174"/>
    </row>
    <row r="2" spans="1:15" ht="15.5" x14ac:dyDescent="0.25">
      <c r="A2" s="1175" t="s">
        <v>319</v>
      </c>
      <c r="B2" s="1175"/>
      <c r="C2" s="1175"/>
      <c r="D2" s="1175"/>
      <c r="E2" s="1175"/>
      <c r="F2" s="1175"/>
      <c r="G2" s="1175"/>
      <c r="H2" s="1175"/>
      <c r="I2" s="1175"/>
      <c r="J2" s="1175"/>
      <c r="K2" s="1175"/>
      <c r="L2" s="1175"/>
      <c r="M2" s="1175"/>
      <c r="N2" s="1175"/>
      <c r="O2" s="1175"/>
    </row>
    <row r="3" spans="1:15" ht="15.5" x14ac:dyDescent="0.25">
      <c r="A3" s="1175">
        <v>2017</v>
      </c>
      <c r="B3" s="1175"/>
      <c r="C3" s="1175"/>
      <c r="D3" s="1175"/>
      <c r="E3" s="1175"/>
      <c r="F3" s="1175"/>
      <c r="G3" s="1175"/>
      <c r="H3" s="1175"/>
      <c r="I3" s="1175"/>
      <c r="J3" s="1175"/>
      <c r="K3" s="1175"/>
      <c r="L3" s="1175"/>
      <c r="M3" s="1175"/>
      <c r="N3" s="1175"/>
      <c r="O3" s="1175"/>
    </row>
    <row r="4" spans="1:15" ht="15.5" x14ac:dyDescent="0.25">
      <c r="A4" s="1175" t="s">
        <v>354</v>
      </c>
      <c r="B4" s="1175"/>
      <c r="C4" s="1175"/>
      <c r="D4" s="1175"/>
      <c r="E4" s="1175"/>
      <c r="F4" s="1175"/>
      <c r="G4" s="1175"/>
      <c r="H4" s="1175"/>
      <c r="I4" s="1175"/>
      <c r="J4" s="1175"/>
      <c r="K4" s="1175"/>
      <c r="L4" s="1175"/>
      <c r="M4" s="1175"/>
      <c r="N4" s="1175"/>
      <c r="O4" s="1175"/>
    </row>
    <row r="5" spans="1:15" ht="16" x14ac:dyDescent="0.4">
      <c r="A5" s="318" t="s">
        <v>994</v>
      </c>
      <c r="B5" s="318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52"/>
      <c r="N5" s="353"/>
      <c r="O5" s="324" t="s">
        <v>646</v>
      </c>
    </row>
    <row r="6" spans="1:15" ht="43.5" customHeight="1" x14ac:dyDescent="0.25">
      <c r="A6" s="42" t="s">
        <v>310</v>
      </c>
      <c r="B6" s="700" t="s">
        <v>404</v>
      </c>
      <c r="C6" s="499" t="s">
        <v>915</v>
      </c>
      <c r="D6" s="499" t="s">
        <v>916</v>
      </c>
      <c r="E6" s="499" t="s">
        <v>917</v>
      </c>
      <c r="F6" s="499" t="s">
        <v>918</v>
      </c>
      <c r="G6" s="499" t="s">
        <v>919</v>
      </c>
      <c r="H6" s="499" t="s">
        <v>920</v>
      </c>
      <c r="I6" s="499" t="s">
        <v>921</v>
      </c>
      <c r="J6" s="499" t="s">
        <v>922</v>
      </c>
      <c r="K6" s="499" t="s">
        <v>923</v>
      </c>
      <c r="L6" s="499" t="s">
        <v>924</v>
      </c>
      <c r="M6" s="499" t="s">
        <v>925</v>
      </c>
      <c r="N6" s="499" t="s">
        <v>926</v>
      </c>
      <c r="O6" s="855" t="s">
        <v>311</v>
      </c>
    </row>
    <row r="7" spans="1:15" ht="19.5" customHeight="1" thickBot="1" x14ac:dyDescent="0.3">
      <c r="A7" s="705" t="s">
        <v>1185</v>
      </c>
      <c r="B7" s="1022"/>
      <c r="C7" s="1022"/>
      <c r="D7" s="1023"/>
      <c r="E7" s="1022"/>
      <c r="F7" s="1022"/>
      <c r="G7" s="1023"/>
      <c r="H7" s="1023"/>
      <c r="I7" s="1023"/>
      <c r="J7" s="1023"/>
      <c r="K7" s="1024"/>
      <c r="L7" s="1022"/>
      <c r="M7" s="1022"/>
      <c r="N7" s="1022"/>
      <c r="O7" s="1025" t="s">
        <v>1184</v>
      </c>
    </row>
    <row r="8" spans="1:15" ht="18" customHeight="1" thickTop="1" thickBot="1" x14ac:dyDescent="0.3">
      <c r="A8" s="1026" t="s">
        <v>1247</v>
      </c>
      <c r="B8" s="265">
        <f>SUM(C8:N8)</f>
        <v>0</v>
      </c>
      <c r="C8" s="267">
        <v>0</v>
      </c>
      <c r="D8" s="267">
        <v>0</v>
      </c>
      <c r="E8" s="267">
        <v>0</v>
      </c>
      <c r="F8" s="267">
        <v>0</v>
      </c>
      <c r="G8" s="267">
        <v>0</v>
      </c>
      <c r="H8" s="267">
        <v>0</v>
      </c>
      <c r="I8" s="267">
        <v>0</v>
      </c>
      <c r="J8" s="267">
        <v>0</v>
      </c>
      <c r="K8" s="267">
        <v>0</v>
      </c>
      <c r="L8" s="267">
        <v>0</v>
      </c>
      <c r="M8" s="267">
        <v>0</v>
      </c>
      <c r="N8" s="267">
        <v>0</v>
      </c>
      <c r="O8" s="1027" t="s">
        <v>312</v>
      </c>
    </row>
    <row r="9" spans="1:15" ht="15" thickTop="1" thickBot="1" x14ac:dyDescent="0.3">
      <c r="A9" s="1028">
        <v>1</v>
      </c>
      <c r="B9" s="191">
        <f>SUM(C9:N9)</f>
        <v>22</v>
      </c>
      <c r="C9" s="198">
        <v>3</v>
      </c>
      <c r="D9" s="198">
        <v>3</v>
      </c>
      <c r="E9" s="198">
        <v>3</v>
      </c>
      <c r="F9" s="198">
        <v>1</v>
      </c>
      <c r="G9" s="198">
        <v>1</v>
      </c>
      <c r="H9" s="198">
        <v>1</v>
      </c>
      <c r="I9" s="198">
        <v>2</v>
      </c>
      <c r="J9" s="198">
        <v>3</v>
      </c>
      <c r="K9" s="198">
        <v>0</v>
      </c>
      <c r="L9" s="198">
        <v>2</v>
      </c>
      <c r="M9" s="198">
        <v>1</v>
      </c>
      <c r="N9" s="198">
        <v>2</v>
      </c>
      <c r="O9" s="1029">
        <v>1</v>
      </c>
    </row>
    <row r="10" spans="1:15" ht="15" thickTop="1" thickBot="1" x14ac:dyDescent="0.3">
      <c r="A10" s="1030">
        <v>2</v>
      </c>
      <c r="B10" s="265">
        <f>SUM(C10:N10)</f>
        <v>1</v>
      </c>
      <c r="C10" s="267">
        <v>0</v>
      </c>
      <c r="D10" s="267">
        <v>0</v>
      </c>
      <c r="E10" s="267">
        <v>0</v>
      </c>
      <c r="F10" s="267">
        <v>1</v>
      </c>
      <c r="G10" s="267">
        <v>0</v>
      </c>
      <c r="H10" s="267">
        <v>0</v>
      </c>
      <c r="I10" s="267">
        <v>0</v>
      </c>
      <c r="J10" s="267">
        <v>0</v>
      </c>
      <c r="K10" s="267">
        <v>0</v>
      </c>
      <c r="L10" s="267">
        <v>0</v>
      </c>
      <c r="M10" s="267">
        <v>0</v>
      </c>
      <c r="N10" s="267">
        <v>0</v>
      </c>
      <c r="O10" s="1027">
        <v>2</v>
      </c>
    </row>
    <row r="11" spans="1:15" ht="15" thickTop="1" thickBot="1" x14ac:dyDescent="0.3">
      <c r="A11" s="1028">
        <v>3</v>
      </c>
      <c r="B11" s="191">
        <f t="shared" ref="B11:B32" si="0">SUM(C11:N11)</f>
        <v>0</v>
      </c>
      <c r="C11" s="198">
        <v>0</v>
      </c>
      <c r="D11" s="198">
        <v>0</v>
      </c>
      <c r="E11" s="198">
        <v>0</v>
      </c>
      <c r="F11" s="198">
        <v>0</v>
      </c>
      <c r="G11" s="198">
        <v>0</v>
      </c>
      <c r="H11" s="198">
        <v>0</v>
      </c>
      <c r="I11" s="198">
        <v>0</v>
      </c>
      <c r="J11" s="198">
        <v>0</v>
      </c>
      <c r="K11" s="198">
        <v>0</v>
      </c>
      <c r="L11" s="198">
        <v>0</v>
      </c>
      <c r="M11" s="198">
        <v>0</v>
      </c>
      <c r="N11" s="198">
        <v>0</v>
      </c>
      <c r="O11" s="1029">
        <v>3</v>
      </c>
    </row>
    <row r="12" spans="1:15" ht="15" thickTop="1" thickBot="1" x14ac:dyDescent="0.3">
      <c r="A12" s="1030">
        <v>4</v>
      </c>
      <c r="B12" s="265">
        <f t="shared" si="0"/>
        <v>0</v>
      </c>
      <c r="C12" s="267">
        <v>0</v>
      </c>
      <c r="D12" s="267">
        <v>0</v>
      </c>
      <c r="E12" s="267">
        <v>0</v>
      </c>
      <c r="F12" s="267">
        <v>0</v>
      </c>
      <c r="G12" s="267">
        <v>0</v>
      </c>
      <c r="H12" s="267">
        <v>0</v>
      </c>
      <c r="I12" s="267">
        <v>0</v>
      </c>
      <c r="J12" s="267">
        <v>0</v>
      </c>
      <c r="K12" s="267">
        <v>0</v>
      </c>
      <c r="L12" s="267">
        <v>0</v>
      </c>
      <c r="M12" s="267">
        <v>0</v>
      </c>
      <c r="N12" s="267">
        <v>0</v>
      </c>
      <c r="O12" s="1027">
        <v>4</v>
      </c>
    </row>
    <row r="13" spans="1:15" ht="15" thickTop="1" thickBot="1" x14ac:dyDescent="0.3">
      <c r="A13" s="1028">
        <v>5</v>
      </c>
      <c r="B13" s="191">
        <f t="shared" si="0"/>
        <v>1</v>
      </c>
      <c r="C13" s="198">
        <v>1</v>
      </c>
      <c r="D13" s="198">
        <v>0</v>
      </c>
      <c r="E13" s="198">
        <v>0</v>
      </c>
      <c r="F13" s="198">
        <v>0</v>
      </c>
      <c r="G13" s="198">
        <v>0</v>
      </c>
      <c r="H13" s="198">
        <v>0</v>
      </c>
      <c r="I13" s="198">
        <v>0</v>
      </c>
      <c r="J13" s="198">
        <v>0</v>
      </c>
      <c r="K13" s="198">
        <v>0</v>
      </c>
      <c r="L13" s="198">
        <v>0</v>
      </c>
      <c r="M13" s="198">
        <v>0</v>
      </c>
      <c r="N13" s="198">
        <v>0</v>
      </c>
      <c r="O13" s="1029">
        <v>5</v>
      </c>
    </row>
    <row r="14" spans="1:15" ht="15" thickTop="1" thickBot="1" x14ac:dyDescent="0.3">
      <c r="A14" s="1030">
        <v>6</v>
      </c>
      <c r="B14" s="265">
        <f t="shared" si="0"/>
        <v>2</v>
      </c>
      <c r="C14" s="267">
        <v>0</v>
      </c>
      <c r="D14" s="267">
        <v>0</v>
      </c>
      <c r="E14" s="267">
        <v>0</v>
      </c>
      <c r="F14" s="267">
        <v>0</v>
      </c>
      <c r="G14" s="267">
        <v>0</v>
      </c>
      <c r="H14" s="267">
        <v>2</v>
      </c>
      <c r="I14" s="267">
        <v>0</v>
      </c>
      <c r="J14" s="267">
        <v>0</v>
      </c>
      <c r="K14" s="267">
        <v>0</v>
      </c>
      <c r="L14" s="267">
        <v>0</v>
      </c>
      <c r="M14" s="267">
        <v>0</v>
      </c>
      <c r="N14" s="267">
        <v>0</v>
      </c>
      <c r="O14" s="1027">
        <v>6</v>
      </c>
    </row>
    <row r="15" spans="1:15" ht="15" thickTop="1" thickBot="1" x14ac:dyDescent="0.3">
      <c r="A15" s="1031" t="s">
        <v>1187</v>
      </c>
      <c r="B15" s="191">
        <f t="shared" si="0"/>
        <v>5</v>
      </c>
      <c r="C15" s="198">
        <v>2</v>
      </c>
      <c r="D15" s="198">
        <v>0</v>
      </c>
      <c r="E15" s="198">
        <v>0</v>
      </c>
      <c r="F15" s="198">
        <v>0</v>
      </c>
      <c r="G15" s="198">
        <v>1</v>
      </c>
      <c r="H15" s="198">
        <v>0</v>
      </c>
      <c r="I15" s="198">
        <v>0</v>
      </c>
      <c r="J15" s="198">
        <v>1</v>
      </c>
      <c r="K15" s="198">
        <v>0</v>
      </c>
      <c r="L15" s="198">
        <v>0</v>
      </c>
      <c r="M15" s="198">
        <v>1</v>
      </c>
      <c r="N15" s="198">
        <v>0</v>
      </c>
      <c r="O15" s="1032" t="s">
        <v>313</v>
      </c>
    </row>
    <row r="16" spans="1:15" ht="15" thickTop="1" thickBot="1" x14ac:dyDescent="0.3">
      <c r="A16" s="492" t="s">
        <v>1186</v>
      </c>
      <c r="B16" s="265">
        <f t="shared" si="0"/>
        <v>3</v>
      </c>
      <c r="C16" s="267">
        <v>0</v>
      </c>
      <c r="D16" s="267">
        <v>0</v>
      </c>
      <c r="E16" s="267">
        <v>0</v>
      </c>
      <c r="F16" s="267">
        <v>1</v>
      </c>
      <c r="G16" s="267">
        <v>1</v>
      </c>
      <c r="H16" s="267">
        <v>0</v>
      </c>
      <c r="I16" s="267">
        <v>0</v>
      </c>
      <c r="J16" s="267">
        <v>0</v>
      </c>
      <c r="K16" s="267">
        <v>0</v>
      </c>
      <c r="L16" s="267">
        <v>0</v>
      </c>
      <c r="M16" s="267">
        <v>0</v>
      </c>
      <c r="N16" s="267">
        <v>1</v>
      </c>
      <c r="O16" s="1033" t="s">
        <v>1186</v>
      </c>
    </row>
    <row r="17" spans="1:15" ht="15" thickTop="1" thickBot="1" x14ac:dyDescent="0.3">
      <c r="A17" s="1034" t="s">
        <v>314</v>
      </c>
      <c r="B17" s="191">
        <f t="shared" si="0"/>
        <v>0</v>
      </c>
      <c r="C17" s="198">
        <v>0</v>
      </c>
      <c r="D17" s="198">
        <v>0</v>
      </c>
      <c r="E17" s="198">
        <v>0</v>
      </c>
      <c r="F17" s="198">
        <v>0</v>
      </c>
      <c r="G17" s="198">
        <v>0</v>
      </c>
      <c r="H17" s="198">
        <v>0</v>
      </c>
      <c r="I17" s="198">
        <v>0</v>
      </c>
      <c r="J17" s="198">
        <v>0</v>
      </c>
      <c r="K17" s="198">
        <v>0</v>
      </c>
      <c r="L17" s="198">
        <v>0</v>
      </c>
      <c r="M17" s="198">
        <v>0</v>
      </c>
      <c r="N17" s="198">
        <v>0</v>
      </c>
      <c r="O17" s="1032" t="s">
        <v>314</v>
      </c>
    </row>
    <row r="18" spans="1:15" ht="15" thickTop="1" thickBot="1" x14ac:dyDescent="0.3">
      <c r="A18" s="492" t="s">
        <v>315</v>
      </c>
      <c r="B18" s="265">
        <f t="shared" si="0"/>
        <v>0</v>
      </c>
      <c r="C18" s="267">
        <v>0</v>
      </c>
      <c r="D18" s="267">
        <v>0</v>
      </c>
      <c r="E18" s="267">
        <v>0</v>
      </c>
      <c r="F18" s="267">
        <v>0</v>
      </c>
      <c r="G18" s="267">
        <v>0</v>
      </c>
      <c r="H18" s="267">
        <v>0</v>
      </c>
      <c r="I18" s="267">
        <v>0</v>
      </c>
      <c r="J18" s="267">
        <v>0</v>
      </c>
      <c r="K18" s="267">
        <v>0</v>
      </c>
      <c r="L18" s="267">
        <v>0</v>
      </c>
      <c r="M18" s="267">
        <v>0</v>
      </c>
      <c r="N18" s="267">
        <v>0</v>
      </c>
      <c r="O18" s="1033" t="s">
        <v>315</v>
      </c>
    </row>
    <row r="19" spans="1:15" ht="15" thickTop="1" thickBot="1" x14ac:dyDescent="0.3">
      <c r="A19" s="1035" t="s">
        <v>74</v>
      </c>
      <c r="B19" s="191">
        <f t="shared" si="0"/>
        <v>0</v>
      </c>
      <c r="C19" s="198">
        <v>0</v>
      </c>
      <c r="D19" s="198">
        <v>0</v>
      </c>
      <c r="E19" s="198">
        <v>0</v>
      </c>
      <c r="F19" s="198">
        <v>0</v>
      </c>
      <c r="G19" s="198">
        <v>0</v>
      </c>
      <c r="H19" s="198">
        <v>0</v>
      </c>
      <c r="I19" s="198">
        <v>0</v>
      </c>
      <c r="J19" s="198">
        <v>0</v>
      </c>
      <c r="K19" s="198">
        <v>0</v>
      </c>
      <c r="L19" s="198">
        <v>0</v>
      </c>
      <c r="M19" s="198">
        <v>0</v>
      </c>
      <c r="N19" s="198">
        <v>0</v>
      </c>
      <c r="O19" s="1029" t="s">
        <v>75</v>
      </c>
    </row>
    <row r="20" spans="1:15" ht="18" customHeight="1" thickTop="1" thickBot="1" x14ac:dyDescent="0.3">
      <c r="A20" s="1036" t="s">
        <v>316</v>
      </c>
      <c r="B20" s="711"/>
      <c r="C20" s="712"/>
      <c r="D20" s="712"/>
      <c r="E20" s="712"/>
      <c r="F20" s="712"/>
      <c r="G20" s="712"/>
      <c r="H20" s="712"/>
      <c r="I20" s="712"/>
      <c r="J20" s="712"/>
      <c r="K20" s="712"/>
      <c r="L20" s="712"/>
      <c r="M20" s="712"/>
      <c r="N20" s="712"/>
      <c r="O20" s="1037" t="s">
        <v>317</v>
      </c>
    </row>
    <row r="21" spans="1:15" ht="15" thickTop="1" thickBot="1" x14ac:dyDescent="0.3">
      <c r="A21" s="1028">
        <v>1</v>
      </c>
      <c r="B21" s="191">
        <f>SUM(C21:N21)</f>
        <v>0</v>
      </c>
      <c r="C21" s="198">
        <v>0</v>
      </c>
      <c r="D21" s="198">
        <v>0</v>
      </c>
      <c r="E21" s="198">
        <v>0</v>
      </c>
      <c r="F21" s="198">
        <v>0</v>
      </c>
      <c r="G21" s="198">
        <v>0</v>
      </c>
      <c r="H21" s="198">
        <v>0</v>
      </c>
      <c r="I21" s="198">
        <v>0</v>
      </c>
      <c r="J21" s="198">
        <v>0</v>
      </c>
      <c r="K21" s="198">
        <v>0</v>
      </c>
      <c r="L21" s="198">
        <v>0</v>
      </c>
      <c r="M21" s="198">
        <v>0</v>
      </c>
      <c r="N21" s="198">
        <v>0</v>
      </c>
      <c r="O21" s="1029">
        <v>1</v>
      </c>
    </row>
    <row r="22" spans="1:15" ht="15" thickTop="1" thickBot="1" x14ac:dyDescent="0.3">
      <c r="A22" s="1030">
        <v>2</v>
      </c>
      <c r="B22" s="265">
        <f t="shared" si="0"/>
        <v>4</v>
      </c>
      <c r="C22" s="267">
        <v>0</v>
      </c>
      <c r="D22" s="267">
        <v>0</v>
      </c>
      <c r="E22" s="267">
        <v>0</v>
      </c>
      <c r="F22" s="267">
        <v>0</v>
      </c>
      <c r="G22" s="267">
        <v>0</v>
      </c>
      <c r="H22" s="267">
        <v>0</v>
      </c>
      <c r="I22" s="267">
        <v>0</v>
      </c>
      <c r="J22" s="267">
        <v>0</v>
      </c>
      <c r="K22" s="267">
        <v>0</v>
      </c>
      <c r="L22" s="267">
        <v>1</v>
      </c>
      <c r="M22" s="267">
        <v>1</v>
      </c>
      <c r="N22" s="267">
        <v>2</v>
      </c>
      <c r="O22" s="1027">
        <v>2</v>
      </c>
    </row>
    <row r="23" spans="1:15" ht="15" thickTop="1" thickBot="1" x14ac:dyDescent="0.3">
      <c r="A23" s="1028">
        <v>3</v>
      </c>
      <c r="B23" s="191">
        <f t="shared" si="0"/>
        <v>1</v>
      </c>
      <c r="C23" s="198">
        <v>0</v>
      </c>
      <c r="D23" s="198">
        <v>0</v>
      </c>
      <c r="E23" s="198">
        <v>0</v>
      </c>
      <c r="F23" s="198">
        <v>0</v>
      </c>
      <c r="G23" s="198">
        <v>0</v>
      </c>
      <c r="H23" s="198">
        <v>0</v>
      </c>
      <c r="I23" s="198">
        <v>0</v>
      </c>
      <c r="J23" s="198">
        <v>0</v>
      </c>
      <c r="K23" s="198">
        <v>0</v>
      </c>
      <c r="L23" s="198">
        <v>0</v>
      </c>
      <c r="M23" s="198">
        <v>0</v>
      </c>
      <c r="N23" s="198">
        <v>1</v>
      </c>
      <c r="O23" s="1029">
        <v>3</v>
      </c>
    </row>
    <row r="24" spans="1:15" ht="15" thickTop="1" thickBot="1" x14ac:dyDescent="0.3">
      <c r="A24" s="1030">
        <v>4</v>
      </c>
      <c r="B24" s="265">
        <f t="shared" si="0"/>
        <v>1</v>
      </c>
      <c r="C24" s="267">
        <v>1</v>
      </c>
      <c r="D24" s="267">
        <v>0</v>
      </c>
      <c r="E24" s="267">
        <v>0</v>
      </c>
      <c r="F24" s="267">
        <v>0</v>
      </c>
      <c r="G24" s="267">
        <v>0</v>
      </c>
      <c r="H24" s="267">
        <v>0</v>
      </c>
      <c r="I24" s="267">
        <v>0</v>
      </c>
      <c r="J24" s="267">
        <v>0</v>
      </c>
      <c r="K24" s="267">
        <v>0</v>
      </c>
      <c r="L24" s="267">
        <v>0</v>
      </c>
      <c r="M24" s="267">
        <v>0</v>
      </c>
      <c r="N24" s="267">
        <v>0</v>
      </c>
      <c r="O24" s="1027">
        <v>4</v>
      </c>
    </row>
    <row r="25" spans="1:15" ht="15" thickTop="1" thickBot="1" x14ac:dyDescent="0.3">
      <c r="A25" s="1028">
        <v>5</v>
      </c>
      <c r="B25" s="191">
        <f t="shared" si="0"/>
        <v>1</v>
      </c>
      <c r="C25" s="198">
        <v>0</v>
      </c>
      <c r="D25" s="198">
        <v>0</v>
      </c>
      <c r="E25" s="198">
        <v>0</v>
      </c>
      <c r="F25" s="198">
        <v>1</v>
      </c>
      <c r="G25" s="198">
        <v>0</v>
      </c>
      <c r="H25" s="198">
        <v>0</v>
      </c>
      <c r="I25" s="198">
        <v>0</v>
      </c>
      <c r="J25" s="198">
        <v>0</v>
      </c>
      <c r="K25" s="198">
        <v>0</v>
      </c>
      <c r="L25" s="198">
        <v>0</v>
      </c>
      <c r="M25" s="198">
        <v>0</v>
      </c>
      <c r="N25" s="198">
        <v>0</v>
      </c>
      <c r="O25" s="1029">
        <v>5</v>
      </c>
    </row>
    <row r="26" spans="1:15" ht="15" thickTop="1" thickBot="1" x14ac:dyDescent="0.3">
      <c r="A26" s="1030">
        <v>6</v>
      </c>
      <c r="B26" s="265">
        <f t="shared" si="0"/>
        <v>0</v>
      </c>
      <c r="C26" s="267">
        <v>0</v>
      </c>
      <c r="D26" s="267">
        <v>0</v>
      </c>
      <c r="E26" s="267">
        <v>0</v>
      </c>
      <c r="F26" s="267">
        <v>0</v>
      </c>
      <c r="G26" s="267">
        <v>0</v>
      </c>
      <c r="H26" s="267">
        <v>0</v>
      </c>
      <c r="I26" s="267">
        <v>0</v>
      </c>
      <c r="J26" s="267">
        <v>0</v>
      </c>
      <c r="K26" s="267">
        <v>0</v>
      </c>
      <c r="L26" s="267">
        <v>0</v>
      </c>
      <c r="M26" s="267">
        <v>0</v>
      </c>
      <c r="N26" s="267">
        <v>0</v>
      </c>
      <c r="O26" s="1027">
        <v>6</v>
      </c>
    </row>
    <row r="27" spans="1:15" ht="15" thickTop="1" thickBot="1" x14ac:dyDescent="0.3">
      <c r="A27" s="1028">
        <v>7</v>
      </c>
      <c r="B27" s="191">
        <f t="shared" si="0"/>
        <v>0</v>
      </c>
      <c r="C27" s="198">
        <v>0</v>
      </c>
      <c r="D27" s="198">
        <v>0</v>
      </c>
      <c r="E27" s="198">
        <v>0</v>
      </c>
      <c r="F27" s="198">
        <v>0</v>
      </c>
      <c r="G27" s="198">
        <v>0</v>
      </c>
      <c r="H27" s="198">
        <v>0</v>
      </c>
      <c r="I27" s="198">
        <v>0</v>
      </c>
      <c r="J27" s="198">
        <v>0</v>
      </c>
      <c r="K27" s="198">
        <v>0</v>
      </c>
      <c r="L27" s="198">
        <v>0</v>
      </c>
      <c r="M27" s="198">
        <v>0</v>
      </c>
      <c r="N27" s="198">
        <v>0</v>
      </c>
      <c r="O27" s="1029">
        <v>7</v>
      </c>
    </row>
    <row r="28" spans="1:15" ht="15" thickTop="1" thickBot="1" x14ac:dyDescent="0.3">
      <c r="A28" s="1030">
        <v>8</v>
      </c>
      <c r="B28" s="265">
        <f t="shared" si="0"/>
        <v>1</v>
      </c>
      <c r="C28" s="267">
        <v>0</v>
      </c>
      <c r="D28" s="267">
        <v>0</v>
      </c>
      <c r="E28" s="267">
        <v>0</v>
      </c>
      <c r="F28" s="267">
        <v>0</v>
      </c>
      <c r="G28" s="267">
        <v>0</v>
      </c>
      <c r="H28" s="267">
        <v>0</v>
      </c>
      <c r="I28" s="267">
        <v>0</v>
      </c>
      <c r="J28" s="267">
        <v>0</v>
      </c>
      <c r="K28" s="267">
        <v>1</v>
      </c>
      <c r="L28" s="267">
        <v>0</v>
      </c>
      <c r="M28" s="267">
        <v>0</v>
      </c>
      <c r="N28" s="267">
        <v>0</v>
      </c>
      <c r="O28" s="1027">
        <v>8</v>
      </c>
    </row>
    <row r="29" spans="1:15" ht="15" thickTop="1" thickBot="1" x14ac:dyDescent="0.3">
      <c r="A29" s="1028">
        <v>9</v>
      </c>
      <c r="B29" s="191">
        <f t="shared" si="0"/>
        <v>0</v>
      </c>
      <c r="C29" s="198">
        <v>0</v>
      </c>
      <c r="D29" s="198">
        <v>0</v>
      </c>
      <c r="E29" s="198">
        <v>0</v>
      </c>
      <c r="F29" s="198">
        <v>0</v>
      </c>
      <c r="G29" s="198">
        <v>0</v>
      </c>
      <c r="H29" s="198">
        <v>0</v>
      </c>
      <c r="I29" s="198">
        <v>0</v>
      </c>
      <c r="J29" s="198">
        <v>0</v>
      </c>
      <c r="K29" s="198">
        <v>0</v>
      </c>
      <c r="L29" s="198">
        <v>0</v>
      </c>
      <c r="M29" s="198">
        <v>0</v>
      </c>
      <c r="N29" s="198">
        <v>0</v>
      </c>
      <c r="O29" s="1029">
        <v>9</v>
      </c>
    </row>
    <row r="30" spans="1:15" ht="15" thickTop="1" thickBot="1" x14ac:dyDescent="0.3">
      <c r="A30" s="1030">
        <v>10</v>
      </c>
      <c r="B30" s="265">
        <f t="shared" si="0"/>
        <v>2</v>
      </c>
      <c r="C30" s="267">
        <v>0</v>
      </c>
      <c r="D30" s="267">
        <v>0</v>
      </c>
      <c r="E30" s="267">
        <v>0</v>
      </c>
      <c r="F30" s="267">
        <v>0</v>
      </c>
      <c r="G30" s="267">
        <v>2</v>
      </c>
      <c r="H30" s="267">
        <v>0</v>
      </c>
      <c r="I30" s="267">
        <v>0</v>
      </c>
      <c r="J30" s="267">
        <v>0</v>
      </c>
      <c r="K30" s="267">
        <v>0</v>
      </c>
      <c r="L30" s="267">
        <v>0</v>
      </c>
      <c r="M30" s="267">
        <v>0</v>
      </c>
      <c r="N30" s="267">
        <v>0</v>
      </c>
      <c r="O30" s="1027">
        <v>10</v>
      </c>
    </row>
    <row r="31" spans="1:15" ht="15" thickTop="1" thickBot="1" x14ac:dyDescent="0.3">
      <c r="A31" s="1035" t="s">
        <v>1248</v>
      </c>
      <c r="B31" s="191">
        <f t="shared" si="0"/>
        <v>0</v>
      </c>
      <c r="C31" s="198">
        <v>0</v>
      </c>
      <c r="D31" s="198">
        <v>0</v>
      </c>
      <c r="E31" s="198">
        <v>0</v>
      </c>
      <c r="F31" s="198">
        <v>0</v>
      </c>
      <c r="G31" s="198">
        <v>0</v>
      </c>
      <c r="H31" s="198">
        <v>0</v>
      </c>
      <c r="I31" s="198">
        <v>0</v>
      </c>
      <c r="J31" s="198">
        <v>0</v>
      </c>
      <c r="K31" s="198">
        <v>0</v>
      </c>
      <c r="L31" s="198">
        <v>0</v>
      </c>
      <c r="M31" s="198">
        <v>0</v>
      </c>
      <c r="N31" s="198">
        <v>0</v>
      </c>
      <c r="O31" s="1029" t="s">
        <v>1246</v>
      </c>
    </row>
    <row r="32" spans="1:15" ht="14.5" thickTop="1" x14ac:dyDescent="0.25">
      <c r="A32" s="1038" t="s">
        <v>74</v>
      </c>
      <c r="B32" s="457">
        <f t="shared" si="0"/>
        <v>0</v>
      </c>
      <c r="C32" s="1039">
        <v>0</v>
      </c>
      <c r="D32" s="1039">
        <v>0</v>
      </c>
      <c r="E32" s="1039">
        <v>0</v>
      </c>
      <c r="F32" s="1039">
        <v>0</v>
      </c>
      <c r="G32" s="1039">
        <v>0</v>
      </c>
      <c r="H32" s="1039">
        <v>0</v>
      </c>
      <c r="I32" s="1039">
        <v>0</v>
      </c>
      <c r="J32" s="1039">
        <v>0</v>
      </c>
      <c r="K32" s="1039">
        <v>0</v>
      </c>
      <c r="L32" s="1039">
        <v>0</v>
      </c>
      <c r="M32" s="1039">
        <v>0</v>
      </c>
      <c r="N32" s="1039">
        <v>0</v>
      </c>
      <c r="O32" s="1040" t="s">
        <v>75</v>
      </c>
    </row>
    <row r="33" spans="1:15" ht="24" customHeight="1" x14ac:dyDescent="0.25">
      <c r="A33" s="797" t="s">
        <v>47</v>
      </c>
      <c r="B33" s="264">
        <f>SUM(B8:B32)</f>
        <v>44</v>
      </c>
      <c r="C33" s="264">
        <f t="shared" ref="C33:L33" si="1">SUM(C8:C32)</f>
        <v>7</v>
      </c>
      <c r="D33" s="264">
        <f t="shared" si="1"/>
        <v>3</v>
      </c>
      <c r="E33" s="264">
        <f t="shared" si="1"/>
        <v>3</v>
      </c>
      <c r="F33" s="264">
        <f t="shared" si="1"/>
        <v>4</v>
      </c>
      <c r="G33" s="264">
        <f t="shared" si="1"/>
        <v>5</v>
      </c>
      <c r="H33" s="264">
        <f t="shared" si="1"/>
        <v>3</v>
      </c>
      <c r="I33" s="264">
        <f t="shared" si="1"/>
        <v>2</v>
      </c>
      <c r="J33" s="264">
        <f t="shared" si="1"/>
        <v>4</v>
      </c>
      <c r="K33" s="264">
        <f t="shared" si="1"/>
        <v>1</v>
      </c>
      <c r="L33" s="264">
        <f t="shared" si="1"/>
        <v>3</v>
      </c>
      <c r="M33" s="264">
        <f>SUM(M8:M32)</f>
        <v>3</v>
      </c>
      <c r="N33" s="264">
        <f>SUM(N8:N32)</f>
        <v>6</v>
      </c>
      <c r="O33" s="833" t="s">
        <v>48</v>
      </c>
    </row>
    <row r="34" spans="1:15" ht="12.5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</row>
  </sheetData>
  <mergeCells count="4">
    <mergeCell ref="A1:O1"/>
    <mergeCell ref="A2:O2"/>
    <mergeCell ref="A3:O3"/>
    <mergeCell ref="A4:O4"/>
  </mergeCells>
  <printOptions horizontalCentered="1" verticalCentered="1"/>
  <pageMargins left="0" right="0" top="0" bottom="0" header="0.51181102362204722" footer="0.51181102362204722"/>
  <pageSetup paperSize="9" scale="95" orientation="landscape" r:id="rId1"/>
  <headerFooter alignWithMargins="0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88"/>
  <dimension ref="A1:O34"/>
  <sheetViews>
    <sheetView view="pageBreakPreview" topLeftCell="A19" zoomScaleNormal="100" zoomScaleSheetLayoutView="100" workbookViewId="0">
      <selection activeCell="J14" sqref="J14"/>
    </sheetView>
  </sheetViews>
  <sheetFormatPr defaultRowHeight="13" x14ac:dyDescent="0.3"/>
  <cols>
    <col min="1" max="1" width="22.7265625" style="30" customWidth="1"/>
    <col min="2" max="14" width="7.26953125" style="30" customWidth="1"/>
    <col min="15" max="15" width="22.7265625" style="30" customWidth="1"/>
    <col min="16" max="256" width="9.1796875" style="33"/>
    <col min="257" max="257" width="22.7265625" style="33" customWidth="1"/>
    <col min="258" max="270" width="7.7265625" style="33" customWidth="1"/>
    <col min="271" max="271" width="22.7265625" style="33" customWidth="1"/>
    <col min="272" max="512" width="9.1796875" style="33"/>
    <col min="513" max="513" width="22.7265625" style="33" customWidth="1"/>
    <col min="514" max="526" width="7.7265625" style="33" customWidth="1"/>
    <col min="527" max="527" width="22.7265625" style="33" customWidth="1"/>
    <col min="528" max="768" width="9.1796875" style="33"/>
    <col min="769" max="769" width="22.7265625" style="33" customWidth="1"/>
    <col min="770" max="782" width="7.7265625" style="33" customWidth="1"/>
    <col min="783" max="783" width="22.7265625" style="33" customWidth="1"/>
    <col min="784" max="1024" width="9.1796875" style="33"/>
    <col min="1025" max="1025" width="22.7265625" style="33" customWidth="1"/>
    <col min="1026" max="1038" width="7.7265625" style="33" customWidth="1"/>
    <col min="1039" max="1039" width="22.7265625" style="33" customWidth="1"/>
    <col min="1040" max="1280" width="9.1796875" style="33"/>
    <col min="1281" max="1281" width="22.7265625" style="33" customWidth="1"/>
    <col min="1282" max="1294" width="7.7265625" style="33" customWidth="1"/>
    <col min="1295" max="1295" width="22.7265625" style="33" customWidth="1"/>
    <col min="1296" max="1536" width="9.1796875" style="33"/>
    <col min="1537" max="1537" width="22.7265625" style="33" customWidth="1"/>
    <col min="1538" max="1550" width="7.7265625" style="33" customWidth="1"/>
    <col min="1551" max="1551" width="22.7265625" style="33" customWidth="1"/>
    <col min="1552" max="1792" width="9.1796875" style="33"/>
    <col min="1793" max="1793" width="22.7265625" style="33" customWidth="1"/>
    <col min="1794" max="1806" width="7.7265625" style="33" customWidth="1"/>
    <col min="1807" max="1807" width="22.7265625" style="33" customWidth="1"/>
    <col min="1808" max="2048" width="9.1796875" style="33"/>
    <col min="2049" max="2049" width="22.7265625" style="33" customWidth="1"/>
    <col min="2050" max="2062" width="7.7265625" style="33" customWidth="1"/>
    <col min="2063" max="2063" width="22.7265625" style="33" customWidth="1"/>
    <col min="2064" max="2304" width="9.1796875" style="33"/>
    <col min="2305" max="2305" width="22.7265625" style="33" customWidth="1"/>
    <col min="2306" max="2318" width="7.7265625" style="33" customWidth="1"/>
    <col min="2319" max="2319" width="22.7265625" style="33" customWidth="1"/>
    <col min="2320" max="2560" width="9.1796875" style="33"/>
    <col min="2561" max="2561" width="22.7265625" style="33" customWidth="1"/>
    <col min="2562" max="2574" width="7.7265625" style="33" customWidth="1"/>
    <col min="2575" max="2575" width="22.7265625" style="33" customWidth="1"/>
    <col min="2576" max="2816" width="9.1796875" style="33"/>
    <col min="2817" max="2817" width="22.7265625" style="33" customWidth="1"/>
    <col min="2818" max="2830" width="7.7265625" style="33" customWidth="1"/>
    <col min="2831" max="2831" width="22.7265625" style="33" customWidth="1"/>
    <col min="2832" max="3072" width="9.1796875" style="33"/>
    <col min="3073" max="3073" width="22.7265625" style="33" customWidth="1"/>
    <col min="3074" max="3086" width="7.7265625" style="33" customWidth="1"/>
    <col min="3087" max="3087" width="22.7265625" style="33" customWidth="1"/>
    <col min="3088" max="3328" width="9.1796875" style="33"/>
    <col min="3329" max="3329" width="22.7265625" style="33" customWidth="1"/>
    <col min="3330" max="3342" width="7.7265625" style="33" customWidth="1"/>
    <col min="3343" max="3343" width="22.7265625" style="33" customWidth="1"/>
    <col min="3344" max="3584" width="9.1796875" style="33"/>
    <col min="3585" max="3585" width="22.7265625" style="33" customWidth="1"/>
    <col min="3586" max="3598" width="7.7265625" style="33" customWidth="1"/>
    <col min="3599" max="3599" width="22.7265625" style="33" customWidth="1"/>
    <col min="3600" max="3840" width="9.1796875" style="33"/>
    <col min="3841" max="3841" width="22.7265625" style="33" customWidth="1"/>
    <col min="3842" max="3854" width="7.7265625" style="33" customWidth="1"/>
    <col min="3855" max="3855" width="22.7265625" style="33" customWidth="1"/>
    <col min="3856" max="4096" width="9.1796875" style="33"/>
    <col min="4097" max="4097" width="22.7265625" style="33" customWidth="1"/>
    <col min="4098" max="4110" width="7.7265625" style="33" customWidth="1"/>
    <col min="4111" max="4111" width="22.7265625" style="33" customWidth="1"/>
    <col min="4112" max="4352" width="9.1796875" style="33"/>
    <col min="4353" max="4353" width="22.7265625" style="33" customWidth="1"/>
    <col min="4354" max="4366" width="7.7265625" style="33" customWidth="1"/>
    <col min="4367" max="4367" width="22.7265625" style="33" customWidth="1"/>
    <col min="4368" max="4608" width="9.1796875" style="33"/>
    <col min="4609" max="4609" width="22.7265625" style="33" customWidth="1"/>
    <col min="4610" max="4622" width="7.7265625" style="33" customWidth="1"/>
    <col min="4623" max="4623" width="22.7265625" style="33" customWidth="1"/>
    <col min="4624" max="4864" width="9.1796875" style="33"/>
    <col min="4865" max="4865" width="22.7265625" style="33" customWidth="1"/>
    <col min="4866" max="4878" width="7.7265625" style="33" customWidth="1"/>
    <col min="4879" max="4879" width="22.7265625" style="33" customWidth="1"/>
    <col min="4880" max="5120" width="9.1796875" style="33"/>
    <col min="5121" max="5121" width="22.7265625" style="33" customWidth="1"/>
    <col min="5122" max="5134" width="7.7265625" style="33" customWidth="1"/>
    <col min="5135" max="5135" width="22.7265625" style="33" customWidth="1"/>
    <col min="5136" max="5376" width="9.1796875" style="33"/>
    <col min="5377" max="5377" width="22.7265625" style="33" customWidth="1"/>
    <col min="5378" max="5390" width="7.7265625" style="33" customWidth="1"/>
    <col min="5391" max="5391" width="22.7265625" style="33" customWidth="1"/>
    <col min="5392" max="5632" width="9.1796875" style="33"/>
    <col min="5633" max="5633" width="22.7265625" style="33" customWidth="1"/>
    <col min="5634" max="5646" width="7.7265625" style="33" customWidth="1"/>
    <col min="5647" max="5647" width="22.7265625" style="33" customWidth="1"/>
    <col min="5648" max="5888" width="9.1796875" style="33"/>
    <col min="5889" max="5889" width="22.7265625" style="33" customWidth="1"/>
    <col min="5890" max="5902" width="7.7265625" style="33" customWidth="1"/>
    <col min="5903" max="5903" width="22.7265625" style="33" customWidth="1"/>
    <col min="5904" max="6144" width="9.1796875" style="33"/>
    <col min="6145" max="6145" width="22.7265625" style="33" customWidth="1"/>
    <col min="6146" max="6158" width="7.7265625" style="33" customWidth="1"/>
    <col min="6159" max="6159" width="22.7265625" style="33" customWidth="1"/>
    <col min="6160" max="6400" width="9.1796875" style="33"/>
    <col min="6401" max="6401" width="22.7265625" style="33" customWidth="1"/>
    <col min="6402" max="6414" width="7.7265625" style="33" customWidth="1"/>
    <col min="6415" max="6415" width="22.7265625" style="33" customWidth="1"/>
    <col min="6416" max="6656" width="9.1796875" style="33"/>
    <col min="6657" max="6657" width="22.7265625" style="33" customWidth="1"/>
    <col min="6658" max="6670" width="7.7265625" style="33" customWidth="1"/>
    <col min="6671" max="6671" width="22.7265625" style="33" customWidth="1"/>
    <col min="6672" max="6912" width="9.1796875" style="33"/>
    <col min="6913" max="6913" width="22.7265625" style="33" customWidth="1"/>
    <col min="6914" max="6926" width="7.7265625" style="33" customWidth="1"/>
    <col min="6927" max="6927" width="22.7265625" style="33" customWidth="1"/>
    <col min="6928" max="7168" width="9.1796875" style="33"/>
    <col min="7169" max="7169" width="22.7265625" style="33" customWidth="1"/>
    <col min="7170" max="7182" width="7.7265625" style="33" customWidth="1"/>
    <col min="7183" max="7183" width="22.7265625" style="33" customWidth="1"/>
    <col min="7184" max="7424" width="9.1796875" style="33"/>
    <col min="7425" max="7425" width="22.7265625" style="33" customWidth="1"/>
    <col min="7426" max="7438" width="7.7265625" style="33" customWidth="1"/>
    <col min="7439" max="7439" width="22.7265625" style="33" customWidth="1"/>
    <col min="7440" max="7680" width="9.1796875" style="33"/>
    <col min="7681" max="7681" width="22.7265625" style="33" customWidth="1"/>
    <col min="7682" max="7694" width="7.7265625" style="33" customWidth="1"/>
    <col min="7695" max="7695" width="22.7265625" style="33" customWidth="1"/>
    <col min="7696" max="7936" width="9.1796875" style="33"/>
    <col min="7937" max="7937" width="22.7265625" style="33" customWidth="1"/>
    <col min="7938" max="7950" width="7.7265625" style="33" customWidth="1"/>
    <col min="7951" max="7951" width="22.7265625" style="33" customWidth="1"/>
    <col min="7952" max="8192" width="9.1796875" style="33"/>
    <col min="8193" max="8193" width="22.7265625" style="33" customWidth="1"/>
    <col min="8194" max="8206" width="7.7265625" style="33" customWidth="1"/>
    <col min="8207" max="8207" width="22.7265625" style="33" customWidth="1"/>
    <col min="8208" max="8448" width="9.1796875" style="33"/>
    <col min="8449" max="8449" width="22.7265625" style="33" customWidth="1"/>
    <col min="8450" max="8462" width="7.7265625" style="33" customWidth="1"/>
    <col min="8463" max="8463" width="22.7265625" style="33" customWidth="1"/>
    <col min="8464" max="8704" width="9.1796875" style="33"/>
    <col min="8705" max="8705" width="22.7265625" style="33" customWidth="1"/>
    <col min="8706" max="8718" width="7.7265625" style="33" customWidth="1"/>
    <col min="8719" max="8719" width="22.7265625" style="33" customWidth="1"/>
    <col min="8720" max="8960" width="9.1796875" style="33"/>
    <col min="8961" max="8961" width="22.7265625" style="33" customWidth="1"/>
    <col min="8962" max="8974" width="7.7265625" style="33" customWidth="1"/>
    <col min="8975" max="8975" width="22.7265625" style="33" customWidth="1"/>
    <col min="8976" max="9216" width="9.1796875" style="33"/>
    <col min="9217" max="9217" width="22.7265625" style="33" customWidth="1"/>
    <col min="9218" max="9230" width="7.7265625" style="33" customWidth="1"/>
    <col min="9231" max="9231" width="22.7265625" style="33" customWidth="1"/>
    <col min="9232" max="9472" width="9.1796875" style="33"/>
    <col min="9473" max="9473" width="22.7265625" style="33" customWidth="1"/>
    <col min="9474" max="9486" width="7.7265625" style="33" customWidth="1"/>
    <col min="9487" max="9487" width="22.7265625" style="33" customWidth="1"/>
    <col min="9488" max="9728" width="9.1796875" style="33"/>
    <col min="9729" max="9729" width="22.7265625" style="33" customWidth="1"/>
    <col min="9730" max="9742" width="7.7265625" style="33" customWidth="1"/>
    <col min="9743" max="9743" width="22.7265625" style="33" customWidth="1"/>
    <col min="9744" max="9984" width="9.1796875" style="33"/>
    <col min="9985" max="9985" width="22.7265625" style="33" customWidth="1"/>
    <col min="9986" max="9998" width="7.7265625" style="33" customWidth="1"/>
    <col min="9999" max="9999" width="22.7265625" style="33" customWidth="1"/>
    <col min="10000" max="10240" width="9.1796875" style="33"/>
    <col min="10241" max="10241" width="22.7265625" style="33" customWidth="1"/>
    <col min="10242" max="10254" width="7.7265625" style="33" customWidth="1"/>
    <col min="10255" max="10255" width="22.7265625" style="33" customWidth="1"/>
    <col min="10256" max="10496" width="9.1796875" style="33"/>
    <col min="10497" max="10497" width="22.7265625" style="33" customWidth="1"/>
    <col min="10498" max="10510" width="7.7265625" style="33" customWidth="1"/>
    <col min="10511" max="10511" width="22.7265625" style="33" customWidth="1"/>
    <col min="10512" max="10752" width="9.1796875" style="33"/>
    <col min="10753" max="10753" width="22.7265625" style="33" customWidth="1"/>
    <col min="10754" max="10766" width="7.7265625" style="33" customWidth="1"/>
    <col min="10767" max="10767" width="22.7265625" style="33" customWidth="1"/>
    <col min="10768" max="11008" width="9.1796875" style="33"/>
    <col min="11009" max="11009" width="22.7265625" style="33" customWidth="1"/>
    <col min="11010" max="11022" width="7.7265625" style="33" customWidth="1"/>
    <col min="11023" max="11023" width="22.7265625" style="33" customWidth="1"/>
    <col min="11024" max="11264" width="9.1796875" style="33"/>
    <col min="11265" max="11265" width="22.7265625" style="33" customWidth="1"/>
    <col min="11266" max="11278" width="7.7265625" style="33" customWidth="1"/>
    <col min="11279" max="11279" width="22.7265625" style="33" customWidth="1"/>
    <col min="11280" max="11520" width="9.1796875" style="33"/>
    <col min="11521" max="11521" width="22.7265625" style="33" customWidth="1"/>
    <col min="11522" max="11534" width="7.7265625" style="33" customWidth="1"/>
    <col min="11535" max="11535" width="22.7265625" style="33" customWidth="1"/>
    <col min="11536" max="11776" width="9.1796875" style="33"/>
    <col min="11777" max="11777" width="22.7265625" style="33" customWidth="1"/>
    <col min="11778" max="11790" width="7.7265625" style="33" customWidth="1"/>
    <col min="11791" max="11791" width="22.7265625" style="33" customWidth="1"/>
    <col min="11792" max="12032" width="9.1796875" style="33"/>
    <col min="12033" max="12033" width="22.7265625" style="33" customWidth="1"/>
    <col min="12034" max="12046" width="7.7265625" style="33" customWidth="1"/>
    <col min="12047" max="12047" width="22.7265625" style="33" customWidth="1"/>
    <col min="12048" max="12288" width="9.1796875" style="33"/>
    <col min="12289" max="12289" width="22.7265625" style="33" customWidth="1"/>
    <col min="12290" max="12302" width="7.7265625" style="33" customWidth="1"/>
    <col min="12303" max="12303" width="22.7265625" style="33" customWidth="1"/>
    <col min="12304" max="12544" width="9.1796875" style="33"/>
    <col min="12545" max="12545" width="22.7265625" style="33" customWidth="1"/>
    <col min="12546" max="12558" width="7.7265625" style="33" customWidth="1"/>
    <col min="12559" max="12559" width="22.7265625" style="33" customWidth="1"/>
    <col min="12560" max="12800" width="9.1796875" style="33"/>
    <col min="12801" max="12801" width="22.7265625" style="33" customWidth="1"/>
    <col min="12802" max="12814" width="7.7265625" style="33" customWidth="1"/>
    <col min="12815" max="12815" width="22.7265625" style="33" customWidth="1"/>
    <col min="12816" max="13056" width="9.1796875" style="33"/>
    <col min="13057" max="13057" width="22.7265625" style="33" customWidth="1"/>
    <col min="13058" max="13070" width="7.7265625" style="33" customWidth="1"/>
    <col min="13071" max="13071" width="22.7265625" style="33" customWidth="1"/>
    <col min="13072" max="13312" width="9.1796875" style="33"/>
    <col min="13313" max="13313" width="22.7265625" style="33" customWidth="1"/>
    <col min="13314" max="13326" width="7.7265625" style="33" customWidth="1"/>
    <col min="13327" max="13327" width="22.7265625" style="33" customWidth="1"/>
    <col min="13328" max="13568" width="9.1796875" style="33"/>
    <col min="13569" max="13569" width="22.7265625" style="33" customWidth="1"/>
    <col min="13570" max="13582" width="7.7265625" style="33" customWidth="1"/>
    <col min="13583" max="13583" width="22.7265625" style="33" customWidth="1"/>
    <col min="13584" max="13824" width="9.1796875" style="33"/>
    <col min="13825" max="13825" width="22.7265625" style="33" customWidth="1"/>
    <col min="13826" max="13838" width="7.7265625" style="33" customWidth="1"/>
    <col min="13839" max="13839" width="22.7265625" style="33" customWidth="1"/>
    <col min="13840" max="14080" width="9.1796875" style="33"/>
    <col min="14081" max="14081" width="22.7265625" style="33" customWidth="1"/>
    <col min="14082" max="14094" width="7.7265625" style="33" customWidth="1"/>
    <col min="14095" max="14095" width="22.7265625" style="33" customWidth="1"/>
    <col min="14096" max="14336" width="9.1796875" style="33"/>
    <col min="14337" max="14337" width="22.7265625" style="33" customWidth="1"/>
    <col min="14338" max="14350" width="7.7265625" style="33" customWidth="1"/>
    <col min="14351" max="14351" width="22.7265625" style="33" customWidth="1"/>
    <col min="14352" max="14592" width="9.1796875" style="33"/>
    <col min="14593" max="14593" width="22.7265625" style="33" customWidth="1"/>
    <col min="14594" max="14606" width="7.7265625" style="33" customWidth="1"/>
    <col min="14607" max="14607" width="22.7265625" style="33" customWidth="1"/>
    <col min="14608" max="14848" width="9.1796875" style="33"/>
    <col min="14849" max="14849" width="22.7265625" style="33" customWidth="1"/>
    <col min="14850" max="14862" width="7.7265625" style="33" customWidth="1"/>
    <col min="14863" max="14863" width="22.7265625" style="33" customWidth="1"/>
    <col min="14864" max="15104" width="9.1796875" style="33"/>
    <col min="15105" max="15105" width="22.7265625" style="33" customWidth="1"/>
    <col min="15106" max="15118" width="7.7265625" style="33" customWidth="1"/>
    <col min="15119" max="15119" width="22.7265625" style="33" customWidth="1"/>
    <col min="15120" max="15360" width="9.1796875" style="33"/>
    <col min="15361" max="15361" width="22.7265625" style="33" customWidth="1"/>
    <col min="15362" max="15374" width="7.7265625" style="33" customWidth="1"/>
    <col min="15375" max="15375" width="22.7265625" style="33" customWidth="1"/>
    <col min="15376" max="15616" width="9.1796875" style="33"/>
    <col min="15617" max="15617" width="22.7265625" style="33" customWidth="1"/>
    <col min="15618" max="15630" width="7.7265625" style="33" customWidth="1"/>
    <col min="15631" max="15631" width="22.7265625" style="33" customWidth="1"/>
    <col min="15632" max="15872" width="9.1796875" style="33"/>
    <col min="15873" max="15873" width="22.7265625" style="33" customWidth="1"/>
    <col min="15874" max="15886" width="7.7265625" style="33" customWidth="1"/>
    <col min="15887" max="15887" width="22.7265625" style="33" customWidth="1"/>
    <col min="15888" max="16128" width="9.1796875" style="33"/>
    <col min="16129" max="16129" width="22.7265625" style="33" customWidth="1"/>
    <col min="16130" max="16142" width="7.7265625" style="33" customWidth="1"/>
    <col min="16143" max="16143" width="22.7265625" style="33" customWidth="1"/>
    <col min="16144" max="16384" width="9.1796875" style="33"/>
  </cols>
  <sheetData>
    <row r="1" spans="1:15" ht="24.5" x14ac:dyDescent="0.25">
      <c r="A1" s="1174" t="s">
        <v>318</v>
      </c>
      <c r="B1" s="1174"/>
      <c r="C1" s="1174"/>
      <c r="D1" s="1174"/>
      <c r="E1" s="1174"/>
      <c r="F1" s="1174"/>
      <c r="G1" s="1174"/>
      <c r="H1" s="1174"/>
      <c r="I1" s="1174"/>
      <c r="J1" s="1174"/>
      <c r="K1" s="1174"/>
      <c r="L1" s="1174"/>
      <c r="M1" s="1174"/>
      <c r="N1" s="1174"/>
      <c r="O1" s="1174"/>
    </row>
    <row r="2" spans="1:15" ht="15.5" x14ac:dyDescent="0.25">
      <c r="A2" s="1175" t="s">
        <v>319</v>
      </c>
      <c r="B2" s="1175"/>
      <c r="C2" s="1175"/>
      <c r="D2" s="1175"/>
      <c r="E2" s="1175"/>
      <c r="F2" s="1175"/>
      <c r="G2" s="1175"/>
      <c r="H2" s="1175"/>
      <c r="I2" s="1175"/>
      <c r="J2" s="1175"/>
      <c r="K2" s="1175"/>
      <c r="L2" s="1175"/>
      <c r="M2" s="1175"/>
      <c r="N2" s="1175"/>
      <c r="O2" s="1175"/>
    </row>
    <row r="3" spans="1:15" ht="15.5" x14ac:dyDescent="0.25">
      <c r="A3" s="1175">
        <v>2017</v>
      </c>
      <c r="B3" s="1175"/>
      <c r="C3" s="1175"/>
      <c r="D3" s="1175"/>
      <c r="E3" s="1175"/>
      <c r="F3" s="1175"/>
      <c r="G3" s="1175"/>
      <c r="H3" s="1175"/>
      <c r="I3" s="1175"/>
      <c r="J3" s="1175"/>
      <c r="K3" s="1175"/>
      <c r="L3" s="1175"/>
      <c r="M3" s="1175"/>
      <c r="N3" s="1175"/>
      <c r="O3" s="1175"/>
    </row>
    <row r="4" spans="1:15" ht="15.5" x14ac:dyDescent="0.25">
      <c r="A4" s="1175" t="s">
        <v>355</v>
      </c>
      <c r="B4" s="1175"/>
      <c r="C4" s="1175"/>
      <c r="D4" s="1175"/>
      <c r="E4" s="1175"/>
      <c r="F4" s="1175"/>
      <c r="G4" s="1175"/>
      <c r="H4" s="1175"/>
      <c r="I4" s="1175"/>
      <c r="J4" s="1175"/>
      <c r="K4" s="1175"/>
      <c r="L4" s="1175"/>
      <c r="M4" s="1175"/>
      <c r="N4" s="1175"/>
      <c r="O4" s="1175"/>
    </row>
    <row r="5" spans="1:15" ht="16" x14ac:dyDescent="0.4">
      <c r="A5" s="318" t="s">
        <v>995</v>
      </c>
      <c r="B5" s="318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52"/>
      <c r="N5" s="353"/>
      <c r="O5" s="324" t="s">
        <v>647</v>
      </c>
    </row>
    <row r="6" spans="1:15" ht="43.5" customHeight="1" x14ac:dyDescent="0.25">
      <c r="A6" s="42" t="s">
        <v>310</v>
      </c>
      <c r="B6" s="700" t="s">
        <v>404</v>
      </c>
      <c r="C6" s="499" t="s">
        <v>915</v>
      </c>
      <c r="D6" s="499" t="s">
        <v>916</v>
      </c>
      <c r="E6" s="499" t="s">
        <v>917</v>
      </c>
      <c r="F6" s="499" t="s">
        <v>918</v>
      </c>
      <c r="G6" s="499" t="s">
        <v>919</v>
      </c>
      <c r="H6" s="499" t="s">
        <v>920</v>
      </c>
      <c r="I6" s="499" t="s">
        <v>921</v>
      </c>
      <c r="J6" s="499" t="s">
        <v>922</v>
      </c>
      <c r="K6" s="499" t="s">
        <v>923</v>
      </c>
      <c r="L6" s="499" t="s">
        <v>924</v>
      </c>
      <c r="M6" s="499" t="s">
        <v>925</v>
      </c>
      <c r="N6" s="499" t="s">
        <v>926</v>
      </c>
      <c r="O6" s="855" t="s">
        <v>311</v>
      </c>
    </row>
    <row r="7" spans="1:15" ht="18" customHeight="1" thickBot="1" x14ac:dyDescent="0.3">
      <c r="A7" s="705" t="s">
        <v>1185</v>
      </c>
      <c r="B7" s="1022"/>
      <c r="C7" s="1022"/>
      <c r="D7" s="1023"/>
      <c r="E7" s="1022"/>
      <c r="F7" s="1022"/>
      <c r="G7" s="1023"/>
      <c r="H7" s="1023"/>
      <c r="I7" s="1023"/>
      <c r="J7" s="1023"/>
      <c r="K7" s="1024"/>
      <c r="L7" s="1022"/>
      <c r="M7" s="1022"/>
      <c r="N7" s="1022"/>
      <c r="O7" s="1025" t="s">
        <v>1184</v>
      </c>
    </row>
    <row r="8" spans="1:15" ht="18" customHeight="1" thickTop="1" thickBot="1" x14ac:dyDescent="0.3">
      <c r="A8" s="1026" t="s">
        <v>1247</v>
      </c>
      <c r="B8" s="265">
        <f>SUM(C8:N8)</f>
        <v>0</v>
      </c>
      <c r="C8" s="267">
        <v>0</v>
      </c>
      <c r="D8" s="267">
        <v>0</v>
      </c>
      <c r="E8" s="267">
        <v>0</v>
      </c>
      <c r="F8" s="267">
        <v>0</v>
      </c>
      <c r="G8" s="267">
        <v>0</v>
      </c>
      <c r="H8" s="267">
        <v>0</v>
      </c>
      <c r="I8" s="267">
        <v>0</v>
      </c>
      <c r="J8" s="267">
        <v>0</v>
      </c>
      <c r="K8" s="267">
        <v>0</v>
      </c>
      <c r="L8" s="267">
        <v>0</v>
      </c>
      <c r="M8" s="267">
        <v>0</v>
      </c>
      <c r="N8" s="267">
        <v>0</v>
      </c>
      <c r="O8" s="1027" t="s">
        <v>312</v>
      </c>
    </row>
    <row r="9" spans="1:15" ht="15" thickTop="1" thickBot="1" x14ac:dyDescent="0.3">
      <c r="A9" s="1028">
        <v>1</v>
      </c>
      <c r="B9" s="191">
        <f>SUM(C9:N9)</f>
        <v>41</v>
      </c>
      <c r="C9" s="198">
        <v>5</v>
      </c>
      <c r="D9" s="198">
        <v>4</v>
      </c>
      <c r="E9" s="198">
        <v>4</v>
      </c>
      <c r="F9" s="198">
        <v>7</v>
      </c>
      <c r="G9" s="198">
        <v>3</v>
      </c>
      <c r="H9" s="198">
        <v>2</v>
      </c>
      <c r="I9" s="198">
        <v>3</v>
      </c>
      <c r="J9" s="198">
        <v>1</v>
      </c>
      <c r="K9" s="198">
        <v>6</v>
      </c>
      <c r="L9" s="198">
        <v>4</v>
      </c>
      <c r="M9" s="198">
        <v>1</v>
      </c>
      <c r="N9" s="198">
        <v>1</v>
      </c>
      <c r="O9" s="1029">
        <v>1</v>
      </c>
    </row>
    <row r="10" spans="1:15" ht="15" thickTop="1" thickBot="1" x14ac:dyDescent="0.3">
      <c r="A10" s="1030">
        <v>2</v>
      </c>
      <c r="B10" s="265">
        <f>SUM(C10:N10)</f>
        <v>5</v>
      </c>
      <c r="C10" s="267">
        <v>0</v>
      </c>
      <c r="D10" s="267">
        <v>0</v>
      </c>
      <c r="E10" s="267">
        <v>1</v>
      </c>
      <c r="F10" s="267">
        <v>0</v>
      </c>
      <c r="G10" s="267">
        <v>0</v>
      </c>
      <c r="H10" s="267">
        <v>1</v>
      </c>
      <c r="I10" s="267">
        <v>1</v>
      </c>
      <c r="J10" s="267">
        <v>0</v>
      </c>
      <c r="K10" s="267">
        <v>0</v>
      </c>
      <c r="L10" s="267">
        <v>1</v>
      </c>
      <c r="M10" s="267">
        <v>1</v>
      </c>
      <c r="N10" s="267">
        <v>0</v>
      </c>
      <c r="O10" s="1027">
        <v>2</v>
      </c>
    </row>
    <row r="11" spans="1:15" ht="15" thickTop="1" thickBot="1" x14ac:dyDescent="0.3">
      <c r="A11" s="1028">
        <v>3</v>
      </c>
      <c r="B11" s="191">
        <f t="shared" ref="B11:B32" si="0">SUM(C11:N11)</f>
        <v>2</v>
      </c>
      <c r="C11" s="198">
        <v>0</v>
      </c>
      <c r="D11" s="198">
        <v>1</v>
      </c>
      <c r="E11" s="198">
        <v>0</v>
      </c>
      <c r="F11" s="198">
        <v>0</v>
      </c>
      <c r="G11" s="198">
        <v>0</v>
      </c>
      <c r="H11" s="198">
        <v>0</v>
      </c>
      <c r="I11" s="198">
        <v>1</v>
      </c>
      <c r="J11" s="198">
        <v>0</v>
      </c>
      <c r="K11" s="198">
        <v>0</v>
      </c>
      <c r="L11" s="198">
        <v>0</v>
      </c>
      <c r="M11" s="198">
        <v>0</v>
      </c>
      <c r="N11" s="198">
        <v>0</v>
      </c>
      <c r="O11" s="1029">
        <v>3</v>
      </c>
    </row>
    <row r="12" spans="1:15" ht="15" thickTop="1" thickBot="1" x14ac:dyDescent="0.3">
      <c r="A12" s="1030">
        <v>4</v>
      </c>
      <c r="B12" s="265">
        <f t="shared" si="0"/>
        <v>1</v>
      </c>
      <c r="C12" s="267">
        <v>0</v>
      </c>
      <c r="D12" s="267">
        <v>0</v>
      </c>
      <c r="E12" s="267">
        <v>0</v>
      </c>
      <c r="F12" s="267">
        <v>0</v>
      </c>
      <c r="G12" s="267">
        <v>0</v>
      </c>
      <c r="H12" s="267">
        <v>0</v>
      </c>
      <c r="I12" s="267">
        <v>0</v>
      </c>
      <c r="J12" s="267">
        <v>0</v>
      </c>
      <c r="K12" s="267">
        <v>0</v>
      </c>
      <c r="L12" s="267">
        <v>0</v>
      </c>
      <c r="M12" s="267">
        <v>1</v>
      </c>
      <c r="N12" s="267">
        <v>0</v>
      </c>
      <c r="O12" s="1027">
        <v>4</v>
      </c>
    </row>
    <row r="13" spans="1:15" ht="15" thickTop="1" thickBot="1" x14ac:dyDescent="0.3">
      <c r="A13" s="1028">
        <v>5</v>
      </c>
      <c r="B13" s="191">
        <f t="shared" si="0"/>
        <v>2</v>
      </c>
      <c r="C13" s="198">
        <v>0</v>
      </c>
      <c r="D13" s="198">
        <v>0</v>
      </c>
      <c r="E13" s="198">
        <v>0</v>
      </c>
      <c r="F13" s="198">
        <v>0</v>
      </c>
      <c r="G13" s="198">
        <v>0</v>
      </c>
      <c r="H13" s="198">
        <v>1</v>
      </c>
      <c r="I13" s="198">
        <v>1</v>
      </c>
      <c r="J13" s="198">
        <v>0</v>
      </c>
      <c r="K13" s="198">
        <v>0</v>
      </c>
      <c r="L13" s="198">
        <v>0</v>
      </c>
      <c r="M13" s="198">
        <v>0</v>
      </c>
      <c r="N13" s="198">
        <v>0</v>
      </c>
      <c r="O13" s="1029">
        <v>5</v>
      </c>
    </row>
    <row r="14" spans="1:15" ht="15" thickTop="1" thickBot="1" x14ac:dyDescent="0.3">
      <c r="A14" s="1030">
        <v>6</v>
      </c>
      <c r="B14" s="265">
        <f t="shared" si="0"/>
        <v>2</v>
      </c>
      <c r="C14" s="267">
        <v>0</v>
      </c>
      <c r="D14" s="267">
        <v>1</v>
      </c>
      <c r="E14" s="267">
        <v>0</v>
      </c>
      <c r="F14" s="267">
        <v>0</v>
      </c>
      <c r="G14" s="267">
        <v>0</v>
      </c>
      <c r="H14" s="267">
        <v>0</v>
      </c>
      <c r="I14" s="267">
        <v>1</v>
      </c>
      <c r="J14" s="267">
        <v>0</v>
      </c>
      <c r="K14" s="267">
        <v>0</v>
      </c>
      <c r="L14" s="267">
        <v>0</v>
      </c>
      <c r="M14" s="267">
        <v>0</v>
      </c>
      <c r="N14" s="267">
        <v>0</v>
      </c>
      <c r="O14" s="1027">
        <v>6</v>
      </c>
    </row>
    <row r="15" spans="1:15" ht="15" thickTop="1" thickBot="1" x14ac:dyDescent="0.3">
      <c r="A15" s="1031" t="s">
        <v>1187</v>
      </c>
      <c r="B15" s="191">
        <f t="shared" si="0"/>
        <v>8</v>
      </c>
      <c r="C15" s="198">
        <v>0</v>
      </c>
      <c r="D15" s="198">
        <v>0</v>
      </c>
      <c r="E15" s="198">
        <v>0</v>
      </c>
      <c r="F15" s="198">
        <v>2</v>
      </c>
      <c r="G15" s="198">
        <v>0</v>
      </c>
      <c r="H15" s="198">
        <v>1</v>
      </c>
      <c r="I15" s="198">
        <v>1</v>
      </c>
      <c r="J15" s="198">
        <v>0</v>
      </c>
      <c r="K15" s="198">
        <v>3</v>
      </c>
      <c r="L15" s="198">
        <v>0</v>
      </c>
      <c r="M15" s="198">
        <v>1</v>
      </c>
      <c r="N15" s="198">
        <v>0</v>
      </c>
      <c r="O15" s="1032" t="s">
        <v>313</v>
      </c>
    </row>
    <row r="16" spans="1:15" ht="15" thickTop="1" thickBot="1" x14ac:dyDescent="0.3">
      <c r="A16" s="492" t="s">
        <v>1186</v>
      </c>
      <c r="B16" s="265">
        <f t="shared" si="0"/>
        <v>6</v>
      </c>
      <c r="C16" s="267">
        <v>0</v>
      </c>
      <c r="D16" s="267">
        <v>0</v>
      </c>
      <c r="E16" s="267">
        <v>1</v>
      </c>
      <c r="F16" s="267">
        <v>2</v>
      </c>
      <c r="G16" s="267">
        <v>0</v>
      </c>
      <c r="H16" s="267">
        <v>0</v>
      </c>
      <c r="I16" s="267">
        <v>0</v>
      </c>
      <c r="J16" s="267">
        <v>1</v>
      </c>
      <c r="K16" s="267">
        <v>0</v>
      </c>
      <c r="L16" s="267">
        <v>1</v>
      </c>
      <c r="M16" s="267">
        <v>0</v>
      </c>
      <c r="N16" s="267">
        <v>1</v>
      </c>
      <c r="O16" s="1033" t="s">
        <v>1186</v>
      </c>
    </row>
    <row r="17" spans="1:15" ht="15" thickTop="1" thickBot="1" x14ac:dyDescent="0.3">
      <c r="A17" s="1034" t="s">
        <v>314</v>
      </c>
      <c r="B17" s="191">
        <f t="shared" si="0"/>
        <v>6</v>
      </c>
      <c r="C17" s="198">
        <v>2</v>
      </c>
      <c r="D17" s="198">
        <v>0</v>
      </c>
      <c r="E17" s="198">
        <v>1</v>
      </c>
      <c r="F17" s="198">
        <v>0</v>
      </c>
      <c r="G17" s="198">
        <v>1</v>
      </c>
      <c r="H17" s="198">
        <v>0</v>
      </c>
      <c r="I17" s="198">
        <v>0</v>
      </c>
      <c r="J17" s="198">
        <v>0</v>
      </c>
      <c r="K17" s="198">
        <v>1</v>
      </c>
      <c r="L17" s="198">
        <v>0</v>
      </c>
      <c r="M17" s="198">
        <v>1</v>
      </c>
      <c r="N17" s="198">
        <v>0</v>
      </c>
      <c r="O17" s="1032" t="s">
        <v>314</v>
      </c>
    </row>
    <row r="18" spans="1:15" ht="15" thickTop="1" thickBot="1" x14ac:dyDescent="0.3">
      <c r="A18" s="492" t="s">
        <v>315</v>
      </c>
      <c r="B18" s="265">
        <f t="shared" si="0"/>
        <v>0</v>
      </c>
      <c r="C18" s="267">
        <v>0</v>
      </c>
      <c r="D18" s="267">
        <v>0</v>
      </c>
      <c r="E18" s="267">
        <v>0</v>
      </c>
      <c r="F18" s="267">
        <v>0</v>
      </c>
      <c r="G18" s="267">
        <v>0</v>
      </c>
      <c r="H18" s="267">
        <v>0</v>
      </c>
      <c r="I18" s="267">
        <v>0</v>
      </c>
      <c r="J18" s="267">
        <v>0</v>
      </c>
      <c r="K18" s="267">
        <v>0</v>
      </c>
      <c r="L18" s="267">
        <v>0</v>
      </c>
      <c r="M18" s="267">
        <v>0</v>
      </c>
      <c r="N18" s="267">
        <v>0</v>
      </c>
      <c r="O18" s="1033" t="s">
        <v>315</v>
      </c>
    </row>
    <row r="19" spans="1:15" ht="15" thickTop="1" thickBot="1" x14ac:dyDescent="0.3">
      <c r="A19" s="1035" t="s">
        <v>74</v>
      </c>
      <c r="B19" s="191">
        <f t="shared" si="0"/>
        <v>0</v>
      </c>
      <c r="C19" s="198">
        <v>0</v>
      </c>
      <c r="D19" s="198">
        <v>0</v>
      </c>
      <c r="E19" s="198">
        <v>0</v>
      </c>
      <c r="F19" s="198">
        <v>0</v>
      </c>
      <c r="G19" s="198">
        <v>0</v>
      </c>
      <c r="H19" s="198">
        <v>0</v>
      </c>
      <c r="I19" s="198">
        <v>0</v>
      </c>
      <c r="J19" s="198">
        <v>0</v>
      </c>
      <c r="K19" s="198">
        <v>0</v>
      </c>
      <c r="L19" s="198">
        <v>0</v>
      </c>
      <c r="M19" s="198">
        <v>0</v>
      </c>
      <c r="N19" s="198">
        <v>0</v>
      </c>
      <c r="O19" s="1029" t="s">
        <v>75</v>
      </c>
    </row>
    <row r="20" spans="1:15" ht="18" customHeight="1" thickTop="1" thickBot="1" x14ac:dyDescent="0.3">
      <c r="A20" s="1036" t="s">
        <v>316</v>
      </c>
      <c r="B20" s="711"/>
      <c r="C20" s="712"/>
      <c r="D20" s="712"/>
      <c r="E20" s="712"/>
      <c r="F20" s="712"/>
      <c r="G20" s="712"/>
      <c r="H20" s="712"/>
      <c r="I20" s="712"/>
      <c r="J20" s="712"/>
      <c r="K20" s="712"/>
      <c r="L20" s="712"/>
      <c r="M20" s="712"/>
      <c r="N20" s="712"/>
      <c r="O20" s="1037" t="s">
        <v>317</v>
      </c>
    </row>
    <row r="21" spans="1:15" ht="15" thickTop="1" thickBot="1" x14ac:dyDescent="0.3">
      <c r="A21" s="1028">
        <v>1</v>
      </c>
      <c r="B21" s="191">
        <f>SUM(C21:N21)</f>
        <v>10</v>
      </c>
      <c r="C21" s="198">
        <v>0</v>
      </c>
      <c r="D21" s="198">
        <v>1</v>
      </c>
      <c r="E21" s="198">
        <v>1</v>
      </c>
      <c r="F21" s="198">
        <v>0</v>
      </c>
      <c r="G21" s="198">
        <v>1</v>
      </c>
      <c r="H21" s="198">
        <v>1</v>
      </c>
      <c r="I21" s="198">
        <v>1</v>
      </c>
      <c r="J21" s="198">
        <v>1</v>
      </c>
      <c r="K21" s="198">
        <v>1</v>
      </c>
      <c r="L21" s="198">
        <v>1</v>
      </c>
      <c r="M21" s="198">
        <v>0</v>
      </c>
      <c r="N21" s="198">
        <v>2</v>
      </c>
      <c r="O21" s="1029">
        <v>1</v>
      </c>
    </row>
    <row r="22" spans="1:15" ht="15" thickTop="1" thickBot="1" x14ac:dyDescent="0.3">
      <c r="A22" s="1030">
        <v>2</v>
      </c>
      <c r="B22" s="265">
        <f t="shared" si="0"/>
        <v>7</v>
      </c>
      <c r="C22" s="267">
        <v>1</v>
      </c>
      <c r="D22" s="267">
        <v>0</v>
      </c>
      <c r="E22" s="267">
        <v>0</v>
      </c>
      <c r="F22" s="267">
        <v>0</v>
      </c>
      <c r="G22" s="267">
        <v>0</v>
      </c>
      <c r="H22" s="267">
        <v>1</v>
      </c>
      <c r="I22" s="267">
        <v>1</v>
      </c>
      <c r="J22" s="267">
        <v>1</v>
      </c>
      <c r="K22" s="267">
        <v>0</v>
      </c>
      <c r="L22" s="267">
        <v>1</v>
      </c>
      <c r="M22" s="267">
        <v>1</v>
      </c>
      <c r="N22" s="267">
        <v>1</v>
      </c>
      <c r="O22" s="1027">
        <v>2</v>
      </c>
    </row>
    <row r="23" spans="1:15" ht="15" thickTop="1" thickBot="1" x14ac:dyDescent="0.3">
      <c r="A23" s="1028">
        <v>3</v>
      </c>
      <c r="B23" s="191">
        <f t="shared" si="0"/>
        <v>5</v>
      </c>
      <c r="C23" s="198">
        <v>0</v>
      </c>
      <c r="D23" s="198">
        <v>0</v>
      </c>
      <c r="E23" s="198">
        <v>1</v>
      </c>
      <c r="F23" s="198">
        <v>0</v>
      </c>
      <c r="G23" s="198">
        <v>0</v>
      </c>
      <c r="H23" s="198">
        <v>0</v>
      </c>
      <c r="I23" s="198">
        <v>1</v>
      </c>
      <c r="J23" s="198">
        <v>1</v>
      </c>
      <c r="K23" s="198">
        <v>1</v>
      </c>
      <c r="L23" s="198">
        <v>0</v>
      </c>
      <c r="M23" s="198">
        <v>0</v>
      </c>
      <c r="N23" s="198">
        <v>1</v>
      </c>
      <c r="O23" s="1029">
        <v>3</v>
      </c>
    </row>
    <row r="24" spans="1:15" ht="15" thickTop="1" thickBot="1" x14ac:dyDescent="0.3">
      <c r="A24" s="1030">
        <v>4</v>
      </c>
      <c r="B24" s="265">
        <f t="shared" si="0"/>
        <v>2</v>
      </c>
      <c r="C24" s="267">
        <v>1</v>
      </c>
      <c r="D24" s="267">
        <v>0</v>
      </c>
      <c r="E24" s="267">
        <v>0</v>
      </c>
      <c r="F24" s="267">
        <v>0</v>
      </c>
      <c r="G24" s="267">
        <v>0</v>
      </c>
      <c r="H24" s="267">
        <v>0</v>
      </c>
      <c r="I24" s="267">
        <v>0</v>
      </c>
      <c r="J24" s="267">
        <v>1</v>
      </c>
      <c r="K24" s="267">
        <v>0</v>
      </c>
      <c r="L24" s="267">
        <v>0</v>
      </c>
      <c r="M24" s="267">
        <v>0</v>
      </c>
      <c r="N24" s="267">
        <v>0</v>
      </c>
      <c r="O24" s="1027">
        <v>4</v>
      </c>
    </row>
    <row r="25" spans="1:15" ht="15" thickTop="1" thickBot="1" x14ac:dyDescent="0.3">
      <c r="A25" s="1028">
        <v>5</v>
      </c>
      <c r="B25" s="191">
        <f t="shared" si="0"/>
        <v>0</v>
      </c>
      <c r="C25" s="198">
        <v>0</v>
      </c>
      <c r="D25" s="198">
        <v>0</v>
      </c>
      <c r="E25" s="198">
        <v>0</v>
      </c>
      <c r="F25" s="198">
        <v>0</v>
      </c>
      <c r="G25" s="198">
        <v>0</v>
      </c>
      <c r="H25" s="198">
        <v>0</v>
      </c>
      <c r="I25" s="198">
        <v>0</v>
      </c>
      <c r="J25" s="198">
        <v>0</v>
      </c>
      <c r="K25" s="198">
        <v>0</v>
      </c>
      <c r="L25" s="198">
        <v>0</v>
      </c>
      <c r="M25" s="198">
        <v>0</v>
      </c>
      <c r="N25" s="198">
        <v>0</v>
      </c>
      <c r="O25" s="1029">
        <v>5</v>
      </c>
    </row>
    <row r="26" spans="1:15" ht="15" thickTop="1" thickBot="1" x14ac:dyDescent="0.3">
      <c r="A26" s="1030">
        <v>6</v>
      </c>
      <c r="B26" s="265">
        <f t="shared" si="0"/>
        <v>6</v>
      </c>
      <c r="C26" s="267">
        <v>0</v>
      </c>
      <c r="D26" s="267">
        <v>0</v>
      </c>
      <c r="E26" s="267">
        <v>1</v>
      </c>
      <c r="F26" s="267">
        <v>0</v>
      </c>
      <c r="G26" s="267">
        <v>0</v>
      </c>
      <c r="H26" s="267">
        <v>1</v>
      </c>
      <c r="I26" s="267">
        <v>1</v>
      </c>
      <c r="J26" s="267">
        <v>1</v>
      </c>
      <c r="K26" s="267">
        <v>1</v>
      </c>
      <c r="L26" s="267">
        <v>1</v>
      </c>
      <c r="M26" s="267">
        <v>0</v>
      </c>
      <c r="N26" s="267">
        <v>0</v>
      </c>
      <c r="O26" s="1027">
        <v>6</v>
      </c>
    </row>
    <row r="27" spans="1:15" ht="15" thickTop="1" thickBot="1" x14ac:dyDescent="0.3">
      <c r="A27" s="1028">
        <v>7</v>
      </c>
      <c r="B27" s="191">
        <f t="shared" si="0"/>
        <v>2</v>
      </c>
      <c r="C27" s="198">
        <v>0</v>
      </c>
      <c r="D27" s="198">
        <v>0</v>
      </c>
      <c r="E27" s="198">
        <v>0</v>
      </c>
      <c r="F27" s="198">
        <v>0</v>
      </c>
      <c r="G27" s="198">
        <v>1</v>
      </c>
      <c r="H27" s="198">
        <v>0</v>
      </c>
      <c r="I27" s="198">
        <v>1</v>
      </c>
      <c r="J27" s="198">
        <v>0</v>
      </c>
      <c r="K27" s="198">
        <v>0</v>
      </c>
      <c r="L27" s="198">
        <v>0</v>
      </c>
      <c r="M27" s="198">
        <v>0</v>
      </c>
      <c r="N27" s="198">
        <v>0</v>
      </c>
      <c r="O27" s="1029">
        <v>7</v>
      </c>
    </row>
    <row r="28" spans="1:15" ht="15" thickTop="1" thickBot="1" x14ac:dyDescent="0.3">
      <c r="A28" s="1030">
        <v>8</v>
      </c>
      <c r="B28" s="265">
        <f t="shared" si="0"/>
        <v>1</v>
      </c>
      <c r="C28" s="267">
        <v>0</v>
      </c>
      <c r="D28" s="267">
        <v>1</v>
      </c>
      <c r="E28" s="267">
        <v>0</v>
      </c>
      <c r="F28" s="267">
        <v>0</v>
      </c>
      <c r="G28" s="267">
        <v>0</v>
      </c>
      <c r="H28" s="267">
        <v>0</v>
      </c>
      <c r="I28" s="267">
        <v>0</v>
      </c>
      <c r="J28" s="267">
        <v>0</v>
      </c>
      <c r="K28" s="267">
        <v>0</v>
      </c>
      <c r="L28" s="267">
        <v>0</v>
      </c>
      <c r="M28" s="267">
        <v>0</v>
      </c>
      <c r="N28" s="267">
        <v>0</v>
      </c>
      <c r="O28" s="1027">
        <v>8</v>
      </c>
    </row>
    <row r="29" spans="1:15" ht="15" thickTop="1" thickBot="1" x14ac:dyDescent="0.3">
      <c r="A29" s="1028">
        <v>9</v>
      </c>
      <c r="B29" s="191">
        <f t="shared" si="0"/>
        <v>1</v>
      </c>
      <c r="C29" s="198">
        <v>0</v>
      </c>
      <c r="D29" s="198">
        <v>0</v>
      </c>
      <c r="E29" s="198">
        <v>0</v>
      </c>
      <c r="F29" s="198">
        <v>0</v>
      </c>
      <c r="G29" s="198">
        <v>1</v>
      </c>
      <c r="H29" s="198">
        <v>0</v>
      </c>
      <c r="I29" s="198">
        <v>0</v>
      </c>
      <c r="J29" s="198">
        <v>0</v>
      </c>
      <c r="K29" s="198">
        <v>0</v>
      </c>
      <c r="L29" s="198">
        <v>0</v>
      </c>
      <c r="M29" s="198">
        <v>0</v>
      </c>
      <c r="N29" s="198">
        <v>0</v>
      </c>
      <c r="O29" s="1029">
        <v>9</v>
      </c>
    </row>
    <row r="30" spans="1:15" ht="15" thickTop="1" thickBot="1" x14ac:dyDescent="0.3">
      <c r="A30" s="1030">
        <v>10</v>
      </c>
      <c r="B30" s="265">
        <f t="shared" si="0"/>
        <v>0</v>
      </c>
      <c r="C30" s="267">
        <v>0</v>
      </c>
      <c r="D30" s="267">
        <v>0</v>
      </c>
      <c r="E30" s="267">
        <v>0</v>
      </c>
      <c r="F30" s="267">
        <v>0</v>
      </c>
      <c r="G30" s="267">
        <v>0</v>
      </c>
      <c r="H30" s="267">
        <v>0</v>
      </c>
      <c r="I30" s="267">
        <v>0</v>
      </c>
      <c r="J30" s="267">
        <v>0</v>
      </c>
      <c r="K30" s="267">
        <v>0</v>
      </c>
      <c r="L30" s="267">
        <v>0</v>
      </c>
      <c r="M30" s="267">
        <v>0</v>
      </c>
      <c r="N30" s="267">
        <v>0</v>
      </c>
      <c r="O30" s="1027">
        <v>10</v>
      </c>
    </row>
    <row r="31" spans="1:15" ht="15" thickTop="1" thickBot="1" x14ac:dyDescent="0.3">
      <c r="A31" s="1035" t="s">
        <v>1248</v>
      </c>
      <c r="B31" s="191">
        <f t="shared" si="0"/>
        <v>0</v>
      </c>
      <c r="C31" s="198">
        <v>0</v>
      </c>
      <c r="D31" s="198">
        <v>0</v>
      </c>
      <c r="E31" s="198">
        <v>0</v>
      </c>
      <c r="F31" s="198">
        <v>0</v>
      </c>
      <c r="G31" s="198">
        <v>0</v>
      </c>
      <c r="H31" s="198">
        <v>0</v>
      </c>
      <c r="I31" s="198">
        <v>0</v>
      </c>
      <c r="J31" s="198">
        <v>0</v>
      </c>
      <c r="K31" s="198">
        <v>0</v>
      </c>
      <c r="L31" s="198">
        <v>0</v>
      </c>
      <c r="M31" s="198">
        <v>0</v>
      </c>
      <c r="N31" s="198">
        <v>0</v>
      </c>
      <c r="O31" s="1029" t="s">
        <v>1246</v>
      </c>
    </row>
    <row r="32" spans="1:15" ht="14.5" thickTop="1" x14ac:dyDescent="0.25">
      <c r="A32" s="1038" t="s">
        <v>74</v>
      </c>
      <c r="B32" s="457">
        <f t="shared" si="0"/>
        <v>0</v>
      </c>
      <c r="C32" s="1039">
        <v>0</v>
      </c>
      <c r="D32" s="1039">
        <v>0</v>
      </c>
      <c r="E32" s="1039">
        <v>0</v>
      </c>
      <c r="F32" s="1039">
        <v>0</v>
      </c>
      <c r="G32" s="1039">
        <v>0</v>
      </c>
      <c r="H32" s="1039">
        <v>0</v>
      </c>
      <c r="I32" s="1039">
        <v>0</v>
      </c>
      <c r="J32" s="1039">
        <v>0</v>
      </c>
      <c r="K32" s="1039">
        <v>0</v>
      </c>
      <c r="L32" s="1039">
        <v>0</v>
      </c>
      <c r="M32" s="1039">
        <v>0</v>
      </c>
      <c r="N32" s="1039">
        <v>0</v>
      </c>
      <c r="O32" s="1040" t="s">
        <v>75</v>
      </c>
    </row>
    <row r="33" spans="1:15" ht="30" customHeight="1" x14ac:dyDescent="0.25">
      <c r="A33" s="797" t="s">
        <v>47</v>
      </c>
      <c r="B33" s="264">
        <f>SUM(B8:B32)</f>
        <v>107</v>
      </c>
      <c r="C33" s="264">
        <f t="shared" ref="C33:L33" si="1">SUM(C8:C32)</f>
        <v>9</v>
      </c>
      <c r="D33" s="264">
        <f t="shared" si="1"/>
        <v>8</v>
      </c>
      <c r="E33" s="264">
        <f t="shared" si="1"/>
        <v>10</v>
      </c>
      <c r="F33" s="264">
        <f t="shared" si="1"/>
        <v>11</v>
      </c>
      <c r="G33" s="264">
        <f t="shared" si="1"/>
        <v>7</v>
      </c>
      <c r="H33" s="264">
        <f t="shared" si="1"/>
        <v>8</v>
      </c>
      <c r="I33" s="264">
        <f t="shared" si="1"/>
        <v>13</v>
      </c>
      <c r="J33" s="264">
        <f t="shared" si="1"/>
        <v>7</v>
      </c>
      <c r="K33" s="264">
        <f t="shared" si="1"/>
        <v>13</v>
      </c>
      <c r="L33" s="264">
        <f t="shared" si="1"/>
        <v>9</v>
      </c>
      <c r="M33" s="264">
        <f>SUM(M8:M32)</f>
        <v>6</v>
      </c>
      <c r="N33" s="264">
        <f>SUM(N8:N32)</f>
        <v>6</v>
      </c>
      <c r="O33" s="833" t="s">
        <v>48</v>
      </c>
    </row>
    <row r="34" spans="1:15" ht="12.5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</row>
  </sheetData>
  <mergeCells count="4">
    <mergeCell ref="A1:O1"/>
    <mergeCell ref="A2:O2"/>
    <mergeCell ref="A3:O3"/>
    <mergeCell ref="A4:O4"/>
  </mergeCells>
  <printOptions horizontalCentered="1" verticalCentered="1"/>
  <pageMargins left="0" right="0" top="0" bottom="0" header="0.51181102362204722" footer="0.51181102362204722"/>
  <pageSetup paperSize="9" scale="95" orientation="landscape" r:id="rId1"/>
  <headerFooter alignWithMargins="0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Sheet89"/>
  <dimension ref="A1:O34"/>
  <sheetViews>
    <sheetView view="pageBreakPreview" topLeftCell="A13" zoomScaleNormal="100" zoomScaleSheetLayoutView="100" workbookViewId="0">
      <selection activeCell="J14" sqref="J14"/>
    </sheetView>
  </sheetViews>
  <sheetFormatPr defaultRowHeight="13" x14ac:dyDescent="0.3"/>
  <cols>
    <col min="1" max="1" width="22.7265625" style="30" customWidth="1"/>
    <col min="2" max="14" width="7.26953125" style="30" customWidth="1"/>
    <col min="15" max="15" width="22.7265625" style="30" customWidth="1"/>
    <col min="16" max="256" width="9.1796875" style="33"/>
    <col min="257" max="257" width="22.7265625" style="33" customWidth="1"/>
    <col min="258" max="270" width="7.7265625" style="33" customWidth="1"/>
    <col min="271" max="271" width="22.7265625" style="33" customWidth="1"/>
    <col min="272" max="512" width="9.1796875" style="33"/>
    <col min="513" max="513" width="22.7265625" style="33" customWidth="1"/>
    <col min="514" max="526" width="7.7265625" style="33" customWidth="1"/>
    <col min="527" max="527" width="22.7265625" style="33" customWidth="1"/>
    <col min="528" max="768" width="9.1796875" style="33"/>
    <col min="769" max="769" width="22.7265625" style="33" customWidth="1"/>
    <col min="770" max="782" width="7.7265625" style="33" customWidth="1"/>
    <col min="783" max="783" width="22.7265625" style="33" customWidth="1"/>
    <col min="784" max="1024" width="9.1796875" style="33"/>
    <col min="1025" max="1025" width="22.7265625" style="33" customWidth="1"/>
    <col min="1026" max="1038" width="7.7265625" style="33" customWidth="1"/>
    <col min="1039" max="1039" width="22.7265625" style="33" customWidth="1"/>
    <col min="1040" max="1280" width="9.1796875" style="33"/>
    <col min="1281" max="1281" width="22.7265625" style="33" customWidth="1"/>
    <col min="1282" max="1294" width="7.7265625" style="33" customWidth="1"/>
    <col min="1295" max="1295" width="22.7265625" style="33" customWidth="1"/>
    <col min="1296" max="1536" width="9.1796875" style="33"/>
    <col min="1537" max="1537" width="22.7265625" style="33" customWidth="1"/>
    <col min="1538" max="1550" width="7.7265625" style="33" customWidth="1"/>
    <col min="1551" max="1551" width="22.7265625" style="33" customWidth="1"/>
    <col min="1552" max="1792" width="9.1796875" style="33"/>
    <col min="1793" max="1793" width="22.7265625" style="33" customWidth="1"/>
    <col min="1794" max="1806" width="7.7265625" style="33" customWidth="1"/>
    <col min="1807" max="1807" width="22.7265625" style="33" customWidth="1"/>
    <col min="1808" max="2048" width="9.1796875" style="33"/>
    <col min="2049" max="2049" width="22.7265625" style="33" customWidth="1"/>
    <col min="2050" max="2062" width="7.7265625" style="33" customWidth="1"/>
    <col min="2063" max="2063" width="22.7265625" style="33" customWidth="1"/>
    <col min="2064" max="2304" width="9.1796875" style="33"/>
    <col min="2305" max="2305" width="22.7265625" style="33" customWidth="1"/>
    <col min="2306" max="2318" width="7.7265625" style="33" customWidth="1"/>
    <col min="2319" max="2319" width="22.7265625" style="33" customWidth="1"/>
    <col min="2320" max="2560" width="9.1796875" style="33"/>
    <col min="2561" max="2561" width="22.7265625" style="33" customWidth="1"/>
    <col min="2562" max="2574" width="7.7265625" style="33" customWidth="1"/>
    <col min="2575" max="2575" width="22.7265625" style="33" customWidth="1"/>
    <col min="2576" max="2816" width="9.1796875" style="33"/>
    <col min="2817" max="2817" width="22.7265625" style="33" customWidth="1"/>
    <col min="2818" max="2830" width="7.7265625" style="33" customWidth="1"/>
    <col min="2831" max="2831" width="22.7265625" style="33" customWidth="1"/>
    <col min="2832" max="3072" width="9.1796875" style="33"/>
    <col min="3073" max="3073" width="22.7265625" style="33" customWidth="1"/>
    <col min="3074" max="3086" width="7.7265625" style="33" customWidth="1"/>
    <col min="3087" max="3087" width="22.7265625" style="33" customWidth="1"/>
    <col min="3088" max="3328" width="9.1796875" style="33"/>
    <col min="3329" max="3329" width="22.7265625" style="33" customWidth="1"/>
    <col min="3330" max="3342" width="7.7265625" style="33" customWidth="1"/>
    <col min="3343" max="3343" width="22.7265625" style="33" customWidth="1"/>
    <col min="3344" max="3584" width="9.1796875" style="33"/>
    <col min="3585" max="3585" width="22.7265625" style="33" customWidth="1"/>
    <col min="3586" max="3598" width="7.7265625" style="33" customWidth="1"/>
    <col min="3599" max="3599" width="22.7265625" style="33" customWidth="1"/>
    <col min="3600" max="3840" width="9.1796875" style="33"/>
    <col min="3841" max="3841" width="22.7265625" style="33" customWidth="1"/>
    <col min="3842" max="3854" width="7.7265625" style="33" customWidth="1"/>
    <col min="3855" max="3855" width="22.7265625" style="33" customWidth="1"/>
    <col min="3856" max="4096" width="9.1796875" style="33"/>
    <col min="4097" max="4097" width="22.7265625" style="33" customWidth="1"/>
    <col min="4098" max="4110" width="7.7265625" style="33" customWidth="1"/>
    <col min="4111" max="4111" width="22.7265625" style="33" customWidth="1"/>
    <col min="4112" max="4352" width="9.1796875" style="33"/>
    <col min="4353" max="4353" width="22.7265625" style="33" customWidth="1"/>
    <col min="4354" max="4366" width="7.7265625" style="33" customWidth="1"/>
    <col min="4367" max="4367" width="22.7265625" style="33" customWidth="1"/>
    <col min="4368" max="4608" width="9.1796875" style="33"/>
    <col min="4609" max="4609" width="22.7265625" style="33" customWidth="1"/>
    <col min="4610" max="4622" width="7.7265625" style="33" customWidth="1"/>
    <col min="4623" max="4623" width="22.7265625" style="33" customWidth="1"/>
    <col min="4624" max="4864" width="9.1796875" style="33"/>
    <col min="4865" max="4865" width="22.7265625" style="33" customWidth="1"/>
    <col min="4866" max="4878" width="7.7265625" style="33" customWidth="1"/>
    <col min="4879" max="4879" width="22.7265625" style="33" customWidth="1"/>
    <col min="4880" max="5120" width="9.1796875" style="33"/>
    <col min="5121" max="5121" width="22.7265625" style="33" customWidth="1"/>
    <col min="5122" max="5134" width="7.7265625" style="33" customWidth="1"/>
    <col min="5135" max="5135" width="22.7265625" style="33" customWidth="1"/>
    <col min="5136" max="5376" width="9.1796875" style="33"/>
    <col min="5377" max="5377" width="22.7265625" style="33" customWidth="1"/>
    <col min="5378" max="5390" width="7.7265625" style="33" customWidth="1"/>
    <col min="5391" max="5391" width="22.7265625" style="33" customWidth="1"/>
    <col min="5392" max="5632" width="9.1796875" style="33"/>
    <col min="5633" max="5633" width="22.7265625" style="33" customWidth="1"/>
    <col min="5634" max="5646" width="7.7265625" style="33" customWidth="1"/>
    <col min="5647" max="5647" width="22.7265625" style="33" customWidth="1"/>
    <col min="5648" max="5888" width="9.1796875" style="33"/>
    <col min="5889" max="5889" width="22.7265625" style="33" customWidth="1"/>
    <col min="5890" max="5902" width="7.7265625" style="33" customWidth="1"/>
    <col min="5903" max="5903" width="22.7265625" style="33" customWidth="1"/>
    <col min="5904" max="6144" width="9.1796875" style="33"/>
    <col min="6145" max="6145" width="22.7265625" style="33" customWidth="1"/>
    <col min="6146" max="6158" width="7.7265625" style="33" customWidth="1"/>
    <col min="6159" max="6159" width="22.7265625" style="33" customWidth="1"/>
    <col min="6160" max="6400" width="9.1796875" style="33"/>
    <col min="6401" max="6401" width="22.7265625" style="33" customWidth="1"/>
    <col min="6402" max="6414" width="7.7265625" style="33" customWidth="1"/>
    <col min="6415" max="6415" width="22.7265625" style="33" customWidth="1"/>
    <col min="6416" max="6656" width="9.1796875" style="33"/>
    <col min="6657" max="6657" width="22.7265625" style="33" customWidth="1"/>
    <col min="6658" max="6670" width="7.7265625" style="33" customWidth="1"/>
    <col min="6671" max="6671" width="22.7265625" style="33" customWidth="1"/>
    <col min="6672" max="6912" width="9.1796875" style="33"/>
    <col min="6913" max="6913" width="22.7265625" style="33" customWidth="1"/>
    <col min="6914" max="6926" width="7.7265625" style="33" customWidth="1"/>
    <col min="6927" max="6927" width="22.7265625" style="33" customWidth="1"/>
    <col min="6928" max="7168" width="9.1796875" style="33"/>
    <col min="7169" max="7169" width="22.7265625" style="33" customWidth="1"/>
    <col min="7170" max="7182" width="7.7265625" style="33" customWidth="1"/>
    <col min="7183" max="7183" width="22.7265625" style="33" customWidth="1"/>
    <col min="7184" max="7424" width="9.1796875" style="33"/>
    <col min="7425" max="7425" width="22.7265625" style="33" customWidth="1"/>
    <col min="7426" max="7438" width="7.7265625" style="33" customWidth="1"/>
    <col min="7439" max="7439" width="22.7265625" style="33" customWidth="1"/>
    <col min="7440" max="7680" width="9.1796875" style="33"/>
    <col min="7681" max="7681" width="22.7265625" style="33" customWidth="1"/>
    <col min="7682" max="7694" width="7.7265625" style="33" customWidth="1"/>
    <col min="7695" max="7695" width="22.7265625" style="33" customWidth="1"/>
    <col min="7696" max="7936" width="9.1796875" style="33"/>
    <col min="7937" max="7937" width="22.7265625" style="33" customWidth="1"/>
    <col min="7938" max="7950" width="7.7265625" style="33" customWidth="1"/>
    <col min="7951" max="7951" width="22.7265625" style="33" customWidth="1"/>
    <col min="7952" max="8192" width="9.1796875" style="33"/>
    <col min="8193" max="8193" width="22.7265625" style="33" customWidth="1"/>
    <col min="8194" max="8206" width="7.7265625" style="33" customWidth="1"/>
    <col min="8207" max="8207" width="22.7265625" style="33" customWidth="1"/>
    <col min="8208" max="8448" width="9.1796875" style="33"/>
    <col min="8449" max="8449" width="22.7265625" style="33" customWidth="1"/>
    <col min="8450" max="8462" width="7.7265625" style="33" customWidth="1"/>
    <col min="8463" max="8463" width="22.7265625" style="33" customWidth="1"/>
    <col min="8464" max="8704" width="9.1796875" style="33"/>
    <col min="8705" max="8705" width="22.7265625" style="33" customWidth="1"/>
    <col min="8706" max="8718" width="7.7265625" style="33" customWidth="1"/>
    <col min="8719" max="8719" width="22.7265625" style="33" customWidth="1"/>
    <col min="8720" max="8960" width="9.1796875" style="33"/>
    <col min="8961" max="8961" width="22.7265625" style="33" customWidth="1"/>
    <col min="8962" max="8974" width="7.7265625" style="33" customWidth="1"/>
    <col min="8975" max="8975" width="22.7265625" style="33" customWidth="1"/>
    <col min="8976" max="9216" width="9.1796875" style="33"/>
    <col min="9217" max="9217" width="22.7265625" style="33" customWidth="1"/>
    <col min="9218" max="9230" width="7.7265625" style="33" customWidth="1"/>
    <col min="9231" max="9231" width="22.7265625" style="33" customWidth="1"/>
    <col min="9232" max="9472" width="9.1796875" style="33"/>
    <col min="9473" max="9473" width="22.7265625" style="33" customWidth="1"/>
    <col min="9474" max="9486" width="7.7265625" style="33" customWidth="1"/>
    <col min="9487" max="9487" width="22.7265625" style="33" customWidth="1"/>
    <col min="9488" max="9728" width="9.1796875" style="33"/>
    <col min="9729" max="9729" width="22.7265625" style="33" customWidth="1"/>
    <col min="9730" max="9742" width="7.7265625" style="33" customWidth="1"/>
    <col min="9743" max="9743" width="22.7265625" style="33" customWidth="1"/>
    <col min="9744" max="9984" width="9.1796875" style="33"/>
    <col min="9985" max="9985" width="22.7265625" style="33" customWidth="1"/>
    <col min="9986" max="9998" width="7.7265625" style="33" customWidth="1"/>
    <col min="9999" max="9999" width="22.7265625" style="33" customWidth="1"/>
    <col min="10000" max="10240" width="9.1796875" style="33"/>
    <col min="10241" max="10241" width="22.7265625" style="33" customWidth="1"/>
    <col min="10242" max="10254" width="7.7265625" style="33" customWidth="1"/>
    <col min="10255" max="10255" width="22.7265625" style="33" customWidth="1"/>
    <col min="10256" max="10496" width="9.1796875" style="33"/>
    <col min="10497" max="10497" width="22.7265625" style="33" customWidth="1"/>
    <col min="10498" max="10510" width="7.7265625" style="33" customWidth="1"/>
    <col min="10511" max="10511" width="22.7265625" style="33" customWidth="1"/>
    <col min="10512" max="10752" width="9.1796875" style="33"/>
    <col min="10753" max="10753" width="22.7265625" style="33" customWidth="1"/>
    <col min="10754" max="10766" width="7.7265625" style="33" customWidth="1"/>
    <col min="10767" max="10767" width="22.7265625" style="33" customWidth="1"/>
    <col min="10768" max="11008" width="9.1796875" style="33"/>
    <col min="11009" max="11009" width="22.7265625" style="33" customWidth="1"/>
    <col min="11010" max="11022" width="7.7265625" style="33" customWidth="1"/>
    <col min="11023" max="11023" width="22.7265625" style="33" customWidth="1"/>
    <col min="11024" max="11264" width="9.1796875" style="33"/>
    <col min="11265" max="11265" width="22.7265625" style="33" customWidth="1"/>
    <col min="11266" max="11278" width="7.7265625" style="33" customWidth="1"/>
    <col min="11279" max="11279" width="22.7265625" style="33" customWidth="1"/>
    <col min="11280" max="11520" width="9.1796875" style="33"/>
    <col min="11521" max="11521" width="22.7265625" style="33" customWidth="1"/>
    <col min="11522" max="11534" width="7.7265625" style="33" customWidth="1"/>
    <col min="11535" max="11535" width="22.7265625" style="33" customWidth="1"/>
    <col min="11536" max="11776" width="9.1796875" style="33"/>
    <col min="11777" max="11777" width="22.7265625" style="33" customWidth="1"/>
    <col min="11778" max="11790" width="7.7265625" style="33" customWidth="1"/>
    <col min="11791" max="11791" width="22.7265625" style="33" customWidth="1"/>
    <col min="11792" max="12032" width="9.1796875" style="33"/>
    <col min="12033" max="12033" width="22.7265625" style="33" customWidth="1"/>
    <col min="12034" max="12046" width="7.7265625" style="33" customWidth="1"/>
    <col min="12047" max="12047" width="22.7265625" style="33" customWidth="1"/>
    <col min="12048" max="12288" width="9.1796875" style="33"/>
    <col min="12289" max="12289" width="22.7265625" style="33" customWidth="1"/>
    <col min="12290" max="12302" width="7.7265625" style="33" customWidth="1"/>
    <col min="12303" max="12303" width="22.7265625" style="33" customWidth="1"/>
    <col min="12304" max="12544" width="9.1796875" style="33"/>
    <col min="12545" max="12545" width="22.7265625" style="33" customWidth="1"/>
    <col min="12546" max="12558" width="7.7265625" style="33" customWidth="1"/>
    <col min="12559" max="12559" width="22.7265625" style="33" customWidth="1"/>
    <col min="12560" max="12800" width="9.1796875" style="33"/>
    <col min="12801" max="12801" width="22.7265625" style="33" customWidth="1"/>
    <col min="12802" max="12814" width="7.7265625" style="33" customWidth="1"/>
    <col min="12815" max="12815" width="22.7265625" style="33" customWidth="1"/>
    <col min="12816" max="13056" width="9.1796875" style="33"/>
    <col min="13057" max="13057" width="22.7265625" style="33" customWidth="1"/>
    <col min="13058" max="13070" width="7.7265625" style="33" customWidth="1"/>
    <col min="13071" max="13071" width="22.7265625" style="33" customWidth="1"/>
    <col min="13072" max="13312" width="9.1796875" style="33"/>
    <col min="13313" max="13313" width="22.7265625" style="33" customWidth="1"/>
    <col min="13314" max="13326" width="7.7265625" style="33" customWidth="1"/>
    <col min="13327" max="13327" width="22.7265625" style="33" customWidth="1"/>
    <col min="13328" max="13568" width="9.1796875" style="33"/>
    <col min="13569" max="13569" width="22.7265625" style="33" customWidth="1"/>
    <col min="13570" max="13582" width="7.7265625" style="33" customWidth="1"/>
    <col min="13583" max="13583" width="22.7265625" style="33" customWidth="1"/>
    <col min="13584" max="13824" width="9.1796875" style="33"/>
    <col min="13825" max="13825" width="22.7265625" style="33" customWidth="1"/>
    <col min="13826" max="13838" width="7.7265625" style="33" customWidth="1"/>
    <col min="13839" max="13839" width="22.7265625" style="33" customWidth="1"/>
    <col min="13840" max="14080" width="9.1796875" style="33"/>
    <col min="14081" max="14081" width="22.7265625" style="33" customWidth="1"/>
    <col min="14082" max="14094" width="7.7265625" style="33" customWidth="1"/>
    <col min="14095" max="14095" width="22.7265625" style="33" customWidth="1"/>
    <col min="14096" max="14336" width="9.1796875" style="33"/>
    <col min="14337" max="14337" width="22.7265625" style="33" customWidth="1"/>
    <col min="14338" max="14350" width="7.7265625" style="33" customWidth="1"/>
    <col min="14351" max="14351" width="22.7265625" style="33" customWidth="1"/>
    <col min="14352" max="14592" width="9.1796875" style="33"/>
    <col min="14593" max="14593" width="22.7265625" style="33" customWidth="1"/>
    <col min="14594" max="14606" width="7.7265625" style="33" customWidth="1"/>
    <col min="14607" max="14607" width="22.7265625" style="33" customWidth="1"/>
    <col min="14608" max="14848" width="9.1796875" style="33"/>
    <col min="14849" max="14849" width="22.7265625" style="33" customWidth="1"/>
    <col min="14850" max="14862" width="7.7265625" style="33" customWidth="1"/>
    <col min="14863" max="14863" width="22.7265625" style="33" customWidth="1"/>
    <col min="14864" max="15104" width="9.1796875" style="33"/>
    <col min="15105" max="15105" width="22.7265625" style="33" customWidth="1"/>
    <col min="15106" max="15118" width="7.7265625" style="33" customWidth="1"/>
    <col min="15119" max="15119" width="22.7265625" style="33" customWidth="1"/>
    <col min="15120" max="15360" width="9.1796875" style="33"/>
    <col min="15361" max="15361" width="22.7265625" style="33" customWidth="1"/>
    <col min="15362" max="15374" width="7.7265625" style="33" customWidth="1"/>
    <col min="15375" max="15375" width="22.7265625" style="33" customWidth="1"/>
    <col min="15376" max="15616" width="9.1796875" style="33"/>
    <col min="15617" max="15617" width="22.7265625" style="33" customWidth="1"/>
    <col min="15618" max="15630" width="7.7265625" style="33" customWidth="1"/>
    <col min="15631" max="15631" width="22.7265625" style="33" customWidth="1"/>
    <col min="15632" max="15872" width="9.1796875" style="33"/>
    <col min="15873" max="15873" width="22.7265625" style="33" customWidth="1"/>
    <col min="15874" max="15886" width="7.7265625" style="33" customWidth="1"/>
    <col min="15887" max="15887" width="22.7265625" style="33" customWidth="1"/>
    <col min="15888" max="16128" width="9.1796875" style="33"/>
    <col min="16129" max="16129" width="22.7265625" style="33" customWidth="1"/>
    <col min="16130" max="16142" width="7.7265625" style="33" customWidth="1"/>
    <col min="16143" max="16143" width="22.7265625" style="33" customWidth="1"/>
    <col min="16144" max="16384" width="9.1796875" style="33"/>
  </cols>
  <sheetData>
    <row r="1" spans="1:15" ht="24.5" x14ac:dyDescent="0.25">
      <c r="A1" s="1174" t="s">
        <v>318</v>
      </c>
      <c r="B1" s="1174"/>
      <c r="C1" s="1174"/>
      <c r="D1" s="1174"/>
      <c r="E1" s="1174"/>
      <c r="F1" s="1174"/>
      <c r="G1" s="1174"/>
      <c r="H1" s="1174"/>
      <c r="I1" s="1174"/>
      <c r="J1" s="1174"/>
      <c r="K1" s="1174"/>
      <c r="L1" s="1174"/>
      <c r="M1" s="1174"/>
      <c r="N1" s="1174"/>
      <c r="O1" s="1174"/>
    </row>
    <row r="2" spans="1:15" ht="15.5" x14ac:dyDescent="0.25">
      <c r="A2" s="1175" t="s">
        <v>319</v>
      </c>
      <c r="B2" s="1175"/>
      <c r="C2" s="1175"/>
      <c r="D2" s="1175"/>
      <c r="E2" s="1175"/>
      <c r="F2" s="1175"/>
      <c r="G2" s="1175"/>
      <c r="H2" s="1175"/>
      <c r="I2" s="1175"/>
      <c r="J2" s="1175"/>
      <c r="K2" s="1175"/>
      <c r="L2" s="1175"/>
      <c r="M2" s="1175"/>
      <c r="N2" s="1175"/>
      <c r="O2" s="1175"/>
    </row>
    <row r="3" spans="1:15" ht="15.5" x14ac:dyDescent="0.25">
      <c r="A3" s="1175">
        <v>2017</v>
      </c>
      <c r="B3" s="1175"/>
      <c r="C3" s="1175"/>
      <c r="D3" s="1175"/>
      <c r="E3" s="1175"/>
      <c r="F3" s="1175"/>
      <c r="G3" s="1175"/>
      <c r="H3" s="1175"/>
      <c r="I3" s="1175"/>
      <c r="J3" s="1175"/>
      <c r="K3" s="1175"/>
      <c r="L3" s="1175"/>
      <c r="M3" s="1175"/>
      <c r="N3" s="1175"/>
      <c r="O3" s="1175"/>
    </row>
    <row r="4" spans="1:15" ht="15.5" x14ac:dyDescent="0.25">
      <c r="A4" s="1175" t="s">
        <v>358</v>
      </c>
      <c r="B4" s="1175"/>
      <c r="C4" s="1175"/>
      <c r="D4" s="1175"/>
      <c r="E4" s="1175"/>
      <c r="F4" s="1175"/>
      <c r="G4" s="1175"/>
      <c r="H4" s="1175"/>
      <c r="I4" s="1175"/>
      <c r="J4" s="1175"/>
      <c r="K4" s="1175"/>
      <c r="L4" s="1175"/>
      <c r="M4" s="1175"/>
      <c r="N4" s="1175"/>
      <c r="O4" s="1175"/>
    </row>
    <row r="5" spans="1:15" ht="16" x14ac:dyDescent="0.4">
      <c r="A5" s="318" t="s">
        <v>996</v>
      </c>
      <c r="B5" s="318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52"/>
      <c r="N5" s="353"/>
      <c r="O5" s="324" t="s">
        <v>648</v>
      </c>
    </row>
    <row r="6" spans="1:15" ht="43.5" customHeight="1" x14ac:dyDescent="0.25">
      <c r="A6" s="42" t="s">
        <v>310</v>
      </c>
      <c r="B6" s="700" t="s">
        <v>404</v>
      </c>
      <c r="C6" s="499" t="s">
        <v>915</v>
      </c>
      <c r="D6" s="499" t="s">
        <v>916</v>
      </c>
      <c r="E6" s="499" t="s">
        <v>917</v>
      </c>
      <c r="F6" s="499" t="s">
        <v>918</v>
      </c>
      <c r="G6" s="499" t="s">
        <v>919</v>
      </c>
      <c r="H6" s="499" t="s">
        <v>920</v>
      </c>
      <c r="I6" s="499" t="s">
        <v>921</v>
      </c>
      <c r="J6" s="499" t="s">
        <v>922</v>
      </c>
      <c r="K6" s="499" t="s">
        <v>923</v>
      </c>
      <c r="L6" s="499" t="s">
        <v>924</v>
      </c>
      <c r="M6" s="499" t="s">
        <v>925</v>
      </c>
      <c r="N6" s="499" t="s">
        <v>926</v>
      </c>
      <c r="O6" s="855" t="s">
        <v>311</v>
      </c>
    </row>
    <row r="7" spans="1:15" ht="15" customHeight="1" thickBot="1" x14ac:dyDescent="0.3">
      <c r="A7" s="705" t="s">
        <v>1185</v>
      </c>
      <c r="B7" s="1022"/>
      <c r="C7" s="1022"/>
      <c r="D7" s="1023"/>
      <c r="E7" s="1022"/>
      <c r="F7" s="1022"/>
      <c r="G7" s="1023"/>
      <c r="H7" s="1023"/>
      <c r="I7" s="1023"/>
      <c r="J7" s="1023"/>
      <c r="K7" s="1024"/>
      <c r="L7" s="1022"/>
      <c r="M7" s="1022"/>
      <c r="N7" s="1022"/>
      <c r="O7" s="1025" t="s">
        <v>1184</v>
      </c>
    </row>
    <row r="8" spans="1:15" ht="18" customHeight="1" thickTop="1" thickBot="1" x14ac:dyDescent="0.3">
      <c r="A8" s="1026" t="s">
        <v>1247</v>
      </c>
      <c r="B8" s="265">
        <f>SUM(C8:N8)</f>
        <v>0</v>
      </c>
      <c r="C8" s="267">
        <f>SUM('ID5-2'!C8+'ID-5-1'!C8)</f>
        <v>0</v>
      </c>
      <c r="D8" s="267">
        <f>SUM('ID5-2'!D8+'ID-5-1'!D8)</f>
        <v>0</v>
      </c>
      <c r="E8" s="267">
        <f>SUM('ID5-2'!E8+'ID-5-1'!E8)</f>
        <v>0</v>
      </c>
      <c r="F8" s="267">
        <f>SUM('ID5-2'!F8+'ID-5-1'!F8)</f>
        <v>0</v>
      </c>
      <c r="G8" s="267">
        <f>SUM('ID5-2'!G8+'ID-5-1'!G8)</f>
        <v>0</v>
      </c>
      <c r="H8" s="267">
        <f>SUM('ID5-2'!H8+'ID-5-1'!H8)</f>
        <v>0</v>
      </c>
      <c r="I8" s="267">
        <f>SUM('ID5-2'!I8+'ID-5-1'!I8)</f>
        <v>0</v>
      </c>
      <c r="J8" s="267">
        <f>SUM('ID5-2'!J8+'ID-5-1'!J8)</f>
        <v>0</v>
      </c>
      <c r="K8" s="267">
        <f>SUM('ID5-2'!K8+'ID-5-1'!K8)</f>
        <v>0</v>
      </c>
      <c r="L8" s="267">
        <f>SUM('ID5-2'!L8+'ID-5-1'!L8)</f>
        <v>0</v>
      </c>
      <c r="M8" s="267">
        <f>SUM('ID5-2'!M8+'ID-5-1'!M8)</f>
        <v>0</v>
      </c>
      <c r="N8" s="267">
        <f>SUM('ID5-2'!N8+'ID-5-1'!N8)</f>
        <v>0</v>
      </c>
      <c r="O8" s="1027" t="s">
        <v>312</v>
      </c>
    </row>
    <row r="9" spans="1:15" ht="15" thickTop="1" thickBot="1" x14ac:dyDescent="0.3">
      <c r="A9" s="1028">
        <v>1</v>
      </c>
      <c r="B9" s="191">
        <f>SUM(C9:N9)</f>
        <v>63</v>
      </c>
      <c r="C9" s="198">
        <f>SUM('ID5-2'!C9+'ID-5-1'!C9)</f>
        <v>8</v>
      </c>
      <c r="D9" s="198">
        <f>SUM('ID5-2'!D9+'ID-5-1'!D9)</f>
        <v>7</v>
      </c>
      <c r="E9" s="198">
        <f>SUM('ID5-2'!E9+'ID-5-1'!E9)</f>
        <v>7</v>
      </c>
      <c r="F9" s="198">
        <f>SUM('ID5-2'!F9+'ID-5-1'!F9)</f>
        <v>8</v>
      </c>
      <c r="G9" s="198">
        <f>SUM('ID5-2'!G9+'ID-5-1'!G9)</f>
        <v>4</v>
      </c>
      <c r="H9" s="198">
        <f>SUM('ID5-2'!H9+'ID-5-1'!H9)</f>
        <v>3</v>
      </c>
      <c r="I9" s="198">
        <f>SUM('ID5-2'!I9+'ID-5-1'!I9)</f>
        <v>5</v>
      </c>
      <c r="J9" s="198">
        <f>SUM('ID5-2'!J9+'ID-5-1'!J9)</f>
        <v>4</v>
      </c>
      <c r="K9" s="198">
        <f>SUM('ID5-2'!K9+'ID-5-1'!K9)</f>
        <v>6</v>
      </c>
      <c r="L9" s="198">
        <f>SUM('ID5-2'!L9+'ID-5-1'!L9)</f>
        <v>6</v>
      </c>
      <c r="M9" s="198">
        <f>SUM('ID5-2'!M9+'ID-5-1'!M9)</f>
        <v>2</v>
      </c>
      <c r="N9" s="198">
        <f>SUM('ID5-2'!N9+'ID-5-1'!N9)</f>
        <v>3</v>
      </c>
      <c r="O9" s="1029">
        <v>1</v>
      </c>
    </row>
    <row r="10" spans="1:15" ht="15" thickTop="1" thickBot="1" x14ac:dyDescent="0.3">
      <c r="A10" s="1030">
        <v>2</v>
      </c>
      <c r="B10" s="265">
        <f>SUM(C10:N10)</f>
        <v>6</v>
      </c>
      <c r="C10" s="267">
        <f>SUM('ID5-2'!C10+'ID-5-1'!C10)</f>
        <v>0</v>
      </c>
      <c r="D10" s="267">
        <f>SUM('ID5-2'!D10+'ID-5-1'!D10)</f>
        <v>0</v>
      </c>
      <c r="E10" s="267">
        <f>SUM('ID5-2'!E10+'ID-5-1'!E10)</f>
        <v>1</v>
      </c>
      <c r="F10" s="267">
        <f>SUM('ID5-2'!F10+'ID-5-1'!F10)</f>
        <v>1</v>
      </c>
      <c r="G10" s="267">
        <f>SUM('ID5-2'!G10+'ID-5-1'!G10)</f>
        <v>0</v>
      </c>
      <c r="H10" s="267">
        <f>SUM('ID5-2'!H10+'ID-5-1'!H10)</f>
        <v>1</v>
      </c>
      <c r="I10" s="267">
        <f>SUM('ID5-2'!I10+'ID-5-1'!I10)</f>
        <v>1</v>
      </c>
      <c r="J10" s="267">
        <f>SUM('ID5-2'!J10+'ID-5-1'!J10)</f>
        <v>0</v>
      </c>
      <c r="K10" s="267">
        <f>SUM('ID5-2'!K10+'ID-5-1'!K10)</f>
        <v>0</v>
      </c>
      <c r="L10" s="267">
        <f>SUM('ID5-2'!L10+'ID-5-1'!L10)</f>
        <v>1</v>
      </c>
      <c r="M10" s="267">
        <f>SUM('ID5-2'!M10+'ID-5-1'!M10)</f>
        <v>1</v>
      </c>
      <c r="N10" s="267">
        <f>SUM('ID5-2'!N10+'ID-5-1'!N10)</f>
        <v>0</v>
      </c>
      <c r="O10" s="1027">
        <v>2</v>
      </c>
    </row>
    <row r="11" spans="1:15" ht="15" thickTop="1" thickBot="1" x14ac:dyDescent="0.3">
      <c r="A11" s="1028">
        <v>3</v>
      </c>
      <c r="B11" s="191">
        <f t="shared" ref="B11:B32" si="0">SUM(C11:N11)</f>
        <v>2</v>
      </c>
      <c r="C11" s="198">
        <f>SUM('ID5-2'!C11+'ID-5-1'!C11)</f>
        <v>0</v>
      </c>
      <c r="D11" s="198">
        <f>SUM('ID5-2'!D11+'ID-5-1'!D11)</f>
        <v>1</v>
      </c>
      <c r="E11" s="198">
        <f>SUM('ID5-2'!E11+'ID-5-1'!E11)</f>
        <v>0</v>
      </c>
      <c r="F11" s="198">
        <f>SUM('ID5-2'!F11+'ID-5-1'!F11)</f>
        <v>0</v>
      </c>
      <c r="G11" s="198">
        <f>SUM('ID5-2'!G11+'ID-5-1'!G11)</f>
        <v>0</v>
      </c>
      <c r="H11" s="198">
        <f>SUM('ID5-2'!H11+'ID-5-1'!H11)</f>
        <v>0</v>
      </c>
      <c r="I11" s="198">
        <f>SUM('ID5-2'!I11+'ID-5-1'!I11)</f>
        <v>1</v>
      </c>
      <c r="J11" s="198">
        <f>SUM('ID5-2'!J11+'ID-5-1'!J11)</f>
        <v>0</v>
      </c>
      <c r="K11" s="198">
        <f>SUM('ID5-2'!K11+'ID-5-1'!K11)</f>
        <v>0</v>
      </c>
      <c r="L11" s="198">
        <f>SUM('ID5-2'!L11+'ID-5-1'!L11)</f>
        <v>0</v>
      </c>
      <c r="M11" s="198">
        <f>SUM('ID5-2'!M11+'ID-5-1'!M11)</f>
        <v>0</v>
      </c>
      <c r="N11" s="198">
        <f>SUM('ID5-2'!N11+'ID-5-1'!N11)</f>
        <v>0</v>
      </c>
      <c r="O11" s="1029">
        <v>3</v>
      </c>
    </row>
    <row r="12" spans="1:15" ht="15" thickTop="1" thickBot="1" x14ac:dyDescent="0.3">
      <c r="A12" s="1030">
        <v>4</v>
      </c>
      <c r="B12" s="265">
        <f t="shared" si="0"/>
        <v>1</v>
      </c>
      <c r="C12" s="267">
        <f>SUM('ID5-2'!C12+'ID-5-1'!C12)</f>
        <v>0</v>
      </c>
      <c r="D12" s="267">
        <f>SUM('ID5-2'!D12+'ID-5-1'!D12)</f>
        <v>0</v>
      </c>
      <c r="E12" s="267">
        <f>SUM('ID5-2'!E12+'ID-5-1'!E12)</f>
        <v>0</v>
      </c>
      <c r="F12" s="267">
        <f>SUM('ID5-2'!F12+'ID-5-1'!F12)</f>
        <v>0</v>
      </c>
      <c r="G12" s="267">
        <f>SUM('ID5-2'!G12+'ID-5-1'!G12)</f>
        <v>0</v>
      </c>
      <c r="H12" s="267">
        <f>SUM('ID5-2'!H12+'ID-5-1'!H12)</f>
        <v>0</v>
      </c>
      <c r="I12" s="267">
        <f>SUM('ID5-2'!I12+'ID-5-1'!I12)</f>
        <v>0</v>
      </c>
      <c r="J12" s="267">
        <f>SUM('ID5-2'!J12+'ID-5-1'!J12)</f>
        <v>0</v>
      </c>
      <c r="K12" s="267">
        <f>SUM('ID5-2'!K12+'ID-5-1'!K12)</f>
        <v>0</v>
      </c>
      <c r="L12" s="267">
        <f>SUM('ID5-2'!L12+'ID-5-1'!L12)</f>
        <v>0</v>
      </c>
      <c r="M12" s="267">
        <f>SUM('ID5-2'!M12+'ID-5-1'!M12)</f>
        <v>1</v>
      </c>
      <c r="N12" s="267">
        <f>SUM('ID5-2'!N12+'ID-5-1'!N12)</f>
        <v>0</v>
      </c>
      <c r="O12" s="1027">
        <v>4</v>
      </c>
    </row>
    <row r="13" spans="1:15" ht="15" thickTop="1" thickBot="1" x14ac:dyDescent="0.3">
      <c r="A13" s="1028">
        <v>5</v>
      </c>
      <c r="B13" s="191">
        <f t="shared" si="0"/>
        <v>3</v>
      </c>
      <c r="C13" s="198">
        <f>SUM('ID5-2'!C13+'ID-5-1'!C13)</f>
        <v>1</v>
      </c>
      <c r="D13" s="198">
        <f>SUM('ID5-2'!D13+'ID-5-1'!D13)</f>
        <v>0</v>
      </c>
      <c r="E13" s="198">
        <f>SUM('ID5-2'!E13+'ID-5-1'!E13)</f>
        <v>0</v>
      </c>
      <c r="F13" s="198">
        <f>SUM('ID5-2'!F13+'ID-5-1'!F13)</f>
        <v>0</v>
      </c>
      <c r="G13" s="198">
        <f>SUM('ID5-2'!G13+'ID-5-1'!G13)</f>
        <v>0</v>
      </c>
      <c r="H13" s="198">
        <f>SUM('ID5-2'!H13+'ID-5-1'!H13)</f>
        <v>1</v>
      </c>
      <c r="I13" s="198">
        <f>SUM('ID5-2'!I13+'ID-5-1'!I13)</f>
        <v>1</v>
      </c>
      <c r="J13" s="198">
        <f>SUM('ID5-2'!J13+'ID-5-1'!J13)</f>
        <v>0</v>
      </c>
      <c r="K13" s="198">
        <f>SUM('ID5-2'!K13+'ID-5-1'!K13)</f>
        <v>0</v>
      </c>
      <c r="L13" s="198">
        <f>SUM('ID5-2'!L13+'ID-5-1'!L13)</f>
        <v>0</v>
      </c>
      <c r="M13" s="198">
        <f>SUM('ID5-2'!M13+'ID-5-1'!M13)</f>
        <v>0</v>
      </c>
      <c r="N13" s="198">
        <f>SUM('ID5-2'!N13+'ID-5-1'!N13)</f>
        <v>0</v>
      </c>
      <c r="O13" s="1029">
        <v>5</v>
      </c>
    </row>
    <row r="14" spans="1:15" ht="15" thickTop="1" thickBot="1" x14ac:dyDescent="0.3">
      <c r="A14" s="1030">
        <v>6</v>
      </c>
      <c r="B14" s="265">
        <f t="shared" si="0"/>
        <v>4</v>
      </c>
      <c r="C14" s="267">
        <f>SUM('ID5-2'!C14+'ID-5-1'!C14)</f>
        <v>0</v>
      </c>
      <c r="D14" s="267">
        <f>SUM('ID5-2'!D14+'ID-5-1'!D14)</f>
        <v>1</v>
      </c>
      <c r="E14" s="267">
        <f>SUM('ID5-2'!E14+'ID-5-1'!E14)</f>
        <v>0</v>
      </c>
      <c r="F14" s="267">
        <f>SUM('ID5-2'!F14+'ID-5-1'!F14)</f>
        <v>0</v>
      </c>
      <c r="G14" s="267">
        <f>SUM('ID5-2'!G14+'ID-5-1'!G14)</f>
        <v>0</v>
      </c>
      <c r="H14" s="267">
        <f>SUM('ID5-2'!H14+'ID-5-1'!H14)</f>
        <v>2</v>
      </c>
      <c r="I14" s="267">
        <f>SUM('ID5-2'!I14+'ID-5-1'!I14)</f>
        <v>1</v>
      </c>
      <c r="J14" s="267">
        <f>SUM('ID5-2'!J14+'ID-5-1'!J14)</f>
        <v>0</v>
      </c>
      <c r="K14" s="267">
        <f>SUM('ID5-2'!K14+'ID-5-1'!K14)</f>
        <v>0</v>
      </c>
      <c r="L14" s="267">
        <f>SUM('ID5-2'!L14+'ID-5-1'!L14)</f>
        <v>0</v>
      </c>
      <c r="M14" s="267">
        <f>SUM('ID5-2'!M14+'ID-5-1'!M14)</f>
        <v>0</v>
      </c>
      <c r="N14" s="267">
        <f>SUM('ID5-2'!N14+'ID-5-1'!N14)</f>
        <v>0</v>
      </c>
      <c r="O14" s="1027">
        <v>6</v>
      </c>
    </row>
    <row r="15" spans="1:15" ht="15" thickTop="1" thickBot="1" x14ac:dyDescent="0.3">
      <c r="A15" s="1031" t="s">
        <v>1187</v>
      </c>
      <c r="B15" s="191">
        <f t="shared" si="0"/>
        <v>13</v>
      </c>
      <c r="C15" s="198">
        <f>SUM('ID5-2'!C15+'ID-5-1'!C15)</f>
        <v>2</v>
      </c>
      <c r="D15" s="198">
        <f>SUM('ID5-2'!D15+'ID-5-1'!D15)</f>
        <v>0</v>
      </c>
      <c r="E15" s="198">
        <f>SUM('ID5-2'!E15+'ID-5-1'!E15)</f>
        <v>0</v>
      </c>
      <c r="F15" s="198">
        <f>SUM('ID5-2'!F15+'ID-5-1'!F15)</f>
        <v>2</v>
      </c>
      <c r="G15" s="198">
        <f>SUM('ID5-2'!G15+'ID-5-1'!G15)</f>
        <v>1</v>
      </c>
      <c r="H15" s="198">
        <f>SUM('ID5-2'!H15+'ID-5-1'!H15)</f>
        <v>1</v>
      </c>
      <c r="I15" s="198">
        <f>SUM('ID5-2'!I15+'ID-5-1'!I15)</f>
        <v>1</v>
      </c>
      <c r="J15" s="198">
        <f>SUM('ID5-2'!J15+'ID-5-1'!J15)</f>
        <v>1</v>
      </c>
      <c r="K15" s="198">
        <f>SUM('ID5-2'!K15+'ID-5-1'!K15)</f>
        <v>3</v>
      </c>
      <c r="L15" s="198">
        <f>SUM('ID5-2'!L15+'ID-5-1'!L15)</f>
        <v>0</v>
      </c>
      <c r="M15" s="198">
        <f>SUM('ID5-2'!M15+'ID-5-1'!M15)</f>
        <v>2</v>
      </c>
      <c r="N15" s="198">
        <f>SUM('ID5-2'!N15+'ID-5-1'!N15)</f>
        <v>0</v>
      </c>
      <c r="O15" s="1032" t="s">
        <v>313</v>
      </c>
    </row>
    <row r="16" spans="1:15" ht="15" thickTop="1" thickBot="1" x14ac:dyDescent="0.3">
      <c r="A16" s="492" t="s">
        <v>1186</v>
      </c>
      <c r="B16" s="265">
        <f t="shared" si="0"/>
        <v>9</v>
      </c>
      <c r="C16" s="267">
        <f>SUM('ID5-2'!C16+'ID-5-1'!C16)</f>
        <v>0</v>
      </c>
      <c r="D16" s="267">
        <f>SUM('ID5-2'!D16+'ID-5-1'!D16)</f>
        <v>0</v>
      </c>
      <c r="E16" s="267">
        <f>SUM('ID5-2'!E16+'ID-5-1'!E16)</f>
        <v>1</v>
      </c>
      <c r="F16" s="267">
        <f>SUM('ID5-2'!F16+'ID-5-1'!F16)</f>
        <v>3</v>
      </c>
      <c r="G16" s="267">
        <f>SUM('ID5-2'!G16+'ID-5-1'!G16)</f>
        <v>1</v>
      </c>
      <c r="H16" s="267">
        <f>SUM('ID5-2'!H16+'ID-5-1'!H16)</f>
        <v>0</v>
      </c>
      <c r="I16" s="267">
        <f>SUM('ID5-2'!I16+'ID-5-1'!I16)</f>
        <v>0</v>
      </c>
      <c r="J16" s="267">
        <f>SUM('ID5-2'!J16+'ID-5-1'!J16)</f>
        <v>1</v>
      </c>
      <c r="K16" s="267">
        <f>SUM('ID5-2'!K16+'ID-5-1'!K16)</f>
        <v>0</v>
      </c>
      <c r="L16" s="267">
        <f>SUM('ID5-2'!L16+'ID-5-1'!L16)</f>
        <v>1</v>
      </c>
      <c r="M16" s="267">
        <f>SUM('ID5-2'!M16+'ID-5-1'!M16)</f>
        <v>0</v>
      </c>
      <c r="N16" s="267">
        <f>SUM('ID5-2'!N16+'ID-5-1'!N16)</f>
        <v>2</v>
      </c>
      <c r="O16" s="1033" t="s">
        <v>1186</v>
      </c>
    </row>
    <row r="17" spans="1:15" ht="15" thickTop="1" thickBot="1" x14ac:dyDescent="0.3">
      <c r="A17" s="1034" t="s">
        <v>314</v>
      </c>
      <c r="B17" s="191">
        <f t="shared" si="0"/>
        <v>6</v>
      </c>
      <c r="C17" s="198">
        <f>SUM('ID5-2'!C17+'ID-5-1'!C17)</f>
        <v>2</v>
      </c>
      <c r="D17" s="198">
        <f>SUM('ID5-2'!D17+'ID-5-1'!D17)</f>
        <v>0</v>
      </c>
      <c r="E17" s="198">
        <f>SUM('ID5-2'!E17+'ID-5-1'!E17)</f>
        <v>1</v>
      </c>
      <c r="F17" s="198">
        <f>SUM('ID5-2'!F17+'ID-5-1'!F17)</f>
        <v>0</v>
      </c>
      <c r="G17" s="198">
        <f>SUM('ID5-2'!G17+'ID-5-1'!G17)</f>
        <v>1</v>
      </c>
      <c r="H17" s="198">
        <f>SUM('ID5-2'!H17+'ID-5-1'!H17)</f>
        <v>0</v>
      </c>
      <c r="I17" s="198">
        <f>SUM('ID5-2'!I17+'ID-5-1'!I17)</f>
        <v>0</v>
      </c>
      <c r="J17" s="198">
        <f>SUM('ID5-2'!J17+'ID-5-1'!J17)</f>
        <v>0</v>
      </c>
      <c r="K17" s="198">
        <f>SUM('ID5-2'!K17+'ID-5-1'!K17)</f>
        <v>1</v>
      </c>
      <c r="L17" s="198">
        <f>SUM('ID5-2'!L17+'ID-5-1'!L17)</f>
        <v>0</v>
      </c>
      <c r="M17" s="198">
        <f>SUM('ID5-2'!M17+'ID-5-1'!M17)</f>
        <v>1</v>
      </c>
      <c r="N17" s="198">
        <f>SUM('ID5-2'!N17+'ID-5-1'!N17)</f>
        <v>0</v>
      </c>
      <c r="O17" s="1032" t="s">
        <v>314</v>
      </c>
    </row>
    <row r="18" spans="1:15" ht="15" thickTop="1" thickBot="1" x14ac:dyDescent="0.3">
      <c r="A18" s="492" t="s">
        <v>315</v>
      </c>
      <c r="B18" s="265">
        <f t="shared" si="0"/>
        <v>0</v>
      </c>
      <c r="C18" s="267">
        <f>SUM('ID5-2'!C18+'ID-5-1'!C18)</f>
        <v>0</v>
      </c>
      <c r="D18" s="267">
        <f>SUM('ID5-2'!D18+'ID-5-1'!D18)</f>
        <v>0</v>
      </c>
      <c r="E18" s="267">
        <f>SUM('ID5-2'!E18+'ID-5-1'!E18)</f>
        <v>0</v>
      </c>
      <c r="F18" s="267">
        <f>SUM('ID5-2'!F18+'ID-5-1'!F18)</f>
        <v>0</v>
      </c>
      <c r="G18" s="267">
        <f>SUM('ID5-2'!G18+'ID-5-1'!G18)</f>
        <v>0</v>
      </c>
      <c r="H18" s="267">
        <f>SUM('ID5-2'!H18+'ID-5-1'!H18)</f>
        <v>0</v>
      </c>
      <c r="I18" s="267">
        <f>SUM('ID5-2'!I18+'ID-5-1'!I18)</f>
        <v>0</v>
      </c>
      <c r="J18" s="267">
        <f>SUM('ID5-2'!J18+'ID-5-1'!J18)</f>
        <v>0</v>
      </c>
      <c r="K18" s="267">
        <f>SUM('ID5-2'!K18+'ID-5-1'!K18)</f>
        <v>0</v>
      </c>
      <c r="L18" s="267">
        <f>SUM('ID5-2'!L18+'ID-5-1'!L18)</f>
        <v>0</v>
      </c>
      <c r="M18" s="267">
        <f>SUM('ID5-2'!M18+'ID-5-1'!M18)</f>
        <v>0</v>
      </c>
      <c r="N18" s="267">
        <f>SUM('ID5-2'!N18+'ID-5-1'!N18)</f>
        <v>0</v>
      </c>
      <c r="O18" s="1033" t="s">
        <v>315</v>
      </c>
    </row>
    <row r="19" spans="1:15" ht="15" thickTop="1" thickBot="1" x14ac:dyDescent="0.3">
      <c r="A19" s="1035" t="s">
        <v>74</v>
      </c>
      <c r="B19" s="191">
        <f t="shared" si="0"/>
        <v>0</v>
      </c>
      <c r="C19" s="198">
        <f>SUM('ID5-2'!C19+'ID-5-1'!C19)</f>
        <v>0</v>
      </c>
      <c r="D19" s="198">
        <f>SUM('ID5-2'!D19+'ID-5-1'!D19)</f>
        <v>0</v>
      </c>
      <c r="E19" s="198">
        <f>SUM('ID5-2'!E19+'ID-5-1'!E19)</f>
        <v>0</v>
      </c>
      <c r="F19" s="198">
        <f>SUM('ID5-2'!F19+'ID-5-1'!F19)</f>
        <v>0</v>
      </c>
      <c r="G19" s="198">
        <f>SUM('ID5-2'!G19+'ID-5-1'!G19)</f>
        <v>0</v>
      </c>
      <c r="H19" s="198">
        <f>SUM('ID5-2'!H19+'ID-5-1'!H19)</f>
        <v>0</v>
      </c>
      <c r="I19" s="198">
        <f>SUM('ID5-2'!I19+'ID-5-1'!I19)</f>
        <v>0</v>
      </c>
      <c r="J19" s="198">
        <f>SUM('ID5-2'!J19+'ID-5-1'!J19)</f>
        <v>0</v>
      </c>
      <c r="K19" s="198">
        <f>SUM('ID5-2'!K19+'ID-5-1'!K19)</f>
        <v>0</v>
      </c>
      <c r="L19" s="198">
        <f>SUM('ID5-2'!L19+'ID-5-1'!L19)</f>
        <v>0</v>
      </c>
      <c r="M19" s="198">
        <f>SUM('ID5-2'!M19+'ID-5-1'!M19)</f>
        <v>0</v>
      </c>
      <c r="N19" s="198">
        <f>SUM('ID5-2'!N19+'ID-5-1'!N19)</f>
        <v>0</v>
      </c>
      <c r="O19" s="1029" t="s">
        <v>75</v>
      </c>
    </row>
    <row r="20" spans="1:15" ht="18" customHeight="1" thickTop="1" thickBot="1" x14ac:dyDescent="0.3">
      <c r="A20" s="1036" t="s">
        <v>316</v>
      </c>
      <c r="B20" s="711"/>
      <c r="C20" s="712"/>
      <c r="D20" s="712"/>
      <c r="E20" s="712"/>
      <c r="F20" s="712"/>
      <c r="G20" s="712"/>
      <c r="H20" s="712"/>
      <c r="I20" s="712"/>
      <c r="J20" s="712"/>
      <c r="K20" s="712"/>
      <c r="L20" s="712"/>
      <c r="M20" s="712"/>
      <c r="N20" s="712"/>
      <c r="O20" s="1037" t="s">
        <v>317</v>
      </c>
    </row>
    <row r="21" spans="1:15" ht="15" thickTop="1" thickBot="1" x14ac:dyDescent="0.3">
      <c r="A21" s="1028">
        <v>1</v>
      </c>
      <c r="B21" s="191">
        <f>SUM(C21:N21)</f>
        <v>10</v>
      </c>
      <c r="C21" s="198">
        <f>SUM('ID5-2'!C21+'ID-5-1'!C21)</f>
        <v>0</v>
      </c>
      <c r="D21" s="198">
        <f>SUM('ID5-2'!D21+'ID-5-1'!D21)</f>
        <v>1</v>
      </c>
      <c r="E21" s="198">
        <f>SUM('ID5-2'!E21+'ID-5-1'!E21)</f>
        <v>1</v>
      </c>
      <c r="F21" s="198">
        <f>SUM('ID5-2'!F21+'ID-5-1'!F21)</f>
        <v>0</v>
      </c>
      <c r="G21" s="198">
        <f>SUM('ID5-2'!G21+'ID-5-1'!G21)</f>
        <v>1</v>
      </c>
      <c r="H21" s="198">
        <f>SUM('ID5-2'!H21+'ID-5-1'!H21)</f>
        <v>1</v>
      </c>
      <c r="I21" s="198">
        <f>SUM('ID5-2'!I21+'ID-5-1'!I21)</f>
        <v>1</v>
      </c>
      <c r="J21" s="198">
        <f>SUM('ID5-2'!J21+'ID-5-1'!J21)</f>
        <v>1</v>
      </c>
      <c r="K21" s="198">
        <f>SUM('ID5-2'!K21+'ID-5-1'!K21)</f>
        <v>1</v>
      </c>
      <c r="L21" s="198">
        <f>SUM('ID5-2'!L21+'ID-5-1'!L21)</f>
        <v>1</v>
      </c>
      <c r="M21" s="198">
        <f>SUM('ID5-2'!M21+'ID-5-1'!M21)</f>
        <v>0</v>
      </c>
      <c r="N21" s="198">
        <f>SUM('ID5-2'!N21+'ID-5-1'!N21)</f>
        <v>2</v>
      </c>
      <c r="O21" s="1029">
        <v>1</v>
      </c>
    </row>
    <row r="22" spans="1:15" ht="15" thickTop="1" thickBot="1" x14ac:dyDescent="0.3">
      <c r="A22" s="1030">
        <v>2</v>
      </c>
      <c r="B22" s="265">
        <f t="shared" si="0"/>
        <v>11</v>
      </c>
      <c r="C22" s="267">
        <f>SUM('ID5-2'!C22+'ID-5-1'!C22)</f>
        <v>1</v>
      </c>
      <c r="D22" s="267">
        <f>SUM('ID5-2'!D22+'ID-5-1'!D22)</f>
        <v>0</v>
      </c>
      <c r="E22" s="267">
        <f>SUM('ID5-2'!E22+'ID-5-1'!E22)</f>
        <v>0</v>
      </c>
      <c r="F22" s="267">
        <f>SUM('ID5-2'!F22+'ID-5-1'!F22)</f>
        <v>0</v>
      </c>
      <c r="G22" s="267">
        <f>SUM('ID5-2'!G22+'ID-5-1'!G22)</f>
        <v>0</v>
      </c>
      <c r="H22" s="267">
        <f>SUM('ID5-2'!H22+'ID-5-1'!H22)</f>
        <v>1</v>
      </c>
      <c r="I22" s="267">
        <f>SUM('ID5-2'!I22+'ID-5-1'!I22)</f>
        <v>1</v>
      </c>
      <c r="J22" s="267">
        <f>SUM('ID5-2'!J22+'ID-5-1'!J22)</f>
        <v>1</v>
      </c>
      <c r="K22" s="267">
        <f>SUM('ID5-2'!K22+'ID-5-1'!K22)</f>
        <v>0</v>
      </c>
      <c r="L22" s="267">
        <f>SUM('ID5-2'!L22+'ID-5-1'!L22)</f>
        <v>2</v>
      </c>
      <c r="M22" s="267">
        <f>SUM('ID5-2'!M22+'ID-5-1'!M22)</f>
        <v>2</v>
      </c>
      <c r="N22" s="267">
        <f>SUM('ID5-2'!N22+'ID-5-1'!N22)</f>
        <v>3</v>
      </c>
      <c r="O22" s="1027">
        <v>2</v>
      </c>
    </row>
    <row r="23" spans="1:15" ht="15" thickTop="1" thickBot="1" x14ac:dyDescent="0.3">
      <c r="A23" s="1028">
        <v>3</v>
      </c>
      <c r="B23" s="191">
        <f t="shared" si="0"/>
        <v>6</v>
      </c>
      <c r="C23" s="198">
        <f>SUM('ID5-2'!C23+'ID-5-1'!C23)</f>
        <v>0</v>
      </c>
      <c r="D23" s="198">
        <f>SUM('ID5-2'!D23+'ID-5-1'!D23)</f>
        <v>0</v>
      </c>
      <c r="E23" s="198">
        <f>SUM('ID5-2'!E23+'ID-5-1'!E23)</f>
        <v>1</v>
      </c>
      <c r="F23" s="198">
        <f>SUM('ID5-2'!F23+'ID-5-1'!F23)</f>
        <v>0</v>
      </c>
      <c r="G23" s="198">
        <f>SUM('ID5-2'!G23+'ID-5-1'!G23)</f>
        <v>0</v>
      </c>
      <c r="H23" s="198">
        <f>SUM('ID5-2'!H23+'ID-5-1'!H23)</f>
        <v>0</v>
      </c>
      <c r="I23" s="198">
        <f>SUM('ID5-2'!I23+'ID-5-1'!I23)</f>
        <v>1</v>
      </c>
      <c r="J23" s="198">
        <f>SUM('ID5-2'!J23+'ID-5-1'!J23)</f>
        <v>1</v>
      </c>
      <c r="K23" s="198">
        <f>SUM('ID5-2'!K23+'ID-5-1'!K23)</f>
        <v>1</v>
      </c>
      <c r="L23" s="198">
        <f>SUM('ID5-2'!L23+'ID-5-1'!L23)</f>
        <v>0</v>
      </c>
      <c r="M23" s="198">
        <f>SUM('ID5-2'!M23+'ID-5-1'!M23)</f>
        <v>0</v>
      </c>
      <c r="N23" s="198">
        <f>SUM('ID5-2'!N23+'ID-5-1'!N23)</f>
        <v>2</v>
      </c>
      <c r="O23" s="1029">
        <v>3</v>
      </c>
    </row>
    <row r="24" spans="1:15" ht="15" thickTop="1" thickBot="1" x14ac:dyDescent="0.3">
      <c r="A24" s="1030">
        <v>4</v>
      </c>
      <c r="B24" s="265">
        <f t="shared" si="0"/>
        <v>3</v>
      </c>
      <c r="C24" s="267">
        <f>SUM('ID5-2'!C24+'ID-5-1'!C24)</f>
        <v>2</v>
      </c>
      <c r="D24" s="267">
        <f>SUM('ID5-2'!D24+'ID-5-1'!D24)</f>
        <v>0</v>
      </c>
      <c r="E24" s="267">
        <f>SUM('ID5-2'!E24+'ID-5-1'!E24)</f>
        <v>0</v>
      </c>
      <c r="F24" s="267">
        <f>SUM('ID5-2'!F24+'ID-5-1'!F24)</f>
        <v>0</v>
      </c>
      <c r="G24" s="267">
        <f>SUM('ID5-2'!G24+'ID-5-1'!G24)</f>
        <v>0</v>
      </c>
      <c r="H24" s="267">
        <f>SUM('ID5-2'!H24+'ID-5-1'!H24)</f>
        <v>0</v>
      </c>
      <c r="I24" s="267">
        <f>SUM('ID5-2'!I24+'ID-5-1'!I24)</f>
        <v>0</v>
      </c>
      <c r="J24" s="267">
        <f>SUM('ID5-2'!J24+'ID-5-1'!J24)</f>
        <v>1</v>
      </c>
      <c r="K24" s="267">
        <f>SUM('ID5-2'!K24+'ID-5-1'!K24)</f>
        <v>0</v>
      </c>
      <c r="L24" s="267">
        <f>SUM('ID5-2'!L24+'ID-5-1'!L24)</f>
        <v>0</v>
      </c>
      <c r="M24" s="267">
        <f>SUM('ID5-2'!M24+'ID-5-1'!M24)</f>
        <v>0</v>
      </c>
      <c r="N24" s="267">
        <f>SUM('ID5-2'!N24+'ID-5-1'!N24)</f>
        <v>0</v>
      </c>
      <c r="O24" s="1027">
        <v>4</v>
      </c>
    </row>
    <row r="25" spans="1:15" ht="15" thickTop="1" thickBot="1" x14ac:dyDescent="0.3">
      <c r="A25" s="1028">
        <v>5</v>
      </c>
      <c r="B25" s="191">
        <f t="shared" si="0"/>
        <v>1</v>
      </c>
      <c r="C25" s="198">
        <f>SUM('ID5-2'!C25+'ID-5-1'!C25)</f>
        <v>0</v>
      </c>
      <c r="D25" s="198">
        <f>SUM('ID5-2'!D25+'ID-5-1'!D25)</f>
        <v>0</v>
      </c>
      <c r="E25" s="198">
        <f>SUM('ID5-2'!E25+'ID-5-1'!E25)</f>
        <v>0</v>
      </c>
      <c r="F25" s="198">
        <f>SUM('ID5-2'!F25+'ID-5-1'!F25)</f>
        <v>1</v>
      </c>
      <c r="G25" s="198">
        <f>SUM('ID5-2'!G25+'ID-5-1'!G25)</f>
        <v>0</v>
      </c>
      <c r="H25" s="198">
        <f>SUM('ID5-2'!H25+'ID-5-1'!H25)</f>
        <v>0</v>
      </c>
      <c r="I25" s="198">
        <f>SUM('ID5-2'!I25+'ID-5-1'!I25)</f>
        <v>0</v>
      </c>
      <c r="J25" s="198">
        <f>SUM('ID5-2'!J25+'ID-5-1'!J25)</f>
        <v>0</v>
      </c>
      <c r="K25" s="198">
        <f>SUM('ID5-2'!K25+'ID-5-1'!K25)</f>
        <v>0</v>
      </c>
      <c r="L25" s="198">
        <f>SUM('ID5-2'!L25+'ID-5-1'!L25)</f>
        <v>0</v>
      </c>
      <c r="M25" s="198">
        <f>SUM('ID5-2'!M25+'ID-5-1'!M25)</f>
        <v>0</v>
      </c>
      <c r="N25" s="198">
        <f>SUM('ID5-2'!N25+'ID-5-1'!N25)</f>
        <v>0</v>
      </c>
      <c r="O25" s="1029">
        <v>5</v>
      </c>
    </row>
    <row r="26" spans="1:15" ht="15" thickTop="1" thickBot="1" x14ac:dyDescent="0.3">
      <c r="A26" s="1030">
        <v>6</v>
      </c>
      <c r="B26" s="265">
        <f t="shared" si="0"/>
        <v>6</v>
      </c>
      <c r="C26" s="267">
        <f>SUM('ID5-2'!C26+'ID-5-1'!C26)</f>
        <v>0</v>
      </c>
      <c r="D26" s="267">
        <f>SUM('ID5-2'!D26+'ID-5-1'!D26)</f>
        <v>0</v>
      </c>
      <c r="E26" s="267">
        <f>SUM('ID5-2'!E26+'ID-5-1'!E26)</f>
        <v>1</v>
      </c>
      <c r="F26" s="267">
        <f>SUM('ID5-2'!F26+'ID-5-1'!F26)</f>
        <v>0</v>
      </c>
      <c r="G26" s="267">
        <f>SUM('ID5-2'!G26+'ID-5-1'!G26)</f>
        <v>0</v>
      </c>
      <c r="H26" s="267">
        <f>SUM('ID5-2'!H26+'ID-5-1'!H26)</f>
        <v>1</v>
      </c>
      <c r="I26" s="267">
        <f>SUM('ID5-2'!I26+'ID-5-1'!I26)</f>
        <v>1</v>
      </c>
      <c r="J26" s="267">
        <f>SUM('ID5-2'!J26+'ID-5-1'!J26)</f>
        <v>1</v>
      </c>
      <c r="K26" s="267">
        <f>SUM('ID5-2'!K26+'ID-5-1'!K26)</f>
        <v>1</v>
      </c>
      <c r="L26" s="267">
        <f>SUM('ID5-2'!L26+'ID-5-1'!L26)</f>
        <v>1</v>
      </c>
      <c r="M26" s="267">
        <f>SUM('ID5-2'!M26+'ID-5-1'!M26)</f>
        <v>0</v>
      </c>
      <c r="N26" s="267">
        <f>SUM('ID5-2'!N26+'ID-5-1'!N26)</f>
        <v>0</v>
      </c>
      <c r="O26" s="1027">
        <v>6</v>
      </c>
    </row>
    <row r="27" spans="1:15" ht="15" thickTop="1" thickBot="1" x14ac:dyDescent="0.3">
      <c r="A27" s="1028">
        <v>7</v>
      </c>
      <c r="B27" s="191">
        <f t="shared" si="0"/>
        <v>2</v>
      </c>
      <c r="C27" s="198">
        <f>SUM('ID5-2'!C27+'ID-5-1'!C27)</f>
        <v>0</v>
      </c>
      <c r="D27" s="198">
        <f>SUM('ID5-2'!D27+'ID-5-1'!D27)</f>
        <v>0</v>
      </c>
      <c r="E27" s="198">
        <f>SUM('ID5-2'!E27+'ID-5-1'!E27)</f>
        <v>0</v>
      </c>
      <c r="F27" s="198">
        <f>SUM('ID5-2'!F27+'ID-5-1'!F27)</f>
        <v>0</v>
      </c>
      <c r="G27" s="198">
        <f>SUM('ID5-2'!G27+'ID-5-1'!G27)</f>
        <v>1</v>
      </c>
      <c r="H27" s="198">
        <f>SUM('ID5-2'!H27+'ID-5-1'!H27)</f>
        <v>0</v>
      </c>
      <c r="I27" s="198">
        <f>SUM('ID5-2'!I27+'ID-5-1'!I27)</f>
        <v>1</v>
      </c>
      <c r="J27" s="198">
        <f>SUM('ID5-2'!J27+'ID-5-1'!J27)</f>
        <v>0</v>
      </c>
      <c r="K27" s="198">
        <f>SUM('ID5-2'!K27+'ID-5-1'!K27)</f>
        <v>0</v>
      </c>
      <c r="L27" s="198">
        <f>SUM('ID5-2'!L27+'ID-5-1'!L27)</f>
        <v>0</v>
      </c>
      <c r="M27" s="198">
        <f>SUM('ID5-2'!M27+'ID-5-1'!M27)</f>
        <v>0</v>
      </c>
      <c r="N27" s="198">
        <f>SUM('ID5-2'!N27+'ID-5-1'!N27)</f>
        <v>0</v>
      </c>
      <c r="O27" s="1029">
        <v>7</v>
      </c>
    </row>
    <row r="28" spans="1:15" ht="15" thickTop="1" thickBot="1" x14ac:dyDescent="0.3">
      <c r="A28" s="1030">
        <v>8</v>
      </c>
      <c r="B28" s="265">
        <f t="shared" si="0"/>
        <v>2</v>
      </c>
      <c r="C28" s="267">
        <f>SUM('ID5-2'!C28+'ID-5-1'!C28)</f>
        <v>0</v>
      </c>
      <c r="D28" s="267">
        <f>SUM('ID5-2'!D28+'ID-5-1'!D28)</f>
        <v>1</v>
      </c>
      <c r="E28" s="267">
        <f>SUM('ID5-2'!E28+'ID-5-1'!E28)</f>
        <v>0</v>
      </c>
      <c r="F28" s="267">
        <f>SUM('ID5-2'!F28+'ID-5-1'!F28)</f>
        <v>0</v>
      </c>
      <c r="G28" s="267">
        <f>SUM('ID5-2'!G28+'ID-5-1'!G28)</f>
        <v>0</v>
      </c>
      <c r="H28" s="267">
        <f>SUM('ID5-2'!H28+'ID-5-1'!H28)</f>
        <v>0</v>
      </c>
      <c r="I28" s="267">
        <f>SUM('ID5-2'!I28+'ID-5-1'!I28)</f>
        <v>0</v>
      </c>
      <c r="J28" s="267">
        <f>SUM('ID5-2'!J28+'ID-5-1'!J28)</f>
        <v>0</v>
      </c>
      <c r="K28" s="267">
        <f>SUM('ID5-2'!K28+'ID-5-1'!K28)</f>
        <v>1</v>
      </c>
      <c r="L28" s="267">
        <f>SUM('ID5-2'!L28+'ID-5-1'!L28)</f>
        <v>0</v>
      </c>
      <c r="M28" s="267">
        <f>SUM('ID5-2'!M28+'ID-5-1'!M28)</f>
        <v>0</v>
      </c>
      <c r="N28" s="267">
        <f>SUM('ID5-2'!N28+'ID-5-1'!N28)</f>
        <v>0</v>
      </c>
      <c r="O28" s="1027">
        <v>8</v>
      </c>
    </row>
    <row r="29" spans="1:15" ht="15" thickTop="1" thickBot="1" x14ac:dyDescent="0.3">
      <c r="A29" s="1028">
        <v>9</v>
      </c>
      <c r="B29" s="191">
        <f t="shared" si="0"/>
        <v>1</v>
      </c>
      <c r="C29" s="198">
        <f>SUM('ID5-2'!C29+'ID-5-1'!C29)</f>
        <v>0</v>
      </c>
      <c r="D29" s="198">
        <f>SUM('ID5-2'!D29+'ID-5-1'!D29)</f>
        <v>0</v>
      </c>
      <c r="E29" s="198">
        <f>SUM('ID5-2'!E29+'ID-5-1'!E29)</f>
        <v>0</v>
      </c>
      <c r="F29" s="198">
        <f>SUM('ID5-2'!F29+'ID-5-1'!F29)</f>
        <v>0</v>
      </c>
      <c r="G29" s="198">
        <f>SUM('ID5-2'!G29+'ID-5-1'!G29)</f>
        <v>1</v>
      </c>
      <c r="H29" s="198">
        <f>SUM('ID5-2'!H29+'ID-5-1'!H29)</f>
        <v>0</v>
      </c>
      <c r="I29" s="198">
        <f>SUM('ID5-2'!I29+'ID-5-1'!I29)</f>
        <v>0</v>
      </c>
      <c r="J29" s="198">
        <f>SUM('ID5-2'!J29+'ID-5-1'!J29)</f>
        <v>0</v>
      </c>
      <c r="K29" s="198">
        <f>SUM('ID5-2'!K29+'ID-5-1'!K29)</f>
        <v>0</v>
      </c>
      <c r="L29" s="198">
        <f>SUM('ID5-2'!L29+'ID-5-1'!L29)</f>
        <v>0</v>
      </c>
      <c r="M29" s="198">
        <f>SUM('ID5-2'!M29+'ID-5-1'!M29)</f>
        <v>0</v>
      </c>
      <c r="N29" s="198">
        <f>SUM('ID5-2'!N29+'ID-5-1'!N29)</f>
        <v>0</v>
      </c>
      <c r="O29" s="1029">
        <v>9</v>
      </c>
    </row>
    <row r="30" spans="1:15" ht="15" thickTop="1" thickBot="1" x14ac:dyDescent="0.3">
      <c r="A30" s="1030">
        <v>10</v>
      </c>
      <c r="B30" s="265">
        <f t="shared" si="0"/>
        <v>2</v>
      </c>
      <c r="C30" s="267">
        <f>SUM('ID5-2'!C30+'ID-5-1'!C30)</f>
        <v>0</v>
      </c>
      <c r="D30" s="267">
        <f>SUM('ID5-2'!D30+'ID-5-1'!D30)</f>
        <v>0</v>
      </c>
      <c r="E30" s="267">
        <f>SUM('ID5-2'!E30+'ID-5-1'!E30)</f>
        <v>0</v>
      </c>
      <c r="F30" s="267">
        <f>SUM('ID5-2'!F30+'ID-5-1'!F30)</f>
        <v>0</v>
      </c>
      <c r="G30" s="267">
        <f>SUM('ID5-2'!G30+'ID-5-1'!G30)</f>
        <v>2</v>
      </c>
      <c r="H30" s="267">
        <f>SUM('ID5-2'!H30+'ID-5-1'!H30)</f>
        <v>0</v>
      </c>
      <c r="I30" s="267">
        <f>SUM('ID5-2'!I30+'ID-5-1'!I30)</f>
        <v>0</v>
      </c>
      <c r="J30" s="267">
        <f>SUM('ID5-2'!J30+'ID-5-1'!J30)</f>
        <v>0</v>
      </c>
      <c r="K30" s="267">
        <f>SUM('ID5-2'!K30+'ID-5-1'!K30)</f>
        <v>0</v>
      </c>
      <c r="L30" s="267">
        <f>SUM('ID5-2'!L30+'ID-5-1'!L30)</f>
        <v>0</v>
      </c>
      <c r="M30" s="267">
        <f>SUM('ID5-2'!M30+'ID-5-1'!M30)</f>
        <v>0</v>
      </c>
      <c r="N30" s="267">
        <f>SUM('ID5-2'!N30+'ID-5-1'!N30)</f>
        <v>0</v>
      </c>
      <c r="O30" s="1027">
        <v>10</v>
      </c>
    </row>
    <row r="31" spans="1:15" ht="15" thickTop="1" thickBot="1" x14ac:dyDescent="0.3">
      <c r="A31" s="1035" t="s">
        <v>1248</v>
      </c>
      <c r="B31" s="191">
        <f t="shared" si="0"/>
        <v>0</v>
      </c>
      <c r="C31" s="198">
        <f>SUM('ID5-2'!C31+'ID-5-1'!C31)</f>
        <v>0</v>
      </c>
      <c r="D31" s="198">
        <f>SUM('ID5-2'!D31+'ID-5-1'!D31)</f>
        <v>0</v>
      </c>
      <c r="E31" s="198">
        <f>SUM('ID5-2'!E31+'ID-5-1'!E31)</f>
        <v>0</v>
      </c>
      <c r="F31" s="198">
        <f>SUM('ID5-2'!F31+'ID-5-1'!F31)</f>
        <v>0</v>
      </c>
      <c r="G31" s="198">
        <f>SUM('ID5-2'!G31+'ID-5-1'!G31)</f>
        <v>0</v>
      </c>
      <c r="H31" s="198">
        <f>SUM('ID5-2'!H31+'ID-5-1'!H31)</f>
        <v>0</v>
      </c>
      <c r="I31" s="198">
        <f>SUM('ID5-2'!I31+'ID-5-1'!I31)</f>
        <v>0</v>
      </c>
      <c r="J31" s="198">
        <f>SUM('ID5-2'!J31+'ID-5-1'!J31)</f>
        <v>0</v>
      </c>
      <c r="K31" s="198">
        <f>SUM('ID5-2'!K31+'ID-5-1'!K31)</f>
        <v>0</v>
      </c>
      <c r="L31" s="198">
        <f>SUM('ID5-2'!L31+'ID-5-1'!L31)</f>
        <v>0</v>
      </c>
      <c r="M31" s="198">
        <f>SUM('ID5-2'!M31+'ID-5-1'!M31)</f>
        <v>0</v>
      </c>
      <c r="N31" s="198">
        <f>SUM('ID5-2'!N31+'ID-5-1'!N31)</f>
        <v>0</v>
      </c>
      <c r="O31" s="1029" t="s">
        <v>1246</v>
      </c>
    </row>
    <row r="32" spans="1:15" ht="14.5" thickTop="1" x14ac:dyDescent="0.25">
      <c r="A32" s="1038" t="s">
        <v>74</v>
      </c>
      <c r="B32" s="457">
        <f t="shared" si="0"/>
        <v>0</v>
      </c>
      <c r="C32" s="1039">
        <f>SUM('ID5-2'!C32+'ID-5-1'!C32)</f>
        <v>0</v>
      </c>
      <c r="D32" s="1039">
        <f>SUM('ID5-2'!D32+'ID-5-1'!D32)</f>
        <v>0</v>
      </c>
      <c r="E32" s="1039">
        <f>SUM('ID5-2'!E32+'ID-5-1'!E32)</f>
        <v>0</v>
      </c>
      <c r="F32" s="1039">
        <f>SUM('ID5-2'!F32+'ID-5-1'!F32)</f>
        <v>0</v>
      </c>
      <c r="G32" s="1039">
        <f>SUM('ID5-2'!G32+'ID-5-1'!G32)</f>
        <v>0</v>
      </c>
      <c r="H32" s="1039">
        <f>SUM('ID5-2'!H32+'ID-5-1'!H32)</f>
        <v>0</v>
      </c>
      <c r="I32" s="1039">
        <f>SUM('ID5-2'!I32+'ID-5-1'!I32)</f>
        <v>0</v>
      </c>
      <c r="J32" s="1039">
        <f>SUM('ID5-2'!J32+'ID-5-1'!J32)</f>
        <v>0</v>
      </c>
      <c r="K32" s="1039">
        <f>SUM('ID5-2'!K32+'ID-5-1'!K32)</f>
        <v>0</v>
      </c>
      <c r="L32" s="1039">
        <f>SUM('ID5-2'!L32+'ID-5-1'!L32)</f>
        <v>0</v>
      </c>
      <c r="M32" s="1039">
        <f>SUM('ID5-2'!M32+'ID-5-1'!M32)</f>
        <v>0</v>
      </c>
      <c r="N32" s="1039">
        <f>SUM('ID5-2'!N32+'ID-5-1'!N32)</f>
        <v>0</v>
      </c>
      <c r="O32" s="1040" t="s">
        <v>75</v>
      </c>
    </row>
    <row r="33" spans="1:15" ht="30" customHeight="1" x14ac:dyDescent="0.25">
      <c r="A33" s="797" t="s">
        <v>47</v>
      </c>
      <c r="B33" s="264">
        <f>SUM(B8:B32)</f>
        <v>151</v>
      </c>
      <c r="C33" s="264">
        <f t="shared" ref="C33:L33" si="1">SUM(C8:C32)</f>
        <v>16</v>
      </c>
      <c r="D33" s="264">
        <f t="shared" si="1"/>
        <v>11</v>
      </c>
      <c r="E33" s="264">
        <f t="shared" si="1"/>
        <v>13</v>
      </c>
      <c r="F33" s="264">
        <f t="shared" si="1"/>
        <v>15</v>
      </c>
      <c r="G33" s="264">
        <f t="shared" si="1"/>
        <v>12</v>
      </c>
      <c r="H33" s="264">
        <f t="shared" si="1"/>
        <v>11</v>
      </c>
      <c r="I33" s="264">
        <f t="shared" si="1"/>
        <v>15</v>
      </c>
      <c r="J33" s="264">
        <f t="shared" si="1"/>
        <v>11</v>
      </c>
      <c r="K33" s="264">
        <f t="shared" si="1"/>
        <v>14</v>
      </c>
      <c r="L33" s="264">
        <f t="shared" si="1"/>
        <v>12</v>
      </c>
      <c r="M33" s="264">
        <f>SUM(M8:M32)</f>
        <v>9</v>
      </c>
      <c r="N33" s="264">
        <f>SUM(N8:N32)</f>
        <v>12</v>
      </c>
      <c r="O33" s="833" t="s">
        <v>48</v>
      </c>
    </row>
    <row r="34" spans="1:15" ht="12.5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</row>
  </sheetData>
  <mergeCells count="4">
    <mergeCell ref="A1:O1"/>
    <mergeCell ref="A2:O2"/>
    <mergeCell ref="A3:O3"/>
    <mergeCell ref="A4:O4"/>
  </mergeCells>
  <printOptions horizontalCentered="1" verticalCentered="1"/>
  <pageMargins left="0" right="0" top="0" bottom="0" header="0.51181102362204722" footer="0.51181102362204722"/>
  <pageSetup paperSize="9" scale="95" orientation="landscape" r:id="rId1"/>
  <headerFooter alignWithMargins="0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Sheet90"/>
  <dimension ref="A1:M20"/>
  <sheetViews>
    <sheetView view="pageBreakPreview" topLeftCell="A3" zoomScaleNormal="100" zoomScaleSheetLayoutView="100" workbookViewId="0">
      <selection activeCell="J14" sqref="J14"/>
    </sheetView>
  </sheetViews>
  <sheetFormatPr defaultRowHeight="14" x14ac:dyDescent="0.3"/>
  <cols>
    <col min="1" max="1" width="27" style="51" customWidth="1"/>
    <col min="2" max="4" width="11" style="51" customWidth="1"/>
    <col min="5" max="5" width="25.453125" style="51" customWidth="1"/>
    <col min="6" max="6" width="9.81640625" style="33" bestFit="1" customWidth="1"/>
    <col min="7" max="7" width="7" style="33" bestFit="1" customWidth="1"/>
    <col min="8" max="8" width="8.453125" style="33" bestFit="1" customWidth="1"/>
    <col min="9" max="9" width="9.81640625" style="33" bestFit="1" customWidth="1"/>
    <col min="10" max="10" width="7" style="33" bestFit="1" customWidth="1"/>
    <col min="11" max="11" width="8.453125" style="33" bestFit="1" customWidth="1"/>
    <col min="12" max="12" width="9.81640625" style="33" bestFit="1" customWidth="1"/>
    <col min="13" max="13" width="7" style="33" bestFit="1" customWidth="1"/>
    <col min="14" max="256" width="9.1796875" style="33"/>
    <col min="257" max="257" width="35.7265625" style="33" customWidth="1"/>
    <col min="258" max="260" width="15.7265625" style="33" customWidth="1"/>
    <col min="261" max="261" width="35.7265625" style="33" customWidth="1"/>
    <col min="262" max="262" width="9.81640625" style="33" bestFit="1" customWidth="1"/>
    <col min="263" max="263" width="7" style="33" bestFit="1" customWidth="1"/>
    <col min="264" max="264" width="8.453125" style="33" bestFit="1" customWidth="1"/>
    <col min="265" max="265" width="9.81640625" style="33" bestFit="1" customWidth="1"/>
    <col min="266" max="266" width="7" style="33" bestFit="1" customWidth="1"/>
    <col min="267" max="267" width="8.453125" style="33" bestFit="1" customWidth="1"/>
    <col min="268" max="268" width="9.81640625" style="33" bestFit="1" customWidth="1"/>
    <col min="269" max="269" width="7" style="33" bestFit="1" customWidth="1"/>
    <col min="270" max="512" width="9.1796875" style="33"/>
    <col min="513" max="513" width="35.7265625" style="33" customWidth="1"/>
    <col min="514" max="516" width="15.7265625" style="33" customWidth="1"/>
    <col min="517" max="517" width="35.7265625" style="33" customWidth="1"/>
    <col min="518" max="518" width="9.81640625" style="33" bestFit="1" customWidth="1"/>
    <col min="519" max="519" width="7" style="33" bestFit="1" customWidth="1"/>
    <col min="520" max="520" width="8.453125" style="33" bestFit="1" customWidth="1"/>
    <col min="521" max="521" width="9.81640625" style="33" bestFit="1" customWidth="1"/>
    <col min="522" max="522" width="7" style="33" bestFit="1" customWidth="1"/>
    <col min="523" max="523" width="8.453125" style="33" bestFit="1" customWidth="1"/>
    <col min="524" max="524" width="9.81640625" style="33" bestFit="1" customWidth="1"/>
    <col min="525" max="525" width="7" style="33" bestFit="1" customWidth="1"/>
    <col min="526" max="768" width="9.1796875" style="33"/>
    <col min="769" max="769" width="35.7265625" style="33" customWidth="1"/>
    <col min="770" max="772" width="15.7265625" style="33" customWidth="1"/>
    <col min="773" max="773" width="35.7265625" style="33" customWidth="1"/>
    <col min="774" max="774" width="9.81640625" style="33" bestFit="1" customWidth="1"/>
    <col min="775" max="775" width="7" style="33" bestFit="1" customWidth="1"/>
    <col min="776" max="776" width="8.453125" style="33" bestFit="1" customWidth="1"/>
    <col min="777" max="777" width="9.81640625" style="33" bestFit="1" customWidth="1"/>
    <col min="778" max="778" width="7" style="33" bestFit="1" customWidth="1"/>
    <col min="779" max="779" width="8.453125" style="33" bestFit="1" customWidth="1"/>
    <col min="780" max="780" width="9.81640625" style="33" bestFit="1" customWidth="1"/>
    <col min="781" max="781" width="7" style="33" bestFit="1" customWidth="1"/>
    <col min="782" max="1024" width="9.1796875" style="33"/>
    <col min="1025" max="1025" width="35.7265625" style="33" customWidth="1"/>
    <col min="1026" max="1028" width="15.7265625" style="33" customWidth="1"/>
    <col min="1029" max="1029" width="35.7265625" style="33" customWidth="1"/>
    <col min="1030" max="1030" width="9.81640625" style="33" bestFit="1" customWidth="1"/>
    <col min="1031" max="1031" width="7" style="33" bestFit="1" customWidth="1"/>
    <col min="1032" max="1032" width="8.453125" style="33" bestFit="1" customWidth="1"/>
    <col min="1033" max="1033" width="9.81640625" style="33" bestFit="1" customWidth="1"/>
    <col min="1034" max="1034" width="7" style="33" bestFit="1" customWidth="1"/>
    <col min="1035" max="1035" width="8.453125" style="33" bestFit="1" customWidth="1"/>
    <col min="1036" max="1036" width="9.81640625" style="33" bestFit="1" customWidth="1"/>
    <col min="1037" max="1037" width="7" style="33" bestFit="1" customWidth="1"/>
    <col min="1038" max="1280" width="9.1796875" style="33"/>
    <col min="1281" max="1281" width="35.7265625" style="33" customWidth="1"/>
    <col min="1282" max="1284" width="15.7265625" style="33" customWidth="1"/>
    <col min="1285" max="1285" width="35.7265625" style="33" customWidth="1"/>
    <col min="1286" max="1286" width="9.81640625" style="33" bestFit="1" customWidth="1"/>
    <col min="1287" max="1287" width="7" style="33" bestFit="1" customWidth="1"/>
    <col min="1288" max="1288" width="8.453125" style="33" bestFit="1" customWidth="1"/>
    <col min="1289" max="1289" width="9.81640625" style="33" bestFit="1" customWidth="1"/>
    <col min="1290" max="1290" width="7" style="33" bestFit="1" customWidth="1"/>
    <col min="1291" max="1291" width="8.453125" style="33" bestFit="1" customWidth="1"/>
    <col min="1292" max="1292" width="9.81640625" style="33" bestFit="1" customWidth="1"/>
    <col min="1293" max="1293" width="7" style="33" bestFit="1" customWidth="1"/>
    <col min="1294" max="1536" width="9.1796875" style="33"/>
    <col min="1537" max="1537" width="35.7265625" style="33" customWidth="1"/>
    <col min="1538" max="1540" width="15.7265625" style="33" customWidth="1"/>
    <col min="1541" max="1541" width="35.7265625" style="33" customWidth="1"/>
    <col min="1542" max="1542" width="9.81640625" style="33" bestFit="1" customWidth="1"/>
    <col min="1543" max="1543" width="7" style="33" bestFit="1" customWidth="1"/>
    <col min="1544" max="1544" width="8.453125" style="33" bestFit="1" customWidth="1"/>
    <col min="1545" max="1545" width="9.81640625" style="33" bestFit="1" customWidth="1"/>
    <col min="1546" max="1546" width="7" style="33" bestFit="1" customWidth="1"/>
    <col min="1547" max="1547" width="8.453125" style="33" bestFit="1" customWidth="1"/>
    <col min="1548" max="1548" width="9.81640625" style="33" bestFit="1" customWidth="1"/>
    <col min="1549" max="1549" width="7" style="33" bestFit="1" customWidth="1"/>
    <col min="1550" max="1792" width="9.1796875" style="33"/>
    <col min="1793" max="1793" width="35.7265625" style="33" customWidth="1"/>
    <col min="1794" max="1796" width="15.7265625" style="33" customWidth="1"/>
    <col min="1797" max="1797" width="35.7265625" style="33" customWidth="1"/>
    <col min="1798" max="1798" width="9.81640625" style="33" bestFit="1" customWidth="1"/>
    <col min="1799" max="1799" width="7" style="33" bestFit="1" customWidth="1"/>
    <col min="1800" max="1800" width="8.453125" style="33" bestFit="1" customWidth="1"/>
    <col min="1801" max="1801" width="9.81640625" style="33" bestFit="1" customWidth="1"/>
    <col min="1802" max="1802" width="7" style="33" bestFit="1" customWidth="1"/>
    <col min="1803" max="1803" width="8.453125" style="33" bestFit="1" customWidth="1"/>
    <col min="1804" max="1804" width="9.81640625" style="33" bestFit="1" customWidth="1"/>
    <col min="1805" max="1805" width="7" style="33" bestFit="1" customWidth="1"/>
    <col min="1806" max="2048" width="9.1796875" style="33"/>
    <col min="2049" max="2049" width="35.7265625" style="33" customWidth="1"/>
    <col min="2050" max="2052" width="15.7265625" style="33" customWidth="1"/>
    <col min="2053" max="2053" width="35.7265625" style="33" customWidth="1"/>
    <col min="2054" max="2054" width="9.81640625" style="33" bestFit="1" customWidth="1"/>
    <col min="2055" max="2055" width="7" style="33" bestFit="1" customWidth="1"/>
    <col min="2056" max="2056" width="8.453125" style="33" bestFit="1" customWidth="1"/>
    <col min="2057" max="2057" width="9.81640625" style="33" bestFit="1" customWidth="1"/>
    <col min="2058" max="2058" width="7" style="33" bestFit="1" customWidth="1"/>
    <col min="2059" max="2059" width="8.453125" style="33" bestFit="1" customWidth="1"/>
    <col min="2060" max="2060" width="9.81640625" style="33" bestFit="1" customWidth="1"/>
    <col min="2061" max="2061" width="7" style="33" bestFit="1" customWidth="1"/>
    <col min="2062" max="2304" width="9.1796875" style="33"/>
    <col min="2305" max="2305" width="35.7265625" style="33" customWidth="1"/>
    <col min="2306" max="2308" width="15.7265625" style="33" customWidth="1"/>
    <col min="2309" max="2309" width="35.7265625" style="33" customWidth="1"/>
    <col min="2310" max="2310" width="9.81640625" style="33" bestFit="1" customWidth="1"/>
    <col min="2311" max="2311" width="7" style="33" bestFit="1" customWidth="1"/>
    <col min="2312" max="2312" width="8.453125" style="33" bestFit="1" customWidth="1"/>
    <col min="2313" max="2313" width="9.81640625" style="33" bestFit="1" customWidth="1"/>
    <col min="2314" max="2314" width="7" style="33" bestFit="1" customWidth="1"/>
    <col min="2315" max="2315" width="8.453125" style="33" bestFit="1" customWidth="1"/>
    <col min="2316" max="2316" width="9.81640625" style="33" bestFit="1" customWidth="1"/>
    <col min="2317" max="2317" width="7" style="33" bestFit="1" customWidth="1"/>
    <col min="2318" max="2560" width="9.1796875" style="33"/>
    <col min="2561" max="2561" width="35.7265625" style="33" customWidth="1"/>
    <col min="2562" max="2564" width="15.7265625" style="33" customWidth="1"/>
    <col min="2565" max="2565" width="35.7265625" style="33" customWidth="1"/>
    <col min="2566" max="2566" width="9.81640625" style="33" bestFit="1" customWidth="1"/>
    <col min="2567" max="2567" width="7" style="33" bestFit="1" customWidth="1"/>
    <col min="2568" max="2568" width="8.453125" style="33" bestFit="1" customWidth="1"/>
    <col min="2569" max="2569" width="9.81640625" style="33" bestFit="1" customWidth="1"/>
    <col min="2570" max="2570" width="7" style="33" bestFit="1" customWidth="1"/>
    <col min="2571" max="2571" width="8.453125" style="33" bestFit="1" customWidth="1"/>
    <col min="2572" max="2572" width="9.81640625" style="33" bestFit="1" customWidth="1"/>
    <col min="2573" max="2573" width="7" style="33" bestFit="1" customWidth="1"/>
    <col min="2574" max="2816" width="9.1796875" style="33"/>
    <col min="2817" max="2817" width="35.7265625" style="33" customWidth="1"/>
    <col min="2818" max="2820" width="15.7265625" style="33" customWidth="1"/>
    <col min="2821" max="2821" width="35.7265625" style="33" customWidth="1"/>
    <col min="2822" max="2822" width="9.81640625" style="33" bestFit="1" customWidth="1"/>
    <col min="2823" max="2823" width="7" style="33" bestFit="1" customWidth="1"/>
    <col min="2824" max="2824" width="8.453125" style="33" bestFit="1" customWidth="1"/>
    <col min="2825" max="2825" width="9.81640625" style="33" bestFit="1" customWidth="1"/>
    <col min="2826" max="2826" width="7" style="33" bestFit="1" customWidth="1"/>
    <col min="2827" max="2827" width="8.453125" style="33" bestFit="1" customWidth="1"/>
    <col min="2828" max="2828" width="9.81640625" style="33" bestFit="1" customWidth="1"/>
    <col min="2829" max="2829" width="7" style="33" bestFit="1" customWidth="1"/>
    <col min="2830" max="3072" width="9.1796875" style="33"/>
    <col min="3073" max="3073" width="35.7265625" style="33" customWidth="1"/>
    <col min="3074" max="3076" width="15.7265625" style="33" customWidth="1"/>
    <col min="3077" max="3077" width="35.7265625" style="33" customWidth="1"/>
    <col min="3078" max="3078" width="9.81640625" style="33" bestFit="1" customWidth="1"/>
    <col min="3079" max="3079" width="7" style="33" bestFit="1" customWidth="1"/>
    <col min="3080" max="3080" width="8.453125" style="33" bestFit="1" customWidth="1"/>
    <col min="3081" max="3081" width="9.81640625" style="33" bestFit="1" customWidth="1"/>
    <col min="3082" max="3082" width="7" style="33" bestFit="1" customWidth="1"/>
    <col min="3083" max="3083" width="8.453125" style="33" bestFit="1" customWidth="1"/>
    <col min="3084" max="3084" width="9.81640625" style="33" bestFit="1" customWidth="1"/>
    <col min="3085" max="3085" width="7" style="33" bestFit="1" customWidth="1"/>
    <col min="3086" max="3328" width="9.1796875" style="33"/>
    <col min="3329" max="3329" width="35.7265625" style="33" customWidth="1"/>
    <col min="3330" max="3332" width="15.7265625" style="33" customWidth="1"/>
    <col min="3333" max="3333" width="35.7265625" style="33" customWidth="1"/>
    <col min="3334" max="3334" width="9.81640625" style="33" bestFit="1" customWidth="1"/>
    <col min="3335" max="3335" width="7" style="33" bestFit="1" customWidth="1"/>
    <col min="3336" max="3336" width="8.453125" style="33" bestFit="1" customWidth="1"/>
    <col min="3337" max="3337" width="9.81640625" style="33" bestFit="1" customWidth="1"/>
    <col min="3338" max="3338" width="7" style="33" bestFit="1" customWidth="1"/>
    <col min="3339" max="3339" width="8.453125" style="33" bestFit="1" customWidth="1"/>
    <col min="3340" max="3340" width="9.81640625" style="33" bestFit="1" customWidth="1"/>
    <col min="3341" max="3341" width="7" style="33" bestFit="1" customWidth="1"/>
    <col min="3342" max="3584" width="9.1796875" style="33"/>
    <col min="3585" max="3585" width="35.7265625" style="33" customWidth="1"/>
    <col min="3586" max="3588" width="15.7265625" style="33" customWidth="1"/>
    <col min="3589" max="3589" width="35.7265625" style="33" customWidth="1"/>
    <col min="3590" max="3590" width="9.81640625" style="33" bestFit="1" customWidth="1"/>
    <col min="3591" max="3591" width="7" style="33" bestFit="1" customWidth="1"/>
    <col min="3592" max="3592" width="8.453125" style="33" bestFit="1" customWidth="1"/>
    <col min="3593" max="3593" width="9.81640625" style="33" bestFit="1" customWidth="1"/>
    <col min="3594" max="3594" width="7" style="33" bestFit="1" customWidth="1"/>
    <col min="3595" max="3595" width="8.453125" style="33" bestFit="1" customWidth="1"/>
    <col min="3596" max="3596" width="9.81640625" style="33" bestFit="1" customWidth="1"/>
    <col min="3597" max="3597" width="7" style="33" bestFit="1" customWidth="1"/>
    <col min="3598" max="3840" width="9.1796875" style="33"/>
    <col min="3841" max="3841" width="35.7265625" style="33" customWidth="1"/>
    <col min="3842" max="3844" width="15.7265625" style="33" customWidth="1"/>
    <col min="3845" max="3845" width="35.7265625" style="33" customWidth="1"/>
    <col min="3846" max="3846" width="9.81640625" style="33" bestFit="1" customWidth="1"/>
    <col min="3847" max="3847" width="7" style="33" bestFit="1" customWidth="1"/>
    <col min="3848" max="3848" width="8.453125" style="33" bestFit="1" customWidth="1"/>
    <col min="3849" max="3849" width="9.81640625" style="33" bestFit="1" customWidth="1"/>
    <col min="3850" max="3850" width="7" style="33" bestFit="1" customWidth="1"/>
    <col min="3851" max="3851" width="8.453125" style="33" bestFit="1" customWidth="1"/>
    <col min="3852" max="3852" width="9.81640625" style="33" bestFit="1" customWidth="1"/>
    <col min="3853" max="3853" width="7" style="33" bestFit="1" customWidth="1"/>
    <col min="3854" max="4096" width="9.1796875" style="33"/>
    <col min="4097" max="4097" width="35.7265625" style="33" customWidth="1"/>
    <col min="4098" max="4100" width="15.7265625" style="33" customWidth="1"/>
    <col min="4101" max="4101" width="35.7265625" style="33" customWidth="1"/>
    <col min="4102" max="4102" width="9.81640625" style="33" bestFit="1" customWidth="1"/>
    <col min="4103" max="4103" width="7" style="33" bestFit="1" customWidth="1"/>
    <col min="4104" max="4104" width="8.453125" style="33" bestFit="1" customWidth="1"/>
    <col min="4105" max="4105" width="9.81640625" style="33" bestFit="1" customWidth="1"/>
    <col min="4106" max="4106" width="7" style="33" bestFit="1" customWidth="1"/>
    <col min="4107" max="4107" width="8.453125" style="33" bestFit="1" customWidth="1"/>
    <col min="4108" max="4108" width="9.81640625" style="33" bestFit="1" customWidth="1"/>
    <col min="4109" max="4109" width="7" style="33" bestFit="1" customWidth="1"/>
    <col min="4110" max="4352" width="9.1796875" style="33"/>
    <col min="4353" max="4353" width="35.7265625" style="33" customWidth="1"/>
    <col min="4354" max="4356" width="15.7265625" style="33" customWidth="1"/>
    <col min="4357" max="4357" width="35.7265625" style="33" customWidth="1"/>
    <col min="4358" max="4358" width="9.81640625" style="33" bestFit="1" customWidth="1"/>
    <col min="4359" max="4359" width="7" style="33" bestFit="1" customWidth="1"/>
    <col min="4360" max="4360" width="8.453125" style="33" bestFit="1" customWidth="1"/>
    <col min="4361" max="4361" width="9.81640625" style="33" bestFit="1" customWidth="1"/>
    <col min="4362" max="4362" width="7" style="33" bestFit="1" customWidth="1"/>
    <col min="4363" max="4363" width="8.453125" style="33" bestFit="1" customWidth="1"/>
    <col min="4364" max="4364" width="9.81640625" style="33" bestFit="1" customWidth="1"/>
    <col min="4365" max="4365" width="7" style="33" bestFit="1" customWidth="1"/>
    <col min="4366" max="4608" width="9.1796875" style="33"/>
    <col min="4609" max="4609" width="35.7265625" style="33" customWidth="1"/>
    <col min="4610" max="4612" width="15.7265625" style="33" customWidth="1"/>
    <col min="4613" max="4613" width="35.7265625" style="33" customWidth="1"/>
    <col min="4614" max="4614" width="9.81640625" style="33" bestFit="1" customWidth="1"/>
    <col min="4615" max="4615" width="7" style="33" bestFit="1" customWidth="1"/>
    <col min="4616" max="4616" width="8.453125" style="33" bestFit="1" customWidth="1"/>
    <col min="4617" max="4617" width="9.81640625" style="33" bestFit="1" customWidth="1"/>
    <col min="4618" max="4618" width="7" style="33" bestFit="1" customWidth="1"/>
    <col min="4619" max="4619" width="8.453125" style="33" bestFit="1" customWidth="1"/>
    <col min="4620" max="4620" width="9.81640625" style="33" bestFit="1" customWidth="1"/>
    <col min="4621" max="4621" width="7" style="33" bestFit="1" customWidth="1"/>
    <col min="4622" max="4864" width="9.1796875" style="33"/>
    <col min="4865" max="4865" width="35.7265625" style="33" customWidth="1"/>
    <col min="4866" max="4868" width="15.7265625" style="33" customWidth="1"/>
    <col min="4869" max="4869" width="35.7265625" style="33" customWidth="1"/>
    <col min="4870" max="4870" width="9.81640625" style="33" bestFit="1" customWidth="1"/>
    <col min="4871" max="4871" width="7" style="33" bestFit="1" customWidth="1"/>
    <col min="4872" max="4872" width="8.453125" style="33" bestFit="1" customWidth="1"/>
    <col min="4873" max="4873" width="9.81640625" style="33" bestFit="1" customWidth="1"/>
    <col min="4874" max="4874" width="7" style="33" bestFit="1" customWidth="1"/>
    <col min="4875" max="4875" width="8.453125" style="33" bestFit="1" customWidth="1"/>
    <col min="4876" max="4876" width="9.81640625" style="33" bestFit="1" customWidth="1"/>
    <col min="4877" max="4877" width="7" style="33" bestFit="1" customWidth="1"/>
    <col min="4878" max="5120" width="9.1796875" style="33"/>
    <col min="5121" max="5121" width="35.7265625" style="33" customWidth="1"/>
    <col min="5122" max="5124" width="15.7265625" style="33" customWidth="1"/>
    <col min="5125" max="5125" width="35.7265625" style="33" customWidth="1"/>
    <col min="5126" max="5126" width="9.81640625" style="33" bestFit="1" customWidth="1"/>
    <col min="5127" max="5127" width="7" style="33" bestFit="1" customWidth="1"/>
    <col min="5128" max="5128" width="8.453125" style="33" bestFit="1" customWidth="1"/>
    <col min="5129" max="5129" width="9.81640625" style="33" bestFit="1" customWidth="1"/>
    <col min="5130" max="5130" width="7" style="33" bestFit="1" customWidth="1"/>
    <col min="5131" max="5131" width="8.453125" style="33" bestFit="1" customWidth="1"/>
    <col min="5132" max="5132" width="9.81640625" style="33" bestFit="1" customWidth="1"/>
    <col min="5133" max="5133" width="7" style="33" bestFit="1" customWidth="1"/>
    <col min="5134" max="5376" width="9.1796875" style="33"/>
    <col min="5377" max="5377" width="35.7265625" style="33" customWidth="1"/>
    <col min="5378" max="5380" width="15.7265625" style="33" customWidth="1"/>
    <col min="5381" max="5381" width="35.7265625" style="33" customWidth="1"/>
    <col min="5382" max="5382" width="9.81640625" style="33" bestFit="1" customWidth="1"/>
    <col min="5383" max="5383" width="7" style="33" bestFit="1" customWidth="1"/>
    <col min="5384" max="5384" width="8.453125" style="33" bestFit="1" customWidth="1"/>
    <col min="5385" max="5385" width="9.81640625" style="33" bestFit="1" customWidth="1"/>
    <col min="5386" max="5386" width="7" style="33" bestFit="1" customWidth="1"/>
    <col min="5387" max="5387" width="8.453125" style="33" bestFit="1" customWidth="1"/>
    <col min="5388" max="5388" width="9.81640625" style="33" bestFit="1" customWidth="1"/>
    <col min="5389" max="5389" width="7" style="33" bestFit="1" customWidth="1"/>
    <col min="5390" max="5632" width="9.1796875" style="33"/>
    <col min="5633" max="5633" width="35.7265625" style="33" customWidth="1"/>
    <col min="5634" max="5636" width="15.7265625" style="33" customWidth="1"/>
    <col min="5637" max="5637" width="35.7265625" style="33" customWidth="1"/>
    <col min="5638" max="5638" width="9.81640625" style="33" bestFit="1" customWidth="1"/>
    <col min="5639" max="5639" width="7" style="33" bestFit="1" customWidth="1"/>
    <col min="5640" max="5640" width="8.453125" style="33" bestFit="1" customWidth="1"/>
    <col min="5641" max="5641" width="9.81640625" style="33" bestFit="1" customWidth="1"/>
    <col min="5642" max="5642" width="7" style="33" bestFit="1" customWidth="1"/>
    <col min="5643" max="5643" width="8.453125" style="33" bestFit="1" customWidth="1"/>
    <col min="5644" max="5644" width="9.81640625" style="33" bestFit="1" customWidth="1"/>
    <col min="5645" max="5645" width="7" style="33" bestFit="1" customWidth="1"/>
    <col min="5646" max="5888" width="9.1796875" style="33"/>
    <col min="5889" max="5889" width="35.7265625" style="33" customWidth="1"/>
    <col min="5890" max="5892" width="15.7265625" style="33" customWidth="1"/>
    <col min="5893" max="5893" width="35.7265625" style="33" customWidth="1"/>
    <col min="5894" max="5894" width="9.81640625" style="33" bestFit="1" customWidth="1"/>
    <col min="5895" max="5895" width="7" style="33" bestFit="1" customWidth="1"/>
    <col min="5896" max="5896" width="8.453125" style="33" bestFit="1" customWidth="1"/>
    <col min="5897" max="5897" width="9.81640625" style="33" bestFit="1" customWidth="1"/>
    <col min="5898" max="5898" width="7" style="33" bestFit="1" customWidth="1"/>
    <col min="5899" max="5899" width="8.453125" style="33" bestFit="1" customWidth="1"/>
    <col min="5900" max="5900" width="9.81640625" style="33" bestFit="1" customWidth="1"/>
    <col min="5901" max="5901" width="7" style="33" bestFit="1" customWidth="1"/>
    <col min="5902" max="6144" width="9.1796875" style="33"/>
    <col min="6145" max="6145" width="35.7265625" style="33" customWidth="1"/>
    <col min="6146" max="6148" width="15.7265625" style="33" customWidth="1"/>
    <col min="6149" max="6149" width="35.7265625" style="33" customWidth="1"/>
    <col min="6150" max="6150" width="9.81640625" style="33" bestFit="1" customWidth="1"/>
    <col min="6151" max="6151" width="7" style="33" bestFit="1" customWidth="1"/>
    <col min="6152" max="6152" width="8.453125" style="33" bestFit="1" customWidth="1"/>
    <col min="6153" max="6153" width="9.81640625" style="33" bestFit="1" customWidth="1"/>
    <col min="6154" max="6154" width="7" style="33" bestFit="1" customWidth="1"/>
    <col min="6155" max="6155" width="8.453125" style="33" bestFit="1" customWidth="1"/>
    <col min="6156" max="6156" width="9.81640625" style="33" bestFit="1" customWidth="1"/>
    <col min="6157" max="6157" width="7" style="33" bestFit="1" customWidth="1"/>
    <col min="6158" max="6400" width="9.1796875" style="33"/>
    <col min="6401" max="6401" width="35.7265625" style="33" customWidth="1"/>
    <col min="6402" max="6404" width="15.7265625" style="33" customWidth="1"/>
    <col min="6405" max="6405" width="35.7265625" style="33" customWidth="1"/>
    <col min="6406" max="6406" width="9.81640625" style="33" bestFit="1" customWidth="1"/>
    <col min="6407" max="6407" width="7" style="33" bestFit="1" customWidth="1"/>
    <col min="6408" max="6408" width="8.453125" style="33" bestFit="1" customWidth="1"/>
    <col min="6409" max="6409" width="9.81640625" style="33" bestFit="1" customWidth="1"/>
    <col min="6410" max="6410" width="7" style="33" bestFit="1" customWidth="1"/>
    <col min="6411" max="6411" width="8.453125" style="33" bestFit="1" customWidth="1"/>
    <col min="6412" max="6412" width="9.81640625" style="33" bestFit="1" customWidth="1"/>
    <col min="6413" max="6413" width="7" style="33" bestFit="1" customWidth="1"/>
    <col min="6414" max="6656" width="9.1796875" style="33"/>
    <col min="6657" max="6657" width="35.7265625" style="33" customWidth="1"/>
    <col min="6658" max="6660" width="15.7265625" style="33" customWidth="1"/>
    <col min="6661" max="6661" width="35.7265625" style="33" customWidth="1"/>
    <col min="6662" max="6662" width="9.81640625" style="33" bestFit="1" customWidth="1"/>
    <col min="6663" max="6663" width="7" style="33" bestFit="1" customWidth="1"/>
    <col min="6664" max="6664" width="8.453125" style="33" bestFit="1" customWidth="1"/>
    <col min="6665" max="6665" width="9.81640625" style="33" bestFit="1" customWidth="1"/>
    <col min="6666" max="6666" width="7" style="33" bestFit="1" customWidth="1"/>
    <col min="6667" max="6667" width="8.453125" style="33" bestFit="1" customWidth="1"/>
    <col min="6668" max="6668" width="9.81640625" style="33" bestFit="1" customWidth="1"/>
    <col min="6669" max="6669" width="7" style="33" bestFit="1" customWidth="1"/>
    <col min="6670" max="6912" width="9.1796875" style="33"/>
    <col min="6913" max="6913" width="35.7265625" style="33" customWidth="1"/>
    <col min="6914" max="6916" width="15.7265625" style="33" customWidth="1"/>
    <col min="6917" max="6917" width="35.7265625" style="33" customWidth="1"/>
    <col min="6918" max="6918" width="9.81640625" style="33" bestFit="1" customWidth="1"/>
    <col min="6919" max="6919" width="7" style="33" bestFit="1" customWidth="1"/>
    <col min="6920" max="6920" width="8.453125" style="33" bestFit="1" customWidth="1"/>
    <col min="6921" max="6921" width="9.81640625" style="33" bestFit="1" customWidth="1"/>
    <col min="6922" max="6922" width="7" style="33" bestFit="1" customWidth="1"/>
    <col min="6923" max="6923" width="8.453125" style="33" bestFit="1" customWidth="1"/>
    <col min="6924" max="6924" width="9.81640625" style="33" bestFit="1" customWidth="1"/>
    <col min="6925" max="6925" width="7" style="33" bestFit="1" customWidth="1"/>
    <col min="6926" max="7168" width="9.1796875" style="33"/>
    <col min="7169" max="7169" width="35.7265625" style="33" customWidth="1"/>
    <col min="7170" max="7172" width="15.7265625" style="33" customWidth="1"/>
    <col min="7173" max="7173" width="35.7265625" style="33" customWidth="1"/>
    <col min="7174" max="7174" width="9.81640625" style="33" bestFit="1" customWidth="1"/>
    <col min="7175" max="7175" width="7" style="33" bestFit="1" customWidth="1"/>
    <col min="7176" max="7176" width="8.453125" style="33" bestFit="1" customWidth="1"/>
    <col min="7177" max="7177" width="9.81640625" style="33" bestFit="1" customWidth="1"/>
    <col min="7178" max="7178" width="7" style="33" bestFit="1" customWidth="1"/>
    <col min="7179" max="7179" width="8.453125" style="33" bestFit="1" customWidth="1"/>
    <col min="7180" max="7180" width="9.81640625" style="33" bestFit="1" customWidth="1"/>
    <col min="7181" max="7181" width="7" style="33" bestFit="1" customWidth="1"/>
    <col min="7182" max="7424" width="9.1796875" style="33"/>
    <col min="7425" max="7425" width="35.7265625" style="33" customWidth="1"/>
    <col min="7426" max="7428" width="15.7265625" style="33" customWidth="1"/>
    <col min="7429" max="7429" width="35.7265625" style="33" customWidth="1"/>
    <col min="7430" max="7430" width="9.81640625" style="33" bestFit="1" customWidth="1"/>
    <col min="7431" max="7431" width="7" style="33" bestFit="1" customWidth="1"/>
    <col min="7432" max="7432" width="8.453125" style="33" bestFit="1" customWidth="1"/>
    <col min="7433" max="7433" width="9.81640625" style="33" bestFit="1" customWidth="1"/>
    <col min="7434" max="7434" width="7" style="33" bestFit="1" customWidth="1"/>
    <col min="7435" max="7435" width="8.453125" style="33" bestFit="1" customWidth="1"/>
    <col min="7436" max="7436" width="9.81640625" style="33" bestFit="1" customWidth="1"/>
    <col min="7437" max="7437" width="7" style="33" bestFit="1" customWidth="1"/>
    <col min="7438" max="7680" width="9.1796875" style="33"/>
    <col min="7681" max="7681" width="35.7265625" style="33" customWidth="1"/>
    <col min="7682" max="7684" width="15.7265625" style="33" customWidth="1"/>
    <col min="7685" max="7685" width="35.7265625" style="33" customWidth="1"/>
    <col min="7686" max="7686" width="9.81640625" style="33" bestFit="1" customWidth="1"/>
    <col min="7687" max="7687" width="7" style="33" bestFit="1" customWidth="1"/>
    <col min="7688" max="7688" width="8.453125" style="33" bestFit="1" customWidth="1"/>
    <col min="7689" max="7689" width="9.81640625" style="33" bestFit="1" customWidth="1"/>
    <col min="7690" max="7690" width="7" style="33" bestFit="1" customWidth="1"/>
    <col min="7691" max="7691" width="8.453125" style="33" bestFit="1" customWidth="1"/>
    <col min="7692" max="7692" width="9.81640625" style="33" bestFit="1" customWidth="1"/>
    <col min="7693" max="7693" width="7" style="33" bestFit="1" customWidth="1"/>
    <col min="7694" max="7936" width="9.1796875" style="33"/>
    <col min="7937" max="7937" width="35.7265625" style="33" customWidth="1"/>
    <col min="7938" max="7940" width="15.7265625" style="33" customWidth="1"/>
    <col min="7941" max="7941" width="35.7265625" style="33" customWidth="1"/>
    <col min="7942" max="7942" width="9.81640625" style="33" bestFit="1" customWidth="1"/>
    <col min="7943" max="7943" width="7" style="33" bestFit="1" customWidth="1"/>
    <col min="7944" max="7944" width="8.453125" style="33" bestFit="1" customWidth="1"/>
    <col min="7945" max="7945" width="9.81640625" style="33" bestFit="1" customWidth="1"/>
    <col min="7946" max="7946" width="7" style="33" bestFit="1" customWidth="1"/>
    <col min="7947" max="7947" width="8.453125" style="33" bestFit="1" customWidth="1"/>
    <col min="7948" max="7948" width="9.81640625" style="33" bestFit="1" customWidth="1"/>
    <col min="7949" max="7949" width="7" style="33" bestFit="1" customWidth="1"/>
    <col min="7950" max="8192" width="9.1796875" style="33"/>
    <col min="8193" max="8193" width="35.7265625" style="33" customWidth="1"/>
    <col min="8194" max="8196" width="15.7265625" style="33" customWidth="1"/>
    <col min="8197" max="8197" width="35.7265625" style="33" customWidth="1"/>
    <col min="8198" max="8198" width="9.81640625" style="33" bestFit="1" customWidth="1"/>
    <col min="8199" max="8199" width="7" style="33" bestFit="1" customWidth="1"/>
    <col min="8200" max="8200" width="8.453125" style="33" bestFit="1" customWidth="1"/>
    <col min="8201" max="8201" width="9.81640625" style="33" bestFit="1" customWidth="1"/>
    <col min="8202" max="8202" width="7" style="33" bestFit="1" customWidth="1"/>
    <col min="8203" max="8203" width="8.453125" style="33" bestFit="1" customWidth="1"/>
    <col min="8204" max="8204" width="9.81640625" style="33" bestFit="1" customWidth="1"/>
    <col min="8205" max="8205" width="7" style="33" bestFit="1" customWidth="1"/>
    <col min="8206" max="8448" width="9.1796875" style="33"/>
    <col min="8449" max="8449" width="35.7265625" style="33" customWidth="1"/>
    <col min="8450" max="8452" width="15.7265625" style="33" customWidth="1"/>
    <col min="8453" max="8453" width="35.7265625" style="33" customWidth="1"/>
    <col min="8454" max="8454" width="9.81640625" style="33" bestFit="1" customWidth="1"/>
    <col min="8455" max="8455" width="7" style="33" bestFit="1" customWidth="1"/>
    <col min="8456" max="8456" width="8.453125" style="33" bestFit="1" customWidth="1"/>
    <col min="8457" max="8457" width="9.81640625" style="33" bestFit="1" customWidth="1"/>
    <col min="8458" max="8458" width="7" style="33" bestFit="1" customWidth="1"/>
    <col min="8459" max="8459" width="8.453125" style="33" bestFit="1" customWidth="1"/>
    <col min="8460" max="8460" width="9.81640625" style="33" bestFit="1" customWidth="1"/>
    <col min="8461" max="8461" width="7" style="33" bestFit="1" customWidth="1"/>
    <col min="8462" max="8704" width="9.1796875" style="33"/>
    <col min="8705" max="8705" width="35.7265625" style="33" customWidth="1"/>
    <col min="8706" max="8708" width="15.7265625" style="33" customWidth="1"/>
    <col min="8709" max="8709" width="35.7265625" style="33" customWidth="1"/>
    <col min="8710" max="8710" width="9.81640625" style="33" bestFit="1" customWidth="1"/>
    <col min="8711" max="8711" width="7" style="33" bestFit="1" customWidth="1"/>
    <col min="8712" max="8712" width="8.453125" style="33" bestFit="1" customWidth="1"/>
    <col min="8713" max="8713" width="9.81640625" style="33" bestFit="1" customWidth="1"/>
    <col min="8714" max="8714" width="7" style="33" bestFit="1" customWidth="1"/>
    <col min="8715" max="8715" width="8.453125" style="33" bestFit="1" customWidth="1"/>
    <col min="8716" max="8716" width="9.81640625" style="33" bestFit="1" customWidth="1"/>
    <col min="8717" max="8717" width="7" style="33" bestFit="1" customWidth="1"/>
    <col min="8718" max="8960" width="9.1796875" style="33"/>
    <col min="8961" max="8961" width="35.7265625" style="33" customWidth="1"/>
    <col min="8962" max="8964" width="15.7265625" style="33" customWidth="1"/>
    <col min="8965" max="8965" width="35.7265625" style="33" customWidth="1"/>
    <col min="8966" max="8966" width="9.81640625" style="33" bestFit="1" customWidth="1"/>
    <col min="8967" max="8967" width="7" style="33" bestFit="1" customWidth="1"/>
    <col min="8968" max="8968" width="8.453125" style="33" bestFit="1" customWidth="1"/>
    <col min="8969" max="8969" width="9.81640625" style="33" bestFit="1" customWidth="1"/>
    <col min="8970" max="8970" width="7" style="33" bestFit="1" customWidth="1"/>
    <col min="8971" max="8971" width="8.453125" style="33" bestFit="1" customWidth="1"/>
    <col min="8972" max="8972" width="9.81640625" style="33" bestFit="1" customWidth="1"/>
    <col min="8973" max="8973" width="7" style="33" bestFit="1" customWidth="1"/>
    <col min="8974" max="9216" width="9.1796875" style="33"/>
    <col min="9217" max="9217" width="35.7265625" style="33" customWidth="1"/>
    <col min="9218" max="9220" width="15.7265625" style="33" customWidth="1"/>
    <col min="9221" max="9221" width="35.7265625" style="33" customWidth="1"/>
    <col min="9222" max="9222" width="9.81640625" style="33" bestFit="1" customWidth="1"/>
    <col min="9223" max="9223" width="7" style="33" bestFit="1" customWidth="1"/>
    <col min="9224" max="9224" width="8.453125" style="33" bestFit="1" customWidth="1"/>
    <col min="9225" max="9225" width="9.81640625" style="33" bestFit="1" customWidth="1"/>
    <col min="9226" max="9226" width="7" style="33" bestFit="1" customWidth="1"/>
    <col min="9227" max="9227" width="8.453125" style="33" bestFit="1" customWidth="1"/>
    <col min="9228" max="9228" width="9.81640625" style="33" bestFit="1" customWidth="1"/>
    <col min="9229" max="9229" width="7" style="33" bestFit="1" customWidth="1"/>
    <col min="9230" max="9472" width="9.1796875" style="33"/>
    <col min="9473" max="9473" width="35.7265625" style="33" customWidth="1"/>
    <col min="9474" max="9476" width="15.7265625" style="33" customWidth="1"/>
    <col min="9477" max="9477" width="35.7265625" style="33" customWidth="1"/>
    <col min="9478" max="9478" width="9.81640625" style="33" bestFit="1" customWidth="1"/>
    <col min="9479" max="9479" width="7" style="33" bestFit="1" customWidth="1"/>
    <col min="9480" max="9480" width="8.453125" style="33" bestFit="1" customWidth="1"/>
    <col min="9481" max="9481" width="9.81640625" style="33" bestFit="1" customWidth="1"/>
    <col min="9482" max="9482" width="7" style="33" bestFit="1" customWidth="1"/>
    <col min="9483" max="9483" width="8.453125" style="33" bestFit="1" customWidth="1"/>
    <col min="9484" max="9484" width="9.81640625" style="33" bestFit="1" customWidth="1"/>
    <col min="9485" max="9485" width="7" style="33" bestFit="1" customWidth="1"/>
    <col min="9486" max="9728" width="9.1796875" style="33"/>
    <col min="9729" max="9729" width="35.7265625" style="33" customWidth="1"/>
    <col min="9730" max="9732" width="15.7265625" style="33" customWidth="1"/>
    <col min="9733" max="9733" width="35.7265625" style="33" customWidth="1"/>
    <col min="9734" max="9734" width="9.81640625" style="33" bestFit="1" customWidth="1"/>
    <col min="9735" max="9735" width="7" style="33" bestFit="1" customWidth="1"/>
    <col min="9736" max="9736" width="8.453125" style="33" bestFit="1" customWidth="1"/>
    <col min="9737" max="9737" width="9.81640625" style="33" bestFit="1" customWidth="1"/>
    <col min="9738" max="9738" width="7" style="33" bestFit="1" customWidth="1"/>
    <col min="9739" max="9739" width="8.453125" style="33" bestFit="1" customWidth="1"/>
    <col min="9740" max="9740" width="9.81640625" style="33" bestFit="1" customWidth="1"/>
    <col min="9741" max="9741" width="7" style="33" bestFit="1" customWidth="1"/>
    <col min="9742" max="9984" width="9.1796875" style="33"/>
    <col min="9985" max="9985" width="35.7265625" style="33" customWidth="1"/>
    <col min="9986" max="9988" width="15.7265625" style="33" customWidth="1"/>
    <col min="9989" max="9989" width="35.7265625" style="33" customWidth="1"/>
    <col min="9990" max="9990" width="9.81640625" style="33" bestFit="1" customWidth="1"/>
    <col min="9991" max="9991" width="7" style="33" bestFit="1" customWidth="1"/>
    <col min="9992" max="9992" width="8.453125" style="33" bestFit="1" customWidth="1"/>
    <col min="9993" max="9993" width="9.81640625" style="33" bestFit="1" customWidth="1"/>
    <col min="9994" max="9994" width="7" style="33" bestFit="1" customWidth="1"/>
    <col min="9995" max="9995" width="8.453125" style="33" bestFit="1" customWidth="1"/>
    <col min="9996" max="9996" width="9.81640625" style="33" bestFit="1" customWidth="1"/>
    <col min="9997" max="9997" width="7" style="33" bestFit="1" customWidth="1"/>
    <col min="9998" max="10240" width="9.1796875" style="33"/>
    <col min="10241" max="10241" width="35.7265625" style="33" customWidth="1"/>
    <col min="10242" max="10244" width="15.7265625" style="33" customWidth="1"/>
    <col min="10245" max="10245" width="35.7265625" style="33" customWidth="1"/>
    <col min="10246" max="10246" width="9.81640625" style="33" bestFit="1" customWidth="1"/>
    <col min="10247" max="10247" width="7" style="33" bestFit="1" customWidth="1"/>
    <col min="10248" max="10248" width="8.453125" style="33" bestFit="1" customWidth="1"/>
    <col min="10249" max="10249" width="9.81640625" style="33" bestFit="1" customWidth="1"/>
    <col min="10250" max="10250" width="7" style="33" bestFit="1" customWidth="1"/>
    <col min="10251" max="10251" width="8.453125" style="33" bestFit="1" customWidth="1"/>
    <col min="10252" max="10252" width="9.81640625" style="33" bestFit="1" customWidth="1"/>
    <col min="10253" max="10253" width="7" style="33" bestFit="1" customWidth="1"/>
    <col min="10254" max="10496" width="9.1796875" style="33"/>
    <col min="10497" max="10497" width="35.7265625" style="33" customWidth="1"/>
    <col min="10498" max="10500" width="15.7265625" style="33" customWidth="1"/>
    <col min="10501" max="10501" width="35.7265625" style="33" customWidth="1"/>
    <col min="10502" max="10502" width="9.81640625" style="33" bestFit="1" customWidth="1"/>
    <col min="10503" max="10503" width="7" style="33" bestFit="1" customWidth="1"/>
    <col min="10504" max="10504" width="8.453125" style="33" bestFit="1" customWidth="1"/>
    <col min="10505" max="10505" width="9.81640625" style="33" bestFit="1" customWidth="1"/>
    <col min="10506" max="10506" width="7" style="33" bestFit="1" customWidth="1"/>
    <col min="10507" max="10507" width="8.453125" style="33" bestFit="1" customWidth="1"/>
    <col min="10508" max="10508" width="9.81640625" style="33" bestFit="1" customWidth="1"/>
    <col min="10509" max="10509" width="7" style="33" bestFit="1" customWidth="1"/>
    <col min="10510" max="10752" width="9.1796875" style="33"/>
    <col min="10753" max="10753" width="35.7265625" style="33" customWidth="1"/>
    <col min="10754" max="10756" width="15.7265625" style="33" customWidth="1"/>
    <col min="10757" max="10757" width="35.7265625" style="33" customWidth="1"/>
    <col min="10758" max="10758" width="9.81640625" style="33" bestFit="1" customWidth="1"/>
    <col min="10759" max="10759" width="7" style="33" bestFit="1" customWidth="1"/>
    <col min="10760" max="10760" width="8.453125" style="33" bestFit="1" customWidth="1"/>
    <col min="10761" max="10761" width="9.81640625" style="33" bestFit="1" customWidth="1"/>
    <col min="10762" max="10762" width="7" style="33" bestFit="1" customWidth="1"/>
    <col min="10763" max="10763" width="8.453125" style="33" bestFit="1" customWidth="1"/>
    <col min="10764" max="10764" width="9.81640625" style="33" bestFit="1" customWidth="1"/>
    <col min="10765" max="10765" width="7" style="33" bestFit="1" customWidth="1"/>
    <col min="10766" max="11008" width="9.1796875" style="33"/>
    <col min="11009" max="11009" width="35.7265625" style="33" customWidth="1"/>
    <col min="11010" max="11012" width="15.7265625" style="33" customWidth="1"/>
    <col min="11013" max="11013" width="35.7265625" style="33" customWidth="1"/>
    <col min="11014" max="11014" width="9.81640625" style="33" bestFit="1" customWidth="1"/>
    <col min="11015" max="11015" width="7" style="33" bestFit="1" customWidth="1"/>
    <col min="11016" max="11016" width="8.453125" style="33" bestFit="1" customWidth="1"/>
    <col min="11017" max="11017" width="9.81640625" style="33" bestFit="1" customWidth="1"/>
    <col min="11018" max="11018" width="7" style="33" bestFit="1" customWidth="1"/>
    <col min="11019" max="11019" width="8.453125" style="33" bestFit="1" customWidth="1"/>
    <col min="11020" max="11020" width="9.81640625" style="33" bestFit="1" customWidth="1"/>
    <col min="11021" max="11021" width="7" style="33" bestFit="1" customWidth="1"/>
    <col min="11022" max="11264" width="9.1796875" style="33"/>
    <col min="11265" max="11265" width="35.7265625" style="33" customWidth="1"/>
    <col min="11266" max="11268" width="15.7265625" style="33" customWidth="1"/>
    <col min="11269" max="11269" width="35.7265625" style="33" customWidth="1"/>
    <col min="11270" max="11270" width="9.81640625" style="33" bestFit="1" customWidth="1"/>
    <col min="11271" max="11271" width="7" style="33" bestFit="1" customWidth="1"/>
    <col min="11272" max="11272" width="8.453125" style="33" bestFit="1" customWidth="1"/>
    <col min="11273" max="11273" width="9.81640625" style="33" bestFit="1" customWidth="1"/>
    <col min="11274" max="11274" width="7" style="33" bestFit="1" customWidth="1"/>
    <col min="11275" max="11275" width="8.453125" style="33" bestFit="1" customWidth="1"/>
    <col min="11276" max="11276" width="9.81640625" style="33" bestFit="1" customWidth="1"/>
    <col min="11277" max="11277" width="7" style="33" bestFit="1" customWidth="1"/>
    <col min="11278" max="11520" width="9.1796875" style="33"/>
    <col min="11521" max="11521" width="35.7265625" style="33" customWidth="1"/>
    <col min="11522" max="11524" width="15.7265625" style="33" customWidth="1"/>
    <col min="11525" max="11525" width="35.7265625" style="33" customWidth="1"/>
    <col min="11526" max="11526" width="9.81640625" style="33" bestFit="1" customWidth="1"/>
    <col min="11527" max="11527" width="7" style="33" bestFit="1" customWidth="1"/>
    <col min="11528" max="11528" width="8.453125" style="33" bestFit="1" customWidth="1"/>
    <col min="11529" max="11529" width="9.81640625" style="33" bestFit="1" customWidth="1"/>
    <col min="11530" max="11530" width="7" style="33" bestFit="1" customWidth="1"/>
    <col min="11531" max="11531" width="8.453125" style="33" bestFit="1" customWidth="1"/>
    <col min="11532" max="11532" width="9.81640625" style="33" bestFit="1" customWidth="1"/>
    <col min="11533" max="11533" width="7" style="33" bestFit="1" customWidth="1"/>
    <col min="11534" max="11776" width="9.1796875" style="33"/>
    <col min="11777" max="11777" width="35.7265625" style="33" customWidth="1"/>
    <col min="11778" max="11780" width="15.7265625" style="33" customWidth="1"/>
    <col min="11781" max="11781" width="35.7265625" style="33" customWidth="1"/>
    <col min="11782" max="11782" width="9.81640625" style="33" bestFit="1" customWidth="1"/>
    <col min="11783" max="11783" width="7" style="33" bestFit="1" customWidth="1"/>
    <col min="11784" max="11784" width="8.453125" style="33" bestFit="1" customWidth="1"/>
    <col min="11785" max="11785" width="9.81640625" style="33" bestFit="1" customWidth="1"/>
    <col min="11786" max="11786" width="7" style="33" bestFit="1" customWidth="1"/>
    <col min="11787" max="11787" width="8.453125" style="33" bestFit="1" customWidth="1"/>
    <col min="11788" max="11788" width="9.81640625" style="33" bestFit="1" customWidth="1"/>
    <col min="11789" max="11789" width="7" style="33" bestFit="1" customWidth="1"/>
    <col min="11790" max="12032" width="9.1796875" style="33"/>
    <col min="12033" max="12033" width="35.7265625" style="33" customWidth="1"/>
    <col min="12034" max="12036" width="15.7265625" style="33" customWidth="1"/>
    <col min="12037" max="12037" width="35.7265625" style="33" customWidth="1"/>
    <col min="12038" max="12038" width="9.81640625" style="33" bestFit="1" customWidth="1"/>
    <col min="12039" max="12039" width="7" style="33" bestFit="1" customWidth="1"/>
    <col min="12040" max="12040" width="8.453125" style="33" bestFit="1" customWidth="1"/>
    <col min="12041" max="12041" width="9.81640625" style="33" bestFit="1" customWidth="1"/>
    <col min="12042" max="12042" width="7" style="33" bestFit="1" customWidth="1"/>
    <col min="12043" max="12043" width="8.453125" style="33" bestFit="1" customWidth="1"/>
    <col min="12044" max="12044" width="9.81640625" style="33" bestFit="1" customWidth="1"/>
    <col min="12045" max="12045" width="7" style="33" bestFit="1" customWidth="1"/>
    <col min="12046" max="12288" width="9.1796875" style="33"/>
    <col min="12289" max="12289" width="35.7265625" style="33" customWidth="1"/>
    <col min="12290" max="12292" width="15.7265625" style="33" customWidth="1"/>
    <col min="12293" max="12293" width="35.7265625" style="33" customWidth="1"/>
    <col min="12294" max="12294" width="9.81640625" style="33" bestFit="1" customWidth="1"/>
    <col min="12295" max="12295" width="7" style="33" bestFit="1" customWidth="1"/>
    <col min="12296" max="12296" width="8.453125" style="33" bestFit="1" customWidth="1"/>
    <col min="12297" max="12297" width="9.81640625" style="33" bestFit="1" customWidth="1"/>
    <col min="12298" max="12298" width="7" style="33" bestFit="1" customWidth="1"/>
    <col min="12299" max="12299" width="8.453125" style="33" bestFit="1" customWidth="1"/>
    <col min="12300" max="12300" width="9.81640625" style="33" bestFit="1" customWidth="1"/>
    <col min="12301" max="12301" width="7" style="33" bestFit="1" customWidth="1"/>
    <col min="12302" max="12544" width="9.1796875" style="33"/>
    <col min="12545" max="12545" width="35.7265625" style="33" customWidth="1"/>
    <col min="12546" max="12548" width="15.7265625" style="33" customWidth="1"/>
    <col min="12549" max="12549" width="35.7265625" style="33" customWidth="1"/>
    <col min="12550" max="12550" width="9.81640625" style="33" bestFit="1" customWidth="1"/>
    <col min="12551" max="12551" width="7" style="33" bestFit="1" customWidth="1"/>
    <col min="12552" max="12552" width="8.453125" style="33" bestFit="1" customWidth="1"/>
    <col min="12553" max="12553" width="9.81640625" style="33" bestFit="1" customWidth="1"/>
    <col min="12554" max="12554" width="7" style="33" bestFit="1" customWidth="1"/>
    <col min="12555" max="12555" width="8.453125" style="33" bestFit="1" customWidth="1"/>
    <col min="12556" max="12556" width="9.81640625" style="33" bestFit="1" customWidth="1"/>
    <col min="12557" max="12557" width="7" style="33" bestFit="1" customWidth="1"/>
    <col min="12558" max="12800" width="9.1796875" style="33"/>
    <col min="12801" max="12801" width="35.7265625" style="33" customWidth="1"/>
    <col min="12802" max="12804" width="15.7265625" style="33" customWidth="1"/>
    <col min="12805" max="12805" width="35.7265625" style="33" customWidth="1"/>
    <col min="12806" max="12806" width="9.81640625" style="33" bestFit="1" customWidth="1"/>
    <col min="12807" max="12807" width="7" style="33" bestFit="1" customWidth="1"/>
    <col min="12808" max="12808" width="8.453125" style="33" bestFit="1" customWidth="1"/>
    <col min="12809" max="12809" width="9.81640625" style="33" bestFit="1" customWidth="1"/>
    <col min="12810" max="12810" width="7" style="33" bestFit="1" customWidth="1"/>
    <col min="12811" max="12811" width="8.453125" style="33" bestFit="1" customWidth="1"/>
    <col min="12812" max="12812" width="9.81640625" style="33" bestFit="1" customWidth="1"/>
    <col min="12813" max="12813" width="7" style="33" bestFit="1" customWidth="1"/>
    <col min="12814" max="13056" width="9.1796875" style="33"/>
    <col min="13057" max="13057" width="35.7265625" style="33" customWidth="1"/>
    <col min="13058" max="13060" width="15.7265625" style="33" customWidth="1"/>
    <col min="13061" max="13061" width="35.7265625" style="33" customWidth="1"/>
    <col min="13062" max="13062" width="9.81640625" style="33" bestFit="1" customWidth="1"/>
    <col min="13063" max="13063" width="7" style="33" bestFit="1" customWidth="1"/>
    <col min="13064" max="13064" width="8.453125" style="33" bestFit="1" customWidth="1"/>
    <col min="13065" max="13065" width="9.81640625" style="33" bestFit="1" customWidth="1"/>
    <col min="13066" max="13066" width="7" style="33" bestFit="1" customWidth="1"/>
    <col min="13067" max="13067" width="8.453125" style="33" bestFit="1" customWidth="1"/>
    <col min="13068" max="13068" width="9.81640625" style="33" bestFit="1" customWidth="1"/>
    <col min="13069" max="13069" width="7" style="33" bestFit="1" customWidth="1"/>
    <col min="13070" max="13312" width="9.1796875" style="33"/>
    <col min="13313" max="13313" width="35.7265625" style="33" customWidth="1"/>
    <col min="13314" max="13316" width="15.7265625" style="33" customWidth="1"/>
    <col min="13317" max="13317" width="35.7265625" style="33" customWidth="1"/>
    <col min="13318" max="13318" width="9.81640625" style="33" bestFit="1" customWidth="1"/>
    <col min="13319" max="13319" width="7" style="33" bestFit="1" customWidth="1"/>
    <col min="13320" max="13320" width="8.453125" style="33" bestFit="1" customWidth="1"/>
    <col min="13321" max="13321" width="9.81640625" style="33" bestFit="1" customWidth="1"/>
    <col min="13322" max="13322" width="7" style="33" bestFit="1" customWidth="1"/>
    <col min="13323" max="13323" width="8.453125" style="33" bestFit="1" customWidth="1"/>
    <col min="13324" max="13324" width="9.81640625" style="33" bestFit="1" customWidth="1"/>
    <col min="13325" max="13325" width="7" style="33" bestFit="1" customWidth="1"/>
    <col min="13326" max="13568" width="9.1796875" style="33"/>
    <col min="13569" max="13569" width="35.7265625" style="33" customWidth="1"/>
    <col min="13570" max="13572" width="15.7265625" style="33" customWidth="1"/>
    <col min="13573" max="13573" width="35.7265625" style="33" customWidth="1"/>
    <col min="13574" max="13574" width="9.81640625" style="33" bestFit="1" customWidth="1"/>
    <col min="13575" max="13575" width="7" style="33" bestFit="1" customWidth="1"/>
    <col min="13576" max="13576" width="8.453125" style="33" bestFit="1" customWidth="1"/>
    <col min="13577" max="13577" width="9.81640625" style="33" bestFit="1" customWidth="1"/>
    <col min="13578" max="13578" width="7" style="33" bestFit="1" customWidth="1"/>
    <col min="13579" max="13579" width="8.453125" style="33" bestFit="1" customWidth="1"/>
    <col min="13580" max="13580" width="9.81640625" style="33" bestFit="1" customWidth="1"/>
    <col min="13581" max="13581" width="7" style="33" bestFit="1" customWidth="1"/>
    <col min="13582" max="13824" width="9.1796875" style="33"/>
    <col min="13825" max="13825" width="35.7265625" style="33" customWidth="1"/>
    <col min="13826" max="13828" width="15.7265625" style="33" customWidth="1"/>
    <col min="13829" max="13829" width="35.7265625" style="33" customWidth="1"/>
    <col min="13830" max="13830" width="9.81640625" style="33" bestFit="1" customWidth="1"/>
    <col min="13831" max="13831" width="7" style="33" bestFit="1" customWidth="1"/>
    <col min="13832" max="13832" width="8.453125" style="33" bestFit="1" customWidth="1"/>
    <col min="13833" max="13833" width="9.81640625" style="33" bestFit="1" customWidth="1"/>
    <col min="13834" max="13834" width="7" style="33" bestFit="1" customWidth="1"/>
    <col min="13835" max="13835" width="8.453125" style="33" bestFit="1" customWidth="1"/>
    <col min="13836" max="13836" width="9.81640625" style="33" bestFit="1" customWidth="1"/>
    <col min="13837" max="13837" width="7" style="33" bestFit="1" customWidth="1"/>
    <col min="13838" max="14080" width="9.1796875" style="33"/>
    <col min="14081" max="14081" width="35.7265625" style="33" customWidth="1"/>
    <col min="14082" max="14084" width="15.7265625" style="33" customWidth="1"/>
    <col min="14085" max="14085" width="35.7265625" style="33" customWidth="1"/>
    <col min="14086" max="14086" width="9.81640625" style="33" bestFit="1" customWidth="1"/>
    <col min="14087" max="14087" width="7" style="33" bestFit="1" customWidth="1"/>
    <col min="14088" max="14088" width="8.453125" style="33" bestFit="1" customWidth="1"/>
    <col min="14089" max="14089" width="9.81640625" style="33" bestFit="1" customWidth="1"/>
    <col min="14090" max="14090" width="7" style="33" bestFit="1" customWidth="1"/>
    <col min="14091" max="14091" width="8.453125" style="33" bestFit="1" customWidth="1"/>
    <col min="14092" max="14092" width="9.81640625" style="33" bestFit="1" customWidth="1"/>
    <col min="14093" max="14093" width="7" style="33" bestFit="1" customWidth="1"/>
    <col min="14094" max="14336" width="9.1796875" style="33"/>
    <col min="14337" max="14337" width="35.7265625" style="33" customWidth="1"/>
    <col min="14338" max="14340" width="15.7265625" style="33" customWidth="1"/>
    <col min="14341" max="14341" width="35.7265625" style="33" customWidth="1"/>
    <col min="14342" max="14342" width="9.81640625" style="33" bestFit="1" customWidth="1"/>
    <col min="14343" max="14343" width="7" style="33" bestFit="1" customWidth="1"/>
    <col min="14344" max="14344" width="8.453125" style="33" bestFit="1" customWidth="1"/>
    <col min="14345" max="14345" width="9.81640625" style="33" bestFit="1" customWidth="1"/>
    <col min="14346" max="14346" width="7" style="33" bestFit="1" customWidth="1"/>
    <col min="14347" max="14347" width="8.453125" style="33" bestFit="1" customWidth="1"/>
    <col min="14348" max="14348" width="9.81640625" style="33" bestFit="1" customWidth="1"/>
    <col min="14349" max="14349" width="7" style="33" bestFit="1" customWidth="1"/>
    <col min="14350" max="14592" width="9.1796875" style="33"/>
    <col min="14593" max="14593" width="35.7265625" style="33" customWidth="1"/>
    <col min="14594" max="14596" width="15.7265625" style="33" customWidth="1"/>
    <col min="14597" max="14597" width="35.7265625" style="33" customWidth="1"/>
    <col min="14598" max="14598" width="9.81640625" style="33" bestFit="1" customWidth="1"/>
    <col min="14599" max="14599" width="7" style="33" bestFit="1" customWidth="1"/>
    <col min="14600" max="14600" width="8.453125" style="33" bestFit="1" customWidth="1"/>
    <col min="14601" max="14601" width="9.81640625" style="33" bestFit="1" customWidth="1"/>
    <col min="14602" max="14602" width="7" style="33" bestFit="1" customWidth="1"/>
    <col min="14603" max="14603" width="8.453125" style="33" bestFit="1" customWidth="1"/>
    <col min="14604" max="14604" width="9.81640625" style="33" bestFit="1" customWidth="1"/>
    <col min="14605" max="14605" width="7" style="33" bestFit="1" customWidth="1"/>
    <col min="14606" max="14848" width="9.1796875" style="33"/>
    <col min="14849" max="14849" width="35.7265625" style="33" customWidth="1"/>
    <col min="14850" max="14852" width="15.7265625" style="33" customWidth="1"/>
    <col min="14853" max="14853" width="35.7265625" style="33" customWidth="1"/>
    <col min="14854" max="14854" width="9.81640625" style="33" bestFit="1" customWidth="1"/>
    <col min="14855" max="14855" width="7" style="33" bestFit="1" customWidth="1"/>
    <col min="14856" max="14856" width="8.453125" style="33" bestFit="1" customWidth="1"/>
    <col min="14857" max="14857" width="9.81640625" style="33" bestFit="1" customWidth="1"/>
    <col min="14858" max="14858" width="7" style="33" bestFit="1" customWidth="1"/>
    <col min="14859" max="14859" width="8.453125" style="33" bestFit="1" customWidth="1"/>
    <col min="14860" max="14860" width="9.81640625" style="33" bestFit="1" customWidth="1"/>
    <col min="14861" max="14861" width="7" style="33" bestFit="1" customWidth="1"/>
    <col min="14862" max="15104" width="9.1796875" style="33"/>
    <col min="15105" max="15105" width="35.7265625" style="33" customWidth="1"/>
    <col min="15106" max="15108" width="15.7265625" style="33" customWidth="1"/>
    <col min="15109" max="15109" width="35.7265625" style="33" customWidth="1"/>
    <col min="15110" max="15110" width="9.81640625" style="33" bestFit="1" customWidth="1"/>
    <col min="15111" max="15111" width="7" style="33" bestFit="1" customWidth="1"/>
    <col min="15112" max="15112" width="8.453125" style="33" bestFit="1" customWidth="1"/>
    <col min="15113" max="15113" width="9.81640625" style="33" bestFit="1" customWidth="1"/>
    <col min="15114" max="15114" width="7" style="33" bestFit="1" customWidth="1"/>
    <col min="15115" max="15115" width="8.453125" style="33" bestFit="1" customWidth="1"/>
    <col min="15116" max="15116" width="9.81640625" style="33" bestFit="1" customWidth="1"/>
    <col min="15117" max="15117" width="7" style="33" bestFit="1" customWidth="1"/>
    <col min="15118" max="15360" width="9.1796875" style="33"/>
    <col min="15361" max="15361" width="35.7265625" style="33" customWidth="1"/>
    <col min="15362" max="15364" width="15.7265625" style="33" customWidth="1"/>
    <col min="15365" max="15365" width="35.7265625" style="33" customWidth="1"/>
    <col min="15366" max="15366" width="9.81640625" style="33" bestFit="1" customWidth="1"/>
    <col min="15367" max="15367" width="7" style="33" bestFit="1" customWidth="1"/>
    <col min="15368" max="15368" width="8.453125" style="33" bestFit="1" customWidth="1"/>
    <col min="15369" max="15369" width="9.81640625" style="33" bestFit="1" customWidth="1"/>
    <col min="15370" max="15370" width="7" style="33" bestFit="1" customWidth="1"/>
    <col min="15371" max="15371" width="8.453125" style="33" bestFit="1" customWidth="1"/>
    <col min="15372" max="15372" width="9.81640625" style="33" bestFit="1" customWidth="1"/>
    <col min="15373" max="15373" width="7" style="33" bestFit="1" customWidth="1"/>
    <col min="15374" max="15616" width="9.1796875" style="33"/>
    <col min="15617" max="15617" width="35.7265625" style="33" customWidth="1"/>
    <col min="15618" max="15620" width="15.7265625" style="33" customWidth="1"/>
    <col min="15621" max="15621" width="35.7265625" style="33" customWidth="1"/>
    <col min="15622" max="15622" width="9.81640625" style="33" bestFit="1" customWidth="1"/>
    <col min="15623" max="15623" width="7" style="33" bestFit="1" customWidth="1"/>
    <col min="15624" max="15624" width="8.453125" style="33" bestFit="1" customWidth="1"/>
    <col min="15625" max="15625" width="9.81640625" style="33" bestFit="1" customWidth="1"/>
    <col min="15626" max="15626" width="7" style="33" bestFit="1" customWidth="1"/>
    <col min="15627" max="15627" width="8.453125" style="33" bestFit="1" customWidth="1"/>
    <col min="15628" max="15628" width="9.81640625" style="33" bestFit="1" customWidth="1"/>
    <col min="15629" max="15629" width="7" style="33" bestFit="1" customWidth="1"/>
    <col min="15630" max="15872" width="9.1796875" style="33"/>
    <col min="15873" max="15873" width="35.7265625" style="33" customWidth="1"/>
    <col min="15874" max="15876" width="15.7265625" style="33" customWidth="1"/>
    <col min="15877" max="15877" width="35.7265625" style="33" customWidth="1"/>
    <col min="15878" max="15878" width="9.81640625" style="33" bestFit="1" customWidth="1"/>
    <col min="15879" max="15879" width="7" style="33" bestFit="1" customWidth="1"/>
    <col min="15880" max="15880" width="8.453125" style="33" bestFit="1" customWidth="1"/>
    <col min="15881" max="15881" width="9.81640625" style="33" bestFit="1" customWidth="1"/>
    <col min="15882" max="15882" width="7" style="33" bestFit="1" customWidth="1"/>
    <col min="15883" max="15883" width="8.453125" style="33" bestFit="1" customWidth="1"/>
    <col min="15884" max="15884" width="9.81640625" style="33" bestFit="1" customWidth="1"/>
    <col min="15885" max="15885" width="7" style="33" bestFit="1" customWidth="1"/>
    <col min="15886" max="16128" width="9.1796875" style="33"/>
    <col min="16129" max="16129" width="35.7265625" style="33" customWidth="1"/>
    <col min="16130" max="16132" width="15.7265625" style="33" customWidth="1"/>
    <col min="16133" max="16133" width="35.7265625" style="33" customWidth="1"/>
    <col min="16134" max="16134" width="9.81640625" style="33" bestFit="1" customWidth="1"/>
    <col min="16135" max="16135" width="7" style="33" bestFit="1" customWidth="1"/>
    <col min="16136" max="16136" width="8.453125" style="33" bestFit="1" customWidth="1"/>
    <col min="16137" max="16137" width="9.81640625" style="33" bestFit="1" customWidth="1"/>
    <col min="16138" max="16138" width="7" style="33" bestFit="1" customWidth="1"/>
    <col min="16139" max="16139" width="8.453125" style="33" bestFit="1" customWidth="1"/>
    <col min="16140" max="16140" width="9.81640625" style="33" bestFit="1" customWidth="1"/>
    <col min="16141" max="16141" width="7" style="33" bestFit="1" customWidth="1"/>
    <col min="16142" max="16384" width="9.1796875" style="33"/>
  </cols>
  <sheetData>
    <row r="1" spans="1:13" ht="22" customHeight="1" x14ac:dyDescent="0.4">
      <c r="A1" s="1174" t="s">
        <v>420</v>
      </c>
      <c r="B1" s="1174"/>
      <c r="C1" s="1174"/>
      <c r="D1" s="1174"/>
      <c r="E1" s="1174"/>
      <c r="F1" s="103"/>
      <c r="G1" s="4"/>
      <c r="H1" s="4"/>
      <c r="I1" s="4"/>
      <c r="J1" s="4"/>
      <c r="K1" s="4"/>
      <c r="L1" s="4"/>
    </row>
    <row r="2" spans="1:13" ht="35.25" customHeight="1" x14ac:dyDescent="0.4">
      <c r="A2" s="1333" t="s">
        <v>632</v>
      </c>
      <c r="B2" s="1175"/>
      <c r="C2" s="1175"/>
      <c r="D2" s="1175"/>
      <c r="E2" s="1175"/>
      <c r="F2" s="102"/>
      <c r="G2" s="4"/>
      <c r="H2" s="4"/>
      <c r="I2" s="4"/>
      <c r="J2" s="4"/>
      <c r="K2" s="4"/>
      <c r="L2" s="4"/>
    </row>
    <row r="3" spans="1:13" ht="22" customHeight="1" x14ac:dyDescent="0.4">
      <c r="A3" s="1175">
        <v>2017</v>
      </c>
      <c r="B3" s="1175"/>
      <c r="C3" s="1175"/>
      <c r="D3" s="1175"/>
      <c r="E3" s="1175"/>
      <c r="F3" s="102"/>
      <c r="G3" s="4"/>
      <c r="H3" s="4"/>
      <c r="I3" s="4"/>
      <c r="J3" s="4"/>
      <c r="K3" s="4"/>
    </row>
    <row r="4" spans="1:13" ht="19.5" customHeight="1" x14ac:dyDescent="0.4">
      <c r="A4" s="318" t="s">
        <v>150</v>
      </c>
      <c r="B4" s="320"/>
      <c r="C4" s="320"/>
      <c r="D4" s="320"/>
      <c r="E4" s="319" t="s">
        <v>77</v>
      </c>
      <c r="F4" s="4"/>
      <c r="G4" s="4"/>
      <c r="H4" s="96"/>
      <c r="I4" s="1509"/>
      <c r="J4" s="1509"/>
      <c r="K4" s="4"/>
      <c r="L4" s="4"/>
      <c r="M4" s="4"/>
    </row>
    <row r="5" spans="1:13" ht="35.15" customHeight="1" x14ac:dyDescent="0.25">
      <c r="A5" s="607" t="s">
        <v>928</v>
      </c>
      <c r="B5" s="758" t="s">
        <v>405</v>
      </c>
      <c r="C5" s="517" t="s">
        <v>1250</v>
      </c>
      <c r="D5" s="517" t="s">
        <v>1249</v>
      </c>
      <c r="E5" s="608" t="s">
        <v>927</v>
      </c>
    </row>
    <row r="6" spans="1:13" ht="30" customHeight="1" thickBot="1" x14ac:dyDescent="0.3">
      <c r="A6" s="857" t="s">
        <v>283</v>
      </c>
      <c r="B6" s="271">
        <f>D6+C6</f>
        <v>44</v>
      </c>
      <c r="C6" s="220">
        <v>15</v>
      </c>
      <c r="D6" s="220">
        <v>29</v>
      </c>
      <c r="E6" s="804" t="s">
        <v>85</v>
      </c>
    </row>
    <row r="7" spans="1:13" ht="30" customHeight="1" thickTop="1" thickBot="1" x14ac:dyDescent="0.3">
      <c r="A7" s="858" t="s">
        <v>571</v>
      </c>
      <c r="B7" s="721">
        <f t="shared" ref="B7:B11" si="0">D7+C7</f>
        <v>2</v>
      </c>
      <c r="C7" s="222">
        <v>1</v>
      </c>
      <c r="D7" s="222">
        <v>1</v>
      </c>
      <c r="E7" s="805" t="s">
        <v>86</v>
      </c>
    </row>
    <row r="8" spans="1:13" ht="30" customHeight="1" thickTop="1" thickBot="1" x14ac:dyDescent="0.3">
      <c r="A8" s="859" t="s">
        <v>194</v>
      </c>
      <c r="B8" s="271">
        <f t="shared" si="0"/>
        <v>59</v>
      </c>
      <c r="C8" s="198">
        <v>29</v>
      </c>
      <c r="D8" s="198">
        <v>30</v>
      </c>
      <c r="E8" s="806" t="s">
        <v>87</v>
      </c>
    </row>
    <row r="9" spans="1:13" ht="30" customHeight="1" thickTop="1" thickBot="1" x14ac:dyDescent="0.3">
      <c r="A9" s="858" t="s">
        <v>88</v>
      </c>
      <c r="B9" s="721">
        <f t="shared" si="0"/>
        <v>37</v>
      </c>
      <c r="C9" s="222">
        <v>19</v>
      </c>
      <c r="D9" s="222">
        <v>18</v>
      </c>
      <c r="E9" s="805" t="s">
        <v>89</v>
      </c>
    </row>
    <row r="10" spans="1:13" ht="30" customHeight="1" thickTop="1" thickBot="1" x14ac:dyDescent="0.3">
      <c r="A10" s="860" t="s">
        <v>1206</v>
      </c>
      <c r="B10" s="271">
        <f t="shared" si="0"/>
        <v>3</v>
      </c>
      <c r="C10" s="253">
        <v>0</v>
      </c>
      <c r="D10" s="253">
        <v>3</v>
      </c>
      <c r="E10" s="856" t="s">
        <v>905</v>
      </c>
    </row>
    <row r="11" spans="1:13" ht="30" customHeight="1" thickTop="1" x14ac:dyDescent="0.25">
      <c r="A11" s="861" t="s">
        <v>92</v>
      </c>
      <c r="B11" s="723">
        <f t="shared" si="0"/>
        <v>6</v>
      </c>
      <c r="C11" s="224">
        <v>4</v>
      </c>
      <c r="D11" s="224">
        <v>2</v>
      </c>
      <c r="E11" s="807" t="s">
        <v>93</v>
      </c>
    </row>
    <row r="12" spans="1:13" ht="35.15" customHeight="1" x14ac:dyDescent="0.25">
      <c r="A12" s="703" t="s">
        <v>47</v>
      </c>
      <c r="B12" s="722">
        <f t="shared" ref="B12" si="1">D12+C12</f>
        <v>151</v>
      </c>
      <c r="C12" s="264">
        <f>SUM(C6:C11)</f>
        <v>68</v>
      </c>
      <c r="D12" s="264">
        <f>SUM(D6:D11)</f>
        <v>83</v>
      </c>
      <c r="E12" s="794" t="s">
        <v>48</v>
      </c>
    </row>
    <row r="14" spans="1:13" x14ac:dyDescent="0.3">
      <c r="B14" s="545" t="str">
        <f t="shared" ref="B14:C20" si="2">C5</f>
        <v>إناث
Females</v>
      </c>
      <c r="C14" s="545" t="str">
        <f t="shared" si="2"/>
        <v>ذكور
Males</v>
      </c>
    </row>
    <row r="15" spans="1:13" ht="25" x14ac:dyDescent="0.3">
      <c r="A15" s="555" t="s">
        <v>843</v>
      </c>
      <c r="B15" s="545">
        <f t="shared" si="2"/>
        <v>15</v>
      </c>
      <c r="C15" s="545">
        <f t="shared" si="2"/>
        <v>29</v>
      </c>
    </row>
    <row r="16" spans="1:13" ht="25" x14ac:dyDescent="0.3">
      <c r="A16" s="317" t="s">
        <v>625</v>
      </c>
      <c r="B16" s="545">
        <f t="shared" si="2"/>
        <v>1</v>
      </c>
      <c r="C16" s="545">
        <f t="shared" si="2"/>
        <v>1</v>
      </c>
    </row>
    <row r="17" spans="1:4" ht="25" x14ac:dyDescent="0.3">
      <c r="A17" s="317" t="s">
        <v>196</v>
      </c>
      <c r="B17" s="545">
        <f t="shared" si="2"/>
        <v>29</v>
      </c>
      <c r="C17" s="545">
        <f t="shared" si="2"/>
        <v>30</v>
      </c>
    </row>
    <row r="18" spans="1:4" ht="25" x14ac:dyDescent="0.3">
      <c r="A18" s="40" t="s">
        <v>197</v>
      </c>
      <c r="B18" s="545">
        <f t="shared" si="2"/>
        <v>19</v>
      </c>
      <c r="C18" s="545">
        <f t="shared" si="2"/>
        <v>18</v>
      </c>
      <c r="D18" s="51" t="s">
        <v>309</v>
      </c>
    </row>
    <row r="19" spans="1:4" ht="25" x14ac:dyDescent="0.3">
      <c r="A19" s="41" t="s">
        <v>1251</v>
      </c>
      <c r="B19" s="545">
        <f t="shared" si="2"/>
        <v>0</v>
      </c>
      <c r="C19" s="545">
        <f t="shared" si="2"/>
        <v>3</v>
      </c>
    </row>
    <row r="20" spans="1:4" ht="25" x14ac:dyDescent="0.3">
      <c r="A20" s="40" t="s">
        <v>198</v>
      </c>
      <c r="B20" s="545">
        <f t="shared" si="2"/>
        <v>4</v>
      </c>
      <c r="C20" s="545">
        <f t="shared" si="2"/>
        <v>2</v>
      </c>
    </row>
  </sheetData>
  <mergeCells count="4">
    <mergeCell ref="A1:E1"/>
    <mergeCell ref="A2:E2"/>
    <mergeCell ref="A3:E3"/>
    <mergeCell ref="I4:J4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Sheet92"/>
  <dimension ref="A1:S37"/>
  <sheetViews>
    <sheetView view="pageBreakPreview" zoomScaleNormal="100" zoomScaleSheetLayoutView="100" workbookViewId="0">
      <selection activeCell="I14" sqref="I14"/>
    </sheetView>
  </sheetViews>
  <sheetFormatPr defaultColWidth="9.1796875" defaultRowHeight="13" x14ac:dyDescent="0.25"/>
  <cols>
    <col min="1" max="1" width="22.54296875" style="302" customWidth="1"/>
    <col min="2" max="2" width="35.81640625" style="302" customWidth="1"/>
    <col min="3" max="3" width="6.453125" style="302" customWidth="1"/>
    <col min="4" max="4" width="7.453125" style="310" customWidth="1"/>
    <col min="5" max="6" width="6.453125" style="313" customWidth="1"/>
    <col min="7" max="7" width="7.453125" style="313" customWidth="1"/>
    <col min="8" max="8" width="6.453125" style="313" customWidth="1"/>
    <col min="9" max="9" width="6.26953125" style="313" customWidth="1"/>
    <col min="10" max="10" width="7.453125" style="313" customWidth="1"/>
    <col min="11" max="11" width="6.453125" style="313" customWidth="1"/>
    <col min="12" max="12" width="35.7265625" style="302" customWidth="1"/>
    <col min="13" max="16384" width="9.1796875" style="302"/>
  </cols>
  <sheetData>
    <row r="1" spans="1:12" ht="17.25" customHeight="1" x14ac:dyDescent="0.25">
      <c r="A1" s="1513" t="s">
        <v>552</v>
      </c>
      <c r="B1" s="1513"/>
      <c r="C1" s="1513"/>
      <c r="D1" s="1513"/>
      <c r="E1" s="1513"/>
      <c r="F1" s="1513"/>
      <c r="G1" s="1513"/>
      <c r="H1" s="1513"/>
      <c r="I1" s="1513"/>
      <c r="J1" s="1513"/>
      <c r="K1" s="1513"/>
      <c r="L1" s="1513"/>
    </row>
    <row r="2" spans="1:12" s="312" customFormat="1" ht="17.25" customHeight="1" x14ac:dyDescent="0.3">
      <c r="A2" s="1514" t="s">
        <v>663</v>
      </c>
      <c r="B2" s="1514"/>
      <c r="C2" s="1514"/>
      <c r="D2" s="1514"/>
      <c r="E2" s="1514"/>
      <c r="F2" s="1514"/>
      <c r="G2" s="1514"/>
      <c r="H2" s="1514"/>
      <c r="I2" s="1514"/>
      <c r="J2" s="1514"/>
      <c r="K2" s="1514"/>
      <c r="L2" s="1514"/>
    </row>
    <row r="3" spans="1:12" ht="17.25" customHeight="1" x14ac:dyDescent="0.25">
      <c r="A3" s="1446">
        <v>2017</v>
      </c>
      <c r="B3" s="1446"/>
      <c r="C3" s="1446"/>
      <c r="D3" s="1446"/>
      <c r="E3" s="1446"/>
      <c r="F3" s="1446"/>
      <c r="G3" s="1446"/>
      <c r="H3" s="1446"/>
      <c r="I3" s="1446"/>
      <c r="J3" s="1446"/>
      <c r="K3" s="1446"/>
      <c r="L3" s="1446"/>
    </row>
    <row r="4" spans="1:12" ht="27.75" customHeight="1" x14ac:dyDescent="0.35">
      <c r="A4" s="980" t="s">
        <v>935</v>
      </c>
      <c r="B4" s="981"/>
      <c r="C4" s="981"/>
      <c r="D4" s="981"/>
      <c r="E4" s="981"/>
      <c r="F4" s="981"/>
      <c r="G4" s="981"/>
      <c r="H4" s="981"/>
      <c r="I4" s="981"/>
      <c r="J4" s="981"/>
      <c r="K4" s="981"/>
      <c r="L4" s="982" t="s">
        <v>82</v>
      </c>
    </row>
    <row r="5" spans="1:12" ht="29.5" customHeight="1" x14ac:dyDescent="0.25">
      <c r="A5" s="1519" t="s">
        <v>551</v>
      </c>
      <c r="B5" s="1517" t="s">
        <v>114</v>
      </c>
      <c r="C5" s="1215" t="s">
        <v>934</v>
      </c>
      <c r="D5" s="1215"/>
      <c r="E5" s="1215"/>
      <c r="F5" s="1215" t="s">
        <v>933</v>
      </c>
      <c r="G5" s="1215"/>
      <c r="H5" s="1215"/>
      <c r="I5" s="1215" t="s">
        <v>932</v>
      </c>
      <c r="J5" s="1215"/>
      <c r="K5" s="1215"/>
      <c r="L5" s="1515" t="s">
        <v>115</v>
      </c>
    </row>
    <row r="6" spans="1:12" ht="23.5" x14ac:dyDescent="0.25">
      <c r="A6" s="1520"/>
      <c r="B6" s="1518"/>
      <c r="C6" s="99" t="s">
        <v>911</v>
      </c>
      <c r="D6" s="494" t="s">
        <v>796</v>
      </c>
      <c r="E6" s="494" t="s">
        <v>795</v>
      </c>
      <c r="F6" s="99" t="s">
        <v>404</v>
      </c>
      <c r="G6" s="494" t="s">
        <v>796</v>
      </c>
      <c r="H6" s="494" t="s">
        <v>795</v>
      </c>
      <c r="I6" s="99" t="s">
        <v>404</v>
      </c>
      <c r="J6" s="494" t="s">
        <v>796</v>
      </c>
      <c r="K6" s="494" t="s">
        <v>795</v>
      </c>
      <c r="L6" s="1516"/>
    </row>
    <row r="7" spans="1:12" s="361" customFormat="1" ht="13.5" thickBot="1" x14ac:dyDescent="0.3">
      <c r="A7" s="412" t="s">
        <v>696</v>
      </c>
      <c r="B7" s="615" t="s">
        <v>697</v>
      </c>
      <c r="C7" s="414">
        <f>E7+D7</f>
        <v>0</v>
      </c>
      <c r="D7" s="414">
        <f>J7+G7</f>
        <v>0</v>
      </c>
      <c r="E7" s="414">
        <f>K7+H7</f>
        <v>0</v>
      </c>
      <c r="F7" s="414">
        <f>H7+G7</f>
        <v>0</v>
      </c>
      <c r="G7" s="416">
        <v>0</v>
      </c>
      <c r="H7" s="411">
        <v>0</v>
      </c>
      <c r="I7" s="414">
        <f>K7+J7</f>
        <v>0</v>
      </c>
      <c r="J7" s="411">
        <v>0</v>
      </c>
      <c r="K7" s="411">
        <v>0</v>
      </c>
      <c r="L7" s="610" t="s">
        <v>698</v>
      </c>
    </row>
    <row r="8" spans="1:12" s="362" customFormat="1" ht="13.5" thickBot="1" x14ac:dyDescent="0.3">
      <c r="A8" s="413" t="s">
        <v>466</v>
      </c>
      <c r="B8" s="616" t="s">
        <v>699</v>
      </c>
      <c r="C8" s="415">
        <f t="shared" ref="C8:C32" si="0">E8+D8</f>
        <v>0</v>
      </c>
      <c r="D8" s="415">
        <f t="shared" ref="D8:D32" si="1">J8+G8</f>
        <v>0</v>
      </c>
      <c r="E8" s="415">
        <f t="shared" ref="E8:E32" si="2">K8+H8</f>
        <v>0</v>
      </c>
      <c r="F8" s="415">
        <f t="shared" ref="F8:F32" si="3">H8+G8</f>
        <v>0</v>
      </c>
      <c r="G8" s="417">
        <v>0</v>
      </c>
      <c r="H8" s="314">
        <v>0</v>
      </c>
      <c r="I8" s="415">
        <f t="shared" ref="I8:I32" si="4">K8+J8</f>
        <v>0</v>
      </c>
      <c r="J8" s="314">
        <v>0</v>
      </c>
      <c r="K8" s="314">
        <v>0</v>
      </c>
      <c r="L8" s="611" t="s">
        <v>587</v>
      </c>
    </row>
    <row r="9" spans="1:12" s="361" customFormat="1" ht="24" customHeight="1" thickBot="1" x14ac:dyDescent="0.3">
      <c r="A9" s="412" t="s">
        <v>700</v>
      </c>
      <c r="B9" s="615" t="s">
        <v>470</v>
      </c>
      <c r="C9" s="414">
        <f t="shared" si="0"/>
        <v>2</v>
      </c>
      <c r="D9" s="414">
        <f t="shared" si="1"/>
        <v>1</v>
      </c>
      <c r="E9" s="414">
        <f t="shared" si="2"/>
        <v>1</v>
      </c>
      <c r="F9" s="414">
        <f t="shared" si="3"/>
        <v>1</v>
      </c>
      <c r="G9" s="416">
        <v>1</v>
      </c>
      <c r="H9" s="411">
        <v>0</v>
      </c>
      <c r="I9" s="414">
        <f t="shared" si="4"/>
        <v>1</v>
      </c>
      <c r="J9" s="411">
        <v>0</v>
      </c>
      <c r="K9" s="411">
        <v>1</v>
      </c>
      <c r="L9" s="610" t="s">
        <v>701</v>
      </c>
    </row>
    <row r="10" spans="1:12" s="362" customFormat="1" ht="13.5" thickBot="1" x14ac:dyDescent="0.3">
      <c r="A10" s="413" t="s">
        <v>638</v>
      </c>
      <c r="B10" s="616" t="s">
        <v>636</v>
      </c>
      <c r="C10" s="415">
        <f t="shared" si="0"/>
        <v>0</v>
      </c>
      <c r="D10" s="415">
        <f t="shared" si="1"/>
        <v>0</v>
      </c>
      <c r="E10" s="415">
        <f t="shared" si="2"/>
        <v>0</v>
      </c>
      <c r="F10" s="415">
        <f t="shared" si="3"/>
        <v>0</v>
      </c>
      <c r="G10" s="417">
        <v>0</v>
      </c>
      <c r="H10" s="314">
        <v>0</v>
      </c>
      <c r="I10" s="415">
        <f t="shared" si="4"/>
        <v>0</v>
      </c>
      <c r="J10" s="314">
        <v>0</v>
      </c>
      <c r="K10" s="314">
        <v>0</v>
      </c>
      <c r="L10" s="611" t="s">
        <v>702</v>
      </c>
    </row>
    <row r="11" spans="1:12" s="361" customFormat="1" ht="13.5" thickBot="1" x14ac:dyDescent="0.3">
      <c r="A11" s="412" t="s">
        <v>703</v>
      </c>
      <c r="B11" s="615" t="s">
        <v>704</v>
      </c>
      <c r="C11" s="414">
        <f t="shared" si="0"/>
        <v>0</v>
      </c>
      <c r="D11" s="414">
        <f t="shared" si="1"/>
        <v>0</v>
      </c>
      <c r="E11" s="414">
        <f t="shared" si="2"/>
        <v>0</v>
      </c>
      <c r="F11" s="414">
        <f t="shared" si="3"/>
        <v>0</v>
      </c>
      <c r="G11" s="416">
        <v>0</v>
      </c>
      <c r="H11" s="411">
        <v>0</v>
      </c>
      <c r="I11" s="414">
        <f t="shared" si="4"/>
        <v>0</v>
      </c>
      <c r="J11" s="411">
        <v>0</v>
      </c>
      <c r="K11" s="411">
        <v>0</v>
      </c>
      <c r="L11" s="610" t="s">
        <v>601</v>
      </c>
    </row>
    <row r="12" spans="1:12" s="362" customFormat="1" ht="32" thickBot="1" x14ac:dyDescent="0.3">
      <c r="A12" s="413" t="s">
        <v>503</v>
      </c>
      <c r="B12" s="616" t="s">
        <v>705</v>
      </c>
      <c r="C12" s="415">
        <f t="shared" si="0"/>
        <v>5</v>
      </c>
      <c r="D12" s="415">
        <f t="shared" si="1"/>
        <v>4</v>
      </c>
      <c r="E12" s="415">
        <f t="shared" si="2"/>
        <v>1</v>
      </c>
      <c r="F12" s="415">
        <f t="shared" si="3"/>
        <v>4</v>
      </c>
      <c r="G12" s="417">
        <v>3</v>
      </c>
      <c r="H12" s="314">
        <v>1</v>
      </c>
      <c r="I12" s="415">
        <f t="shared" si="4"/>
        <v>1</v>
      </c>
      <c r="J12" s="314">
        <v>1</v>
      </c>
      <c r="K12" s="314">
        <v>0</v>
      </c>
      <c r="L12" s="611" t="s">
        <v>706</v>
      </c>
    </row>
    <row r="13" spans="1:12" s="361" customFormat="1" ht="13.5" thickBot="1" x14ac:dyDescent="0.3">
      <c r="A13" s="412" t="s">
        <v>707</v>
      </c>
      <c r="B13" s="615" t="s">
        <v>708</v>
      </c>
      <c r="C13" s="414">
        <f t="shared" si="0"/>
        <v>3</v>
      </c>
      <c r="D13" s="414">
        <f t="shared" si="1"/>
        <v>1</v>
      </c>
      <c r="E13" s="414">
        <f t="shared" si="2"/>
        <v>2</v>
      </c>
      <c r="F13" s="414">
        <f t="shared" si="3"/>
        <v>2</v>
      </c>
      <c r="G13" s="416">
        <v>0</v>
      </c>
      <c r="H13" s="411">
        <v>2</v>
      </c>
      <c r="I13" s="414">
        <f t="shared" si="4"/>
        <v>1</v>
      </c>
      <c r="J13" s="411">
        <v>1</v>
      </c>
      <c r="K13" s="411">
        <v>0</v>
      </c>
      <c r="L13" s="610" t="s">
        <v>709</v>
      </c>
    </row>
    <row r="14" spans="1:12" s="362" customFormat="1" ht="13.5" thickBot="1" x14ac:dyDescent="0.3">
      <c r="A14" s="413" t="s">
        <v>640</v>
      </c>
      <c r="B14" s="616" t="s">
        <v>641</v>
      </c>
      <c r="C14" s="415">
        <f t="shared" si="0"/>
        <v>0</v>
      </c>
      <c r="D14" s="415">
        <f t="shared" si="1"/>
        <v>0</v>
      </c>
      <c r="E14" s="415">
        <f t="shared" si="2"/>
        <v>0</v>
      </c>
      <c r="F14" s="415">
        <f t="shared" si="3"/>
        <v>0</v>
      </c>
      <c r="G14" s="417">
        <v>0</v>
      </c>
      <c r="H14" s="314">
        <v>0</v>
      </c>
      <c r="I14" s="415">
        <f t="shared" si="4"/>
        <v>0</v>
      </c>
      <c r="J14" s="314">
        <v>0</v>
      </c>
      <c r="K14" s="314">
        <v>0</v>
      </c>
      <c r="L14" s="611" t="s">
        <v>645</v>
      </c>
    </row>
    <row r="15" spans="1:12" s="361" customFormat="1" ht="13.5" thickBot="1" x14ac:dyDescent="0.3">
      <c r="A15" s="412" t="s">
        <v>517</v>
      </c>
      <c r="B15" s="615" t="s">
        <v>518</v>
      </c>
      <c r="C15" s="414">
        <f t="shared" si="0"/>
        <v>4</v>
      </c>
      <c r="D15" s="414">
        <f t="shared" si="1"/>
        <v>2</v>
      </c>
      <c r="E15" s="414">
        <f t="shared" si="2"/>
        <v>2</v>
      </c>
      <c r="F15" s="414">
        <f t="shared" si="3"/>
        <v>3</v>
      </c>
      <c r="G15" s="416">
        <v>1</v>
      </c>
      <c r="H15" s="411">
        <v>2</v>
      </c>
      <c r="I15" s="414">
        <f t="shared" si="4"/>
        <v>1</v>
      </c>
      <c r="J15" s="411">
        <v>1</v>
      </c>
      <c r="K15" s="411">
        <f>0</f>
        <v>0</v>
      </c>
      <c r="L15" s="610" t="s">
        <v>611</v>
      </c>
    </row>
    <row r="16" spans="1:12" s="362" customFormat="1" ht="13.5" thickBot="1" x14ac:dyDescent="0.3">
      <c r="A16" s="413" t="s">
        <v>710</v>
      </c>
      <c r="B16" s="616" t="s">
        <v>401</v>
      </c>
      <c r="C16" s="415">
        <f t="shared" si="0"/>
        <v>0</v>
      </c>
      <c r="D16" s="415">
        <f t="shared" si="1"/>
        <v>0</v>
      </c>
      <c r="E16" s="415">
        <f t="shared" si="2"/>
        <v>0</v>
      </c>
      <c r="F16" s="415">
        <f t="shared" si="3"/>
        <v>0</v>
      </c>
      <c r="G16" s="417">
        <v>0</v>
      </c>
      <c r="H16" s="314">
        <v>0</v>
      </c>
      <c r="I16" s="415">
        <f t="shared" si="4"/>
        <v>0</v>
      </c>
      <c r="J16" s="314">
        <v>0</v>
      </c>
      <c r="K16" s="314">
        <v>0</v>
      </c>
      <c r="L16" s="611" t="s">
        <v>711</v>
      </c>
    </row>
    <row r="17" spans="1:12" s="361" customFormat="1" ht="21.5" thickBot="1" x14ac:dyDescent="0.3">
      <c r="A17" s="412" t="s">
        <v>712</v>
      </c>
      <c r="B17" s="615" t="s">
        <v>713</v>
      </c>
      <c r="C17" s="414">
        <f t="shared" si="0"/>
        <v>5</v>
      </c>
      <c r="D17" s="414">
        <f t="shared" si="1"/>
        <v>1</v>
      </c>
      <c r="E17" s="414">
        <f t="shared" si="2"/>
        <v>4</v>
      </c>
      <c r="F17" s="414">
        <f t="shared" si="3"/>
        <v>4</v>
      </c>
      <c r="G17" s="416">
        <v>1</v>
      </c>
      <c r="H17" s="411">
        <v>3</v>
      </c>
      <c r="I17" s="414">
        <f t="shared" si="4"/>
        <v>1</v>
      </c>
      <c r="J17" s="411">
        <f>0</f>
        <v>0</v>
      </c>
      <c r="K17" s="411">
        <v>1</v>
      </c>
      <c r="L17" s="610" t="s">
        <v>714</v>
      </c>
    </row>
    <row r="18" spans="1:12" s="362" customFormat="1" ht="13.5" thickBot="1" x14ac:dyDescent="0.3">
      <c r="A18" s="413" t="s">
        <v>715</v>
      </c>
      <c r="B18" s="616" t="s">
        <v>716</v>
      </c>
      <c r="C18" s="415">
        <f t="shared" si="0"/>
        <v>34</v>
      </c>
      <c r="D18" s="415">
        <f t="shared" si="1"/>
        <v>16</v>
      </c>
      <c r="E18" s="415">
        <f t="shared" si="2"/>
        <v>18</v>
      </c>
      <c r="F18" s="415">
        <f t="shared" si="3"/>
        <v>26</v>
      </c>
      <c r="G18" s="417">
        <v>11</v>
      </c>
      <c r="H18" s="314">
        <v>15</v>
      </c>
      <c r="I18" s="415">
        <f t="shared" si="4"/>
        <v>8</v>
      </c>
      <c r="J18" s="314">
        <v>5</v>
      </c>
      <c r="K18" s="314">
        <v>3</v>
      </c>
      <c r="L18" s="611" t="s">
        <v>717</v>
      </c>
    </row>
    <row r="19" spans="1:12" s="361" customFormat="1" ht="13.5" thickBot="1" x14ac:dyDescent="0.3">
      <c r="A19" s="412" t="s">
        <v>718</v>
      </c>
      <c r="B19" s="615" t="s">
        <v>719</v>
      </c>
      <c r="C19" s="414">
        <f t="shared" si="0"/>
        <v>2</v>
      </c>
      <c r="D19" s="414">
        <f t="shared" si="1"/>
        <v>1</v>
      </c>
      <c r="E19" s="414">
        <f t="shared" si="2"/>
        <v>1</v>
      </c>
      <c r="F19" s="414">
        <f t="shared" si="3"/>
        <v>1</v>
      </c>
      <c r="G19" s="416">
        <v>1</v>
      </c>
      <c r="H19" s="411"/>
      <c r="I19" s="414">
        <f t="shared" si="4"/>
        <v>1</v>
      </c>
      <c r="J19" s="411">
        <f>0</f>
        <v>0</v>
      </c>
      <c r="K19" s="411">
        <v>1</v>
      </c>
      <c r="L19" s="610" t="s">
        <v>720</v>
      </c>
    </row>
    <row r="20" spans="1:12" s="362" customFormat="1" ht="13.5" thickBot="1" x14ac:dyDescent="0.3">
      <c r="A20" s="413" t="s">
        <v>544</v>
      </c>
      <c r="B20" s="616" t="s">
        <v>545</v>
      </c>
      <c r="C20" s="415">
        <f t="shared" si="0"/>
        <v>7</v>
      </c>
      <c r="D20" s="415">
        <f t="shared" si="1"/>
        <v>5</v>
      </c>
      <c r="E20" s="415">
        <f t="shared" si="2"/>
        <v>2</v>
      </c>
      <c r="F20" s="415">
        <f t="shared" si="3"/>
        <v>6</v>
      </c>
      <c r="G20" s="417">
        <v>4</v>
      </c>
      <c r="H20" s="314">
        <v>2</v>
      </c>
      <c r="I20" s="415">
        <f>K20+J20</f>
        <v>1</v>
      </c>
      <c r="J20" s="314">
        <v>1</v>
      </c>
      <c r="K20" s="314">
        <f>0</f>
        <v>0</v>
      </c>
      <c r="L20" s="611" t="s">
        <v>721</v>
      </c>
    </row>
    <row r="21" spans="1:12" s="361" customFormat="1" ht="13.5" thickBot="1" x14ac:dyDescent="0.3">
      <c r="A21" s="412" t="s">
        <v>722</v>
      </c>
      <c r="B21" s="615" t="s">
        <v>546</v>
      </c>
      <c r="C21" s="414">
        <f t="shared" si="0"/>
        <v>7</v>
      </c>
      <c r="D21" s="414">
        <f t="shared" si="1"/>
        <v>3</v>
      </c>
      <c r="E21" s="414">
        <f t="shared" si="2"/>
        <v>4</v>
      </c>
      <c r="F21" s="414">
        <f t="shared" si="3"/>
        <v>5</v>
      </c>
      <c r="G21" s="416">
        <v>3</v>
      </c>
      <c r="H21" s="411">
        <v>2</v>
      </c>
      <c r="I21" s="414">
        <f t="shared" si="4"/>
        <v>2</v>
      </c>
      <c r="J21" s="411">
        <f>0</f>
        <v>0</v>
      </c>
      <c r="K21" s="411">
        <v>2</v>
      </c>
      <c r="L21" s="610" t="s">
        <v>723</v>
      </c>
    </row>
    <row r="22" spans="1:12" s="362" customFormat="1" ht="21.5" thickBot="1" x14ac:dyDescent="0.3">
      <c r="A22" s="413" t="s">
        <v>724</v>
      </c>
      <c r="B22" s="616" t="s">
        <v>642</v>
      </c>
      <c r="C22" s="415">
        <f t="shared" si="0"/>
        <v>3</v>
      </c>
      <c r="D22" s="415">
        <f t="shared" si="1"/>
        <v>0</v>
      </c>
      <c r="E22" s="415">
        <f t="shared" si="2"/>
        <v>3</v>
      </c>
      <c r="F22" s="415">
        <f t="shared" si="3"/>
        <v>2</v>
      </c>
      <c r="G22" s="417"/>
      <c r="H22" s="314">
        <v>2</v>
      </c>
      <c r="I22" s="415">
        <f t="shared" si="4"/>
        <v>1</v>
      </c>
      <c r="J22" s="314">
        <f>0</f>
        <v>0</v>
      </c>
      <c r="K22" s="314">
        <v>1</v>
      </c>
      <c r="L22" s="611" t="s">
        <v>725</v>
      </c>
    </row>
    <row r="23" spans="1:12" s="361" customFormat="1" ht="13.5" thickBot="1" x14ac:dyDescent="0.3">
      <c r="A23" s="412" t="s">
        <v>726</v>
      </c>
      <c r="B23" s="615" t="s">
        <v>727</v>
      </c>
      <c r="C23" s="414">
        <f t="shared" si="0"/>
        <v>9</v>
      </c>
      <c r="D23" s="414">
        <f t="shared" si="1"/>
        <v>4</v>
      </c>
      <c r="E23" s="414">
        <f t="shared" si="2"/>
        <v>5</v>
      </c>
      <c r="F23" s="414">
        <f t="shared" si="3"/>
        <v>5</v>
      </c>
      <c r="G23" s="416">
        <v>3</v>
      </c>
      <c r="H23" s="411">
        <v>2</v>
      </c>
      <c r="I23" s="414">
        <f t="shared" si="4"/>
        <v>4</v>
      </c>
      <c r="J23" s="411">
        <v>1</v>
      </c>
      <c r="K23" s="411">
        <v>3</v>
      </c>
      <c r="L23" s="610" t="s">
        <v>728</v>
      </c>
    </row>
    <row r="24" spans="1:12" s="362" customFormat="1" ht="21.5" thickBot="1" x14ac:dyDescent="0.3">
      <c r="A24" s="413" t="s">
        <v>547</v>
      </c>
      <c r="B24" s="616" t="s">
        <v>729</v>
      </c>
      <c r="C24" s="415">
        <f t="shared" si="0"/>
        <v>5</v>
      </c>
      <c r="D24" s="415">
        <f t="shared" si="1"/>
        <v>5</v>
      </c>
      <c r="E24" s="415">
        <f t="shared" si="2"/>
        <v>0</v>
      </c>
      <c r="F24" s="415">
        <f t="shared" si="3"/>
        <v>5</v>
      </c>
      <c r="G24" s="417">
        <v>5</v>
      </c>
      <c r="H24" s="314">
        <v>0</v>
      </c>
      <c r="I24" s="415">
        <f t="shared" si="4"/>
        <v>0</v>
      </c>
      <c r="J24" s="314">
        <f>0</f>
        <v>0</v>
      </c>
      <c r="K24" s="314">
        <f>0</f>
        <v>0</v>
      </c>
      <c r="L24" s="611" t="s">
        <v>730</v>
      </c>
    </row>
    <row r="25" spans="1:12" s="361" customFormat="1" ht="13.5" thickBot="1" x14ac:dyDescent="0.3">
      <c r="A25" s="412" t="s">
        <v>731</v>
      </c>
      <c r="B25" s="615" t="s">
        <v>732</v>
      </c>
      <c r="C25" s="414">
        <f t="shared" si="0"/>
        <v>1</v>
      </c>
      <c r="D25" s="414">
        <f t="shared" si="1"/>
        <v>1</v>
      </c>
      <c r="E25" s="414">
        <f t="shared" si="2"/>
        <v>0</v>
      </c>
      <c r="F25" s="414">
        <f t="shared" si="3"/>
        <v>1</v>
      </c>
      <c r="G25" s="416">
        <v>1</v>
      </c>
      <c r="H25" s="411">
        <v>0</v>
      </c>
      <c r="I25" s="414">
        <f t="shared" si="4"/>
        <v>0</v>
      </c>
      <c r="J25" s="411">
        <f>0</f>
        <v>0</v>
      </c>
      <c r="K25" s="411">
        <f>0</f>
        <v>0</v>
      </c>
      <c r="L25" s="610" t="s">
        <v>733</v>
      </c>
    </row>
    <row r="26" spans="1:12" s="362" customFormat="1" ht="13.5" thickBot="1" x14ac:dyDescent="0.3">
      <c r="A26" s="413" t="s">
        <v>548</v>
      </c>
      <c r="B26" s="616" t="s">
        <v>549</v>
      </c>
      <c r="C26" s="415">
        <f t="shared" si="0"/>
        <v>38</v>
      </c>
      <c r="D26" s="415">
        <f t="shared" si="1"/>
        <v>12</v>
      </c>
      <c r="E26" s="415">
        <f t="shared" si="2"/>
        <v>26</v>
      </c>
      <c r="F26" s="415">
        <f t="shared" si="3"/>
        <v>23</v>
      </c>
      <c r="G26" s="417">
        <v>9</v>
      </c>
      <c r="H26" s="314">
        <v>14</v>
      </c>
      <c r="I26" s="415">
        <f t="shared" si="4"/>
        <v>15</v>
      </c>
      <c r="J26" s="314">
        <v>3</v>
      </c>
      <c r="K26" s="314">
        <v>12</v>
      </c>
      <c r="L26" s="611" t="s">
        <v>734</v>
      </c>
    </row>
    <row r="27" spans="1:12" s="361" customFormat="1" ht="13.5" thickBot="1" x14ac:dyDescent="0.3">
      <c r="A27" s="412" t="s">
        <v>735</v>
      </c>
      <c r="B27" s="615" t="s">
        <v>736</v>
      </c>
      <c r="C27" s="414">
        <f t="shared" si="0"/>
        <v>13</v>
      </c>
      <c r="D27" s="414">
        <f t="shared" si="1"/>
        <v>6</v>
      </c>
      <c r="E27" s="414">
        <f t="shared" si="2"/>
        <v>7</v>
      </c>
      <c r="F27" s="414">
        <f t="shared" si="3"/>
        <v>12</v>
      </c>
      <c r="G27" s="416">
        <v>6</v>
      </c>
      <c r="H27" s="411">
        <v>6</v>
      </c>
      <c r="I27" s="414">
        <f t="shared" si="4"/>
        <v>1</v>
      </c>
      <c r="J27" s="411">
        <f>0</f>
        <v>0</v>
      </c>
      <c r="K27" s="411">
        <v>1</v>
      </c>
      <c r="L27" s="610" t="s">
        <v>737</v>
      </c>
    </row>
    <row r="28" spans="1:12" s="362" customFormat="1" ht="21" x14ac:dyDescent="0.25">
      <c r="A28" s="427" t="s">
        <v>738</v>
      </c>
      <c r="B28" s="617" t="s">
        <v>739</v>
      </c>
      <c r="C28" s="430">
        <f t="shared" si="0"/>
        <v>0</v>
      </c>
      <c r="D28" s="430">
        <f t="shared" si="1"/>
        <v>0</v>
      </c>
      <c r="E28" s="430">
        <f t="shared" si="2"/>
        <v>0</v>
      </c>
      <c r="F28" s="430">
        <f t="shared" si="3"/>
        <v>0</v>
      </c>
      <c r="G28" s="428">
        <v>0</v>
      </c>
      <c r="H28" s="429">
        <v>0</v>
      </c>
      <c r="I28" s="430">
        <f t="shared" si="4"/>
        <v>0</v>
      </c>
      <c r="J28" s="429">
        <v>0</v>
      </c>
      <c r="K28" s="429">
        <v>0</v>
      </c>
      <c r="L28" s="612" t="s">
        <v>740</v>
      </c>
    </row>
    <row r="29" spans="1:12" s="361" customFormat="1" ht="21.5" thickBot="1" x14ac:dyDescent="0.3">
      <c r="A29" s="423" t="s">
        <v>741</v>
      </c>
      <c r="B29" s="618" t="s">
        <v>742</v>
      </c>
      <c r="C29" s="426">
        <f t="shared" si="0"/>
        <v>7</v>
      </c>
      <c r="D29" s="426">
        <f t="shared" si="1"/>
        <v>3</v>
      </c>
      <c r="E29" s="426">
        <f t="shared" si="2"/>
        <v>4</v>
      </c>
      <c r="F29" s="426">
        <f t="shared" si="3"/>
        <v>3</v>
      </c>
      <c r="G29" s="424">
        <v>2</v>
      </c>
      <c r="H29" s="425">
        <v>1</v>
      </c>
      <c r="I29" s="426">
        <f t="shared" si="4"/>
        <v>4</v>
      </c>
      <c r="J29" s="425">
        <v>1</v>
      </c>
      <c r="K29" s="425">
        <v>3</v>
      </c>
      <c r="L29" s="613" t="s">
        <v>743</v>
      </c>
    </row>
    <row r="30" spans="1:12" s="362" customFormat="1" ht="32" thickBot="1" x14ac:dyDescent="0.3">
      <c r="A30" s="413" t="s">
        <v>550</v>
      </c>
      <c r="B30" s="616" t="s">
        <v>744</v>
      </c>
      <c r="C30" s="415">
        <f t="shared" si="0"/>
        <v>1</v>
      </c>
      <c r="D30" s="415">
        <f t="shared" si="1"/>
        <v>0</v>
      </c>
      <c r="E30" s="415">
        <f t="shared" si="2"/>
        <v>1</v>
      </c>
      <c r="F30" s="415">
        <f t="shared" si="3"/>
        <v>1</v>
      </c>
      <c r="G30" s="417">
        <v>0</v>
      </c>
      <c r="H30" s="314">
        <v>1</v>
      </c>
      <c r="I30" s="415">
        <f t="shared" si="4"/>
        <v>0</v>
      </c>
      <c r="J30" s="314">
        <f>0</f>
        <v>0</v>
      </c>
      <c r="K30" s="314">
        <f>0</f>
        <v>0</v>
      </c>
      <c r="L30" s="611" t="s">
        <v>745</v>
      </c>
    </row>
    <row r="31" spans="1:12" s="361" customFormat="1" ht="48" customHeight="1" thickBot="1" x14ac:dyDescent="0.3">
      <c r="A31" s="412" t="s">
        <v>746</v>
      </c>
      <c r="B31" s="615" t="s">
        <v>643</v>
      </c>
      <c r="C31" s="414">
        <f t="shared" si="0"/>
        <v>5</v>
      </c>
      <c r="D31" s="414">
        <f t="shared" si="1"/>
        <v>3</v>
      </c>
      <c r="E31" s="414">
        <f t="shared" si="2"/>
        <v>2</v>
      </c>
      <c r="F31" s="414">
        <f t="shared" si="3"/>
        <v>3</v>
      </c>
      <c r="G31" s="416">
        <v>2</v>
      </c>
      <c r="H31" s="411">
        <v>1</v>
      </c>
      <c r="I31" s="414">
        <f t="shared" si="4"/>
        <v>2</v>
      </c>
      <c r="J31" s="411">
        <v>1</v>
      </c>
      <c r="K31" s="411">
        <v>1</v>
      </c>
      <c r="L31" s="610" t="s">
        <v>687</v>
      </c>
    </row>
    <row r="32" spans="1:12" s="362" customFormat="1" ht="27.75" customHeight="1" x14ac:dyDescent="0.25">
      <c r="A32" s="451" t="s">
        <v>747</v>
      </c>
      <c r="B32" s="619" t="s">
        <v>748</v>
      </c>
      <c r="C32" s="452">
        <f t="shared" si="0"/>
        <v>0</v>
      </c>
      <c r="D32" s="452">
        <f t="shared" si="1"/>
        <v>0</v>
      </c>
      <c r="E32" s="452">
        <f t="shared" si="2"/>
        <v>0</v>
      </c>
      <c r="F32" s="452">
        <f t="shared" si="3"/>
        <v>0</v>
      </c>
      <c r="G32" s="454">
        <v>0</v>
      </c>
      <c r="H32" s="453">
        <v>0</v>
      </c>
      <c r="I32" s="452">
        <f t="shared" si="4"/>
        <v>0</v>
      </c>
      <c r="J32" s="453">
        <v>0</v>
      </c>
      <c r="K32" s="453">
        <v>0</v>
      </c>
      <c r="L32" s="614" t="s">
        <v>749</v>
      </c>
    </row>
    <row r="33" spans="1:19" s="361" customFormat="1" ht="20.25" customHeight="1" x14ac:dyDescent="0.25">
      <c r="A33" s="1510" t="s">
        <v>47</v>
      </c>
      <c r="B33" s="1511" t="s">
        <v>540</v>
      </c>
      <c r="C33" s="455">
        <f t="shared" ref="C33:K33" si="5">SUM(C7:C32)</f>
        <v>151</v>
      </c>
      <c r="D33" s="455">
        <f t="shared" si="5"/>
        <v>68</v>
      </c>
      <c r="E33" s="455">
        <f t="shared" si="5"/>
        <v>83</v>
      </c>
      <c r="F33" s="455">
        <f t="shared" si="5"/>
        <v>107</v>
      </c>
      <c r="G33" s="455">
        <f t="shared" si="5"/>
        <v>53</v>
      </c>
      <c r="H33" s="455">
        <f t="shared" si="5"/>
        <v>54</v>
      </c>
      <c r="I33" s="455">
        <f t="shared" si="5"/>
        <v>44</v>
      </c>
      <c r="J33" s="455">
        <f t="shared" si="5"/>
        <v>15</v>
      </c>
      <c r="K33" s="455">
        <f t="shared" si="5"/>
        <v>29</v>
      </c>
      <c r="L33" s="609" t="s">
        <v>48</v>
      </c>
    </row>
    <row r="34" spans="1:19" s="369" customFormat="1" ht="15.5" x14ac:dyDescent="0.35">
      <c r="A34" s="1512" t="s">
        <v>910</v>
      </c>
      <c r="B34" s="1512"/>
      <c r="C34" s="408"/>
      <c r="D34" s="366"/>
      <c r="E34" s="367"/>
      <c r="F34" s="367"/>
      <c r="G34" s="367"/>
      <c r="H34" s="367"/>
      <c r="I34" s="367"/>
      <c r="J34" s="367"/>
      <c r="K34" s="1521" t="s">
        <v>929</v>
      </c>
      <c r="L34" s="1521"/>
      <c r="M34" s="368"/>
      <c r="S34" s="361"/>
    </row>
    <row r="35" spans="1:19" s="361" customFormat="1" x14ac:dyDescent="0.25">
      <c r="D35" s="370"/>
      <c r="E35" s="371"/>
      <c r="F35" s="371"/>
      <c r="G35" s="371"/>
      <c r="H35" s="371"/>
      <c r="I35" s="371"/>
      <c r="J35" s="371"/>
      <c r="K35" s="371"/>
    </row>
    <row r="36" spans="1:19" s="361" customFormat="1" x14ac:dyDescent="0.25">
      <c r="D36" s="370"/>
      <c r="E36" s="371"/>
      <c r="F36" s="371"/>
      <c r="G36" s="371"/>
      <c r="H36" s="371"/>
      <c r="I36" s="371"/>
      <c r="J36" s="371"/>
      <c r="K36" s="371"/>
    </row>
    <row r="37" spans="1:19" s="361" customFormat="1" x14ac:dyDescent="0.25">
      <c r="D37" s="370"/>
      <c r="E37" s="371"/>
      <c r="F37" s="371"/>
      <c r="G37" s="371"/>
      <c r="H37" s="371"/>
      <c r="I37" s="371"/>
      <c r="J37" s="371"/>
      <c r="K37" s="371"/>
    </row>
  </sheetData>
  <mergeCells count="12">
    <mergeCell ref="A33:B33"/>
    <mergeCell ref="A34:B34"/>
    <mergeCell ref="A1:L1"/>
    <mergeCell ref="A2:L2"/>
    <mergeCell ref="A3:L3"/>
    <mergeCell ref="I5:K5"/>
    <mergeCell ref="F5:H5"/>
    <mergeCell ref="C5:E5"/>
    <mergeCell ref="L5:L6"/>
    <mergeCell ref="B5:B6"/>
    <mergeCell ref="A5:A6"/>
    <mergeCell ref="K34:L34"/>
  </mergeCells>
  <printOptions horizontalCentered="1" verticalCentered="1"/>
  <pageMargins left="0" right="0" top="0" bottom="0" header="0" footer="0"/>
  <pageSetup paperSize="9" scale="94" orientation="landscape" r:id="rId1"/>
  <rowBreaks count="1" manualBreakCount="1">
    <brk id="28" max="11" man="1"/>
  </rowBreaks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Sheet93"/>
  <dimension ref="A1:A3"/>
  <sheetViews>
    <sheetView view="pageBreakPreview" zoomScaleNormal="100" zoomScaleSheetLayoutView="100" workbookViewId="0">
      <selection activeCell="J14" sqref="J14"/>
    </sheetView>
  </sheetViews>
  <sheetFormatPr defaultRowHeight="12.5" x14ac:dyDescent="0.25"/>
  <cols>
    <col min="1" max="1" width="64.81640625" style="33" customWidth="1"/>
    <col min="2" max="255" width="9.1796875" style="33"/>
    <col min="256" max="256" width="52.7265625" style="33" customWidth="1"/>
    <col min="257" max="511" width="9.1796875" style="33"/>
    <col min="512" max="512" width="52.7265625" style="33" customWidth="1"/>
    <col min="513" max="767" width="9.1796875" style="33"/>
    <col min="768" max="768" width="52.7265625" style="33" customWidth="1"/>
    <col min="769" max="1023" width="9.1796875" style="33"/>
    <col min="1024" max="1024" width="52.7265625" style="33" customWidth="1"/>
    <col min="1025" max="1279" width="9.1796875" style="33"/>
    <col min="1280" max="1280" width="52.7265625" style="33" customWidth="1"/>
    <col min="1281" max="1535" width="9.1796875" style="33"/>
    <col min="1536" max="1536" width="52.7265625" style="33" customWidth="1"/>
    <col min="1537" max="1791" width="9.1796875" style="33"/>
    <col min="1792" max="1792" width="52.7265625" style="33" customWidth="1"/>
    <col min="1793" max="2047" width="9.1796875" style="33"/>
    <col min="2048" max="2048" width="52.7265625" style="33" customWidth="1"/>
    <col min="2049" max="2303" width="9.1796875" style="33"/>
    <col min="2304" max="2304" width="52.7265625" style="33" customWidth="1"/>
    <col min="2305" max="2559" width="9.1796875" style="33"/>
    <col min="2560" max="2560" width="52.7265625" style="33" customWidth="1"/>
    <col min="2561" max="2815" width="9.1796875" style="33"/>
    <col min="2816" max="2816" width="52.7265625" style="33" customWidth="1"/>
    <col min="2817" max="3071" width="9.1796875" style="33"/>
    <col min="3072" max="3072" width="52.7265625" style="33" customWidth="1"/>
    <col min="3073" max="3327" width="9.1796875" style="33"/>
    <col min="3328" max="3328" width="52.7265625" style="33" customWidth="1"/>
    <col min="3329" max="3583" width="9.1796875" style="33"/>
    <col min="3584" max="3584" width="52.7265625" style="33" customWidth="1"/>
    <col min="3585" max="3839" width="9.1796875" style="33"/>
    <col min="3840" max="3840" width="52.7265625" style="33" customWidth="1"/>
    <col min="3841" max="4095" width="9.1796875" style="33"/>
    <col min="4096" max="4096" width="52.7265625" style="33" customWidth="1"/>
    <col min="4097" max="4351" width="9.1796875" style="33"/>
    <col min="4352" max="4352" width="52.7265625" style="33" customWidth="1"/>
    <col min="4353" max="4607" width="9.1796875" style="33"/>
    <col min="4608" max="4608" width="52.7265625" style="33" customWidth="1"/>
    <col min="4609" max="4863" width="9.1796875" style="33"/>
    <col min="4864" max="4864" width="52.7265625" style="33" customWidth="1"/>
    <col min="4865" max="5119" width="9.1796875" style="33"/>
    <col min="5120" max="5120" width="52.7265625" style="33" customWidth="1"/>
    <col min="5121" max="5375" width="9.1796875" style="33"/>
    <col min="5376" max="5376" width="52.7265625" style="33" customWidth="1"/>
    <col min="5377" max="5631" width="9.1796875" style="33"/>
    <col min="5632" max="5632" width="52.7265625" style="33" customWidth="1"/>
    <col min="5633" max="5887" width="9.1796875" style="33"/>
    <col min="5888" max="5888" width="52.7265625" style="33" customWidth="1"/>
    <col min="5889" max="6143" width="9.1796875" style="33"/>
    <col min="6144" max="6144" width="52.7265625" style="33" customWidth="1"/>
    <col min="6145" max="6399" width="9.1796875" style="33"/>
    <col min="6400" max="6400" width="52.7265625" style="33" customWidth="1"/>
    <col min="6401" max="6655" width="9.1796875" style="33"/>
    <col min="6656" max="6656" width="52.7265625" style="33" customWidth="1"/>
    <col min="6657" max="6911" width="9.1796875" style="33"/>
    <col min="6912" max="6912" width="52.7265625" style="33" customWidth="1"/>
    <col min="6913" max="7167" width="9.1796875" style="33"/>
    <col min="7168" max="7168" width="52.7265625" style="33" customWidth="1"/>
    <col min="7169" max="7423" width="9.1796875" style="33"/>
    <col min="7424" max="7424" width="52.7265625" style="33" customWidth="1"/>
    <col min="7425" max="7679" width="9.1796875" style="33"/>
    <col min="7680" max="7680" width="52.7265625" style="33" customWidth="1"/>
    <col min="7681" max="7935" width="9.1796875" style="33"/>
    <col min="7936" max="7936" width="52.7265625" style="33" customWidth="1"/>
    <col min="7937" max="8191" width="9.1796875" style="33"/>
    <col min="8192" max="8192" width="52.7265625" style="33" customWidth="1"/>
    <col min="8193" max="8447" width="9.1796875" style="33"/>
    <col min="8448" max="8448" width="52.7265625" style="33" customWidth="1"/>
    <col min="8449" max="8703" width="9.1796875" style="33"/>
    <col min="8704" max="8704" width="52.7265625" style="33" customWidth="1"/>
    <col min="8705" max="8959" width="9.1796875" style="33"/>
    <col min="8960" max="8960" width="52.7265625" style="33" customWidth="1"/>
    <col min="8961" max="9215" width="9.1796875" style="33"/>
    <col min="9216" max="9216" width="52.7265625" style="33" customWidth="1"/>
    <col min="9217" max="9471" width="9.1796875" style="33"/>
    <col min="9472" max="9472" width="52.7265625" style="33" customWidth="1"/>
    <col min="9473" max="9727" width="9.1796875" style="33"/>
    <col min="9728" max="9728" width="52.7265625" style="33" customWidth="1"/>
    <col min="9729" max="9983" width="9.1796875" style="33"/>
    <col min="9984" max="9984" width="52.7265625" style="33" customWidth="1"/>
    <col min="9985" max="10239" width="9.1796875" style="33"/>
    <col min="10240" max="10240" width="52.7265625" style="33" customWidth="1"/>
    <col min="10241" max="10495" width="9.1796875" style="33"/>
    <col min="10496" max="10496" width="52.7265625" style="33" customWidth="1"/>
    <col min="10497" max="10751" width="9.1796875" style="33"/>
    <col min="10752" max="10752" width="52.7265625" style="33" customWidth="1"/>
    <col min="10753" max="11007" width="9.1796875" style="33"/>
    <col min="11008" max="11008" width="52.7265625" style="33" customWidth="1"/>
    <col min="11009" max="11263" width="9.1796875" style="33"/>
    <col min="11264" max="11264" width="52.7265625" style="33" customWidth="1"/>
    <col min="11265" max="11519" width="9.1796875" style="33"/>
    <col min="11520" max="11520" width="52.7265625" style="33" customWidth="1"/>
    <col min="11521" max="11775" width="9.1796875" style="33"/>
    <col min="11776" max="11776" width="52.7265625" style="33" customWidth="1"/>
    <col min="11777" max="12031" width="9.1796875" style="33"/>
    <col min="12032" max="12032" width="52.7265625" style="33" customWidth="1"/>
    <col min="12033" max="12287" width="9.1796875" style="33"/>
    <col min="12288" max="12288" width="52.7265625" style="33" customWidth="1"/>
    <col min="12289" max="12543" width="9.1796875" style="33"/>
    <col min="12544" max="12544" width="52.7265625" style="33" customWidth="1"/>
    <col min="12545" max="12799" width="9.1796875" style="33"/>
    <col min="12800" max="12800" width="52.7265625" style="33" customWidth="1"/>
    <col min="12801" max="13055" width="9.1796875" style="33"/>
    <col min="13056" max="13056" width="52.7265625" style="33" customWidth="1"/>
    <col min="13057" max="13311" width="9.1796875" style="33"/>
    <col min="13312" max="13312" width="52.7265625" style="33" customWidth="1"/>
    <col min="13313" max="13567" width="9.1796875" style="33"/>
    <col min="13568" max="13568" width="52.7265625" style="33" customWidth="1"/>
    <col min="13569" max="13823" width="9.1796875" style="33"/>
    <col min="13824" max="13824" width="52.7265625" style="33" customWidth="1"/>
    <col min="13825" max="14079" width="9.1796875" style="33"/>
    <col min="14080" max="14080" width="52.7265625" style="33" customWidth="1"/>
    <col min="14081" max="14335" width="9.1796875" style="33"/>
    <col min="14336" max="14336" width="52.7265625" style="33" customWidth="1"/>
    <col min="14337" max="14591" width="9.1796875" style="33"/>
    <col min="14592" max="14592" width="52.7265625" style="33" customWidth="1"/>
    <col min="14593" max="14847" width="9.1796875" style="33"/>
    <col min="14848" max="14848" width="52.7265625" style="33" customWidth="1"/>
    <col min="14849" max="15103" width="9.1796875" style="33"/>
    <col min="15104" max="15104" width="52.7265625" style="33" customWidth="1"/>
    <col min="15105" max="15359" width="9.1796875" style="33"/>
    <col min="15360" max="15360" width="52.7265625" style="33" customWidth="1"/>
    <col min="15361" max="15615" width="9.1796875" style="33"/>
    <col min="15616" max="15616" width="52.7265625" style="33" customWidth="1"/>
    <col min="15617" max="15871" width="9.1796875" style="33"/>
    <col min="15872" max="15872" width="52.7265625" style="33" customWidth="1"/>
    <col min="15873" max="16127" width="9.1796875" style="33"/>
    <col min="16128" max="16128" width="52.7265625" style="33" customWidth="1"/>
    <col min="16129" max="16384" width="9.1796875" style="33"/>
  </cols>
  <sheetData>
    <row r="1" spans="1:1" ht="84" customHeight="1" thickTop="1" x14ac:dyDescent="1.6">
      <c r="A1" s="475" t="s">
        <v>763</v>
      </c>
    </row>
    <row r="2" spans="1:1" ht="53.25" customHeight="1" thickBot="1" x14ac:dyDescent="0.3">
      <c r="A2" s="476" t="s">
        <v>764</v>
      </c>
    </row>
    <row r="3" spans="1:1" ht="13" thickTop="1" x14ac:dyDescent="0.25"/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codeName="Sheet94"/>
  <dimension ref="A1:IS23"/>
  <sheetViews>
    <sheetView view="pageBreakPreview" zoomScaleNormal="100" zoomScaleSheetLayoutView="100" workbookViewId="0">
      <selection activeCell="G10" sqref="G10"/>
    </sheetView>
  </sheetViews>
  <sheetFormatPr defaultRowHeight="14" x14ac:dyDescent="0.3"/>
  <cols>
    <col min="1" max="1" width="40.453125" style="51" customWidth="1"/>
    <col min="2" max="10" width="9.26953125" style="51" customWidth="1"/>
    <col min="11" max="11" width="39.81640625" style="51" customWidth="1"/>
    <col min="12" max="253" width="9.1796875" style="33"/>
    <col min="254" max="254" width="42.7265625" style="33" customWidth="1"/>
    <col min="255" max="255" width="7.7265625" style="33" customWidth="1"/>
    <col min="256" max="256" width="8.453125" style="33" customWidth="1"/>
    <col min="257" max="258" width="7.7265625" style="33" customWidth="1"/>
    <col min="259" max="259" width="8.453125" style="33" customWidth="1"/>
    <col min="260" max="261" width="7.7265625" style="33" customWidth="1"/>
    <col min="262" max="262" width="8.453125" style="33" customWidth="1"/>
    <col min="263" max="263" width="7.7265625" style="33" customWidth="1"/>
    <col min="264" max="264" width="40.7265625" style="33" customWidth="1"/>
    <col min="265" max="509" width="9.1796875" style="33"/>
    <col min="510" max="510" width="42.7265625" style="33" customWidth="1"/>
    <col min="511" max="511" width="7.7265625" style="33" customWidth="1"/>
    <col min="512" max="512" width="8.453125" style="33" customWidth="1"/>
    <col min="513" max="514" width="7.7265625" style="33" customWidth="1"/>
    <col min="515" max="515" width="8.453125" style="33" customWidth="1"/>
    <col min="516" max="517" width="7.7265625" style="33" customWidth="1"/>
    <col min="518" max="518" width="8.453125" style="33" customWidth="1"/>
    <col min="519" max="519" width="7.7265625" style="33" customWidth="1"/>
    <col min="520" max="520" width="40.7265625" style="33" customWidth="1"/>
    <col min="521" max="765" width="9.1796875" style="33"/>
    <col min="766" max="766" width="42.7265625" style="33" customWidth="1"/>
    <col min="767" max="767" width="7.7265625" style="33" customWidth="1"/>
    <col min="768" max="768" width="8.453125" style="33" customWidth="1"/>
    <col min="769" max="770" width="7.7265625" style="33" customWidth="1"/>
    <col min="771" max="771" width="8.453125" style="33" customWidth="1"/>
    <col min="772" max="773" width="7.7265625" style="33" customWidth="1"/>
    <col min="774" max="774" width="8.453125" style="33" customWidth="1"/>
    <col min="775" max="775" width="7.7265625" style="33" customWidth="1"/>
    <col min="776" max="776" width="40.7265625" style="33" customWidth="1"/>
    <col min="777" max="1021" width="9.1796875" style="33"/>
    <col min="1022" max="1022" width="42.7265625" style="33" customWidth="1"/>
    <col min="1023" max="1023" width="7.7265625" style="33" customWidth="1"/>
    <col min="1024" max="1024" width="8.453125" style="33" customWidth="1"/>
    <col min="1025" max="1026" width="7.7265625" style="33" customWidth="1"/>
    <col min="1027" max="1027" width="8.453125" style="33" customWidth="1"/>
    <col min="1028" max="1029" width="7.7265625" style="33" customWidth="1"/>
    <col min="1030" max="1030" width="8.453125" style="33" customWidth="1"/>
    <col min="1031" max="1031" width="7.7265625" style="33" customWidth="1"/>
    <col min="1032" max="1032" width="40.7265625" style="33" customWidth="1"/>
    <col min="1033" max="1277" width="9.1796875" style="33"/>
    <col min="1278" max="1278" width="42.7265625" style="33" customWidth="1"/>
    <col min="1279" max="1279" width="7.7265625" style="33" customWidth="1"/>
    <col min="1280" max="1280" width="8.453125" style="33" customWidth="1"/>
    <col min="1281" max="1282" width="7.7265625" style="33" customWidth="1"/>
    <col min="1283" max="1283" width="8.453125" style="33" customWidth="1"/>
    <col min="1284" max="1285" width="7.7265625" style="33" customWidth="1"/>
    <col min="1286" max="1286" width="8.453125" style="33" customWidth="1"/>
    <col min="1287" max="1287" width="7.7265625" style="33" customWidth="1"/>
    <col min="1288" max="1288" width="40.7265625" style="33" customWidth="1"/>
    <col min="1289" max="1533" width="9.1796875" style="33"/>
    <col min="1534" max="1534" width="42.7265625" style="33" customWidth="1"/>
    <col min="1535" max="1535" width="7.7265625" style="33" customWidth="1"/>
    <col min="1536" max="1536" width="8.453125" style="33" customWidth="1"/>
    <col min="1537" max="1538" width="7.7265625" style="33" customWidth="1"/>
    <col min="1539" max="1539" width="8.453125" style="33" customWidth="1"/>
    <col min="1540" max="1541" width="7.7265625" style="33" customWidth="1"/>
    <col min="1542" max="1542" width="8.453125" style="33" customWidth="1"/>
    <col min="1543" max="1543" width="7.7265625" style="33" customWidth="1"/>
    <col min="1544" max="1544" width="40.7265625" style="33" customWidth="1"/>
    <col min="1545" max="1789" width="9.1796875" style="33"/>
    <col min="1790" max="1790" width="42.7265625" style="33" customWidth="1"/>
    <col min="1791" max="1791" width="7.7265625" style="33" customWidth="1"/>
    <col min="1792" max="1792" width="8.453125" style="33" customWidth="1"/>
    <col min="1793" max="1794" width="7.7265625" style="33" customWidth="1"/>
    <col min="1795" max="1795" width="8.453125" style="33" customWidth="1"/>
    <col min="1796" max="1797" width="7.7265625" style="33" customWidth="1"/>
    <col min="1798" max="1798" width="8.453125" style="33" customWidth="1"/>
    <col min="1799" max="1799" width="7.7265625" style="33" customWidth="1"/>
    <col min="1800" max="1800" width="40.7265625" style="33" customWidth="1"/>
    <col min="1801" max="2045" width="9.1796875" style="33"/>
    <col min="2046" max="2046" width="42.7265625" style="33" customWidth="1"/>
    <col min="2047" max="2047" width="7.7265625" style="33" customWidth="1"/>
    <col min="2048" max="2048" width="8.453125" style="33" customWidth="1"/>
    <col min="2049" max="2050" width="7.7265625" style="33" customWidth="1"/>
    <col min="2051" max="2051" width="8.453125" style="33" customWidth="1"/>
    <col min="2052" max="2053" width="7.7265625" style="33" customWidth="1"/>
    <col min="2054" max="2054" width="8.453125" style="33" customWidth="1"/>
    <col min="2055" max="2055" width="7.7265625" style="33" customWidth="1"/>
    <col min="2056" max="2056" width="40.7265625" style="33" customWidth="1"/>
    <col min="2057" max="2301" width="9.1796875" style="33"/>
    <col min="2302" max="2302" width="42.7265625" style="33" customWidth="1"/>
    <col min="2303" max="2303" width="7.7265625" style="33" customWidth="1"/>
    <col min="2304" max="2304" width="8.453125" style="33" customWidth="1"/>
    <col min="2305" max="2306" width="7.7265625" style="33" customWidth="1"/>
    <col min="2307" max="2307" width="8.453125" style="33" customWidth="1"/>
    <col min="2308" max="2309" width="7.7265625" style="33" customWidth="1"/>
    <col min="2310" max="2310" width="8.453125" style="33" customWidth="1"/>
    <col min="2311" max="2311" width="7.7265625" style="33" customWidth="1"/>
    <col min="2312" max="2312" width="40.7265625" style="33" customWidth="1"/>
    <col min="2313" max="2557" width="9.1796875" style="33"/>
    <col min="2558" max="2558" width="42.7265625" style="33" customWidth="1"/>
    <col min="2559" max="2559" width="7.7265625" style="33" customWidth="1"/>
    <col min="2560" max="2560" width="8.453125" style="33" customWidth="1"/>
    <col min="2561" max="2562" width="7.7265625" style="33" customWidth="1"/>
    <col min="2563" max="2563" width="8.453125" style="33" customWidth="1"/>
    <col min="2564" max="2565" width="7.7265625" style="33" customWidth="1"/>
    <col min="2566" max="2566" width="8.453125" style="33" customWidth="1"/>
    <col min="2567" max="2567" width="7.7265625" style="33" customWidth="1"/>
    <col min="2568" max="2568" width="40.7265625" style="33" customWidth="1"/>
    <col min="2569" max="2813" width="9.1796875" style="33"/>
    <col min="2814" max="2814" width="42.7265625" style="33" customWidth="1"/>
    <col min="2815" max="2815" width="7.7265625" style="33" customWidth="1"/>
    <col min="2816" max="2816" width="8.453125" style="33" customWidth="1"/>
    <col min="2817" max="2818" width="7.7265625" style="33" customWidth="1"/>
    <col min="2819" max="2819" width="8.453125" style="33" customWidth="1"/>
    <col min="2820" max="2821" width="7.7265625" style="33" customWidth="1"/>
    <col min="2822" max="2822" width="8.453125" style="33" customWidth="1"/>
    <col min="2823" max="2823" width="7.7265625" style="33" customWidth="1"/>
    <col min="2824" max="2824" width="40.7265625" style="33" customWidth="1"/>
    <col min="2825" max="3069" width="9.1796875" style="33"/>
    <col min="3070" max="3070" width="42.7265625" style="33" customWidth="1"/>
    <col min="3071" max="3071" width="7.7265625" style="33" customWidth="1"/>
    <col min="3072" max="3072" width="8.453125" style="33" customWidth="1"/>
    <col min="3073" max="3074" width="7.7265625" style="33" customWidth="1"/>
    <col min="3075" max="3075" width="8.453125" style="33" customWidth="1"/>
    <col min="3076" max="3077" width="7.7265625" style="33" customWidth="1"/>
    <col min="3078" max="3078" width="8.453125" style="33" customWidth="1"/>
    <col min="3079" max="3079" width="7.7265625" style="33" customWidth="1"/>
    <col min="3080" max="3080" width="40.7265625" style="33" customWidth="1"/>
    <col min="3081" max="3325" width="9.1796875" style="33"/>
    <col min="3326" max="3326" width="42.7265625" style="33" customWidth="1"/>
    <col min="3327" max="3327" width="7.7265625" style="33" customWidth="1"/>
    <col min="3328" max="3328" width="8.453125" style="33" customWidth="1"/>
    <col min="3329" max="3330" width="7.7265625" style="33" customWidth="1"/>
    <col min="3331" max="3331" width="8.453125" style="33" customWidth="1"/>
    <col min="3332" max="3333" width="7.7265625" style="33" customWidth="1"/>
    <col min="3334" max="3334" width="8.453125" style="33" customWidth="1"/>
    <col min="3335" max="3335" width="7.7265625" style="33" customWidth="1"/>
    <col min="3336" max="3336" width="40.7265625" style="33" customWidth="1"/>
    <col min="3337" max="3581" width="9.1796875" style="33"/>
    <col min="3582" max="3582" width="42.7265625" style="33" customWidth="1"/>
    <col min="3583" max="3583" width="7.7265625" style="33" customWidth="1"/>
    <col min="3584" max="3584" width="8.453125" style="33" customWidth="1"/>
    <col min="3585" max="3586" width="7.7265625" style="33" customWidth="1"/>
    <col min="3587" max="3587" width="8.453125" style="33" customWidth="1"/>
    <col min="3588" max="3589" width="7.7265625" style="33" customWidth="1"/>
    <col min="3590" max="3590" width="8.453125" style="33" customWidth="1"/>
    <col min="3591" max="3591" width="7.7265625" style="33" customWidth="1"/>
    <col min="3592" max="3592" width="40.7265625" style="33" customWidth="1"/>
    <col min="3593" max="3837" width="9.1796875" style="33"/>
    <col min="3838" max="3838" width="42.7265625" style="33" customWidth="1"/>
    <col min="3839" max="3839" width="7.7265625" style="33" customWidth="1"/>
    <col min="3840" max="3840" width="8.453125" style="33" customWidth="1"/>
    <col min="3841" max="3842" width="7.7265625" style="33" customWidth="1"/>
    <col min="3843" max="3843" width="8.453125" style="33" customWidth="1"/>
    <col min="3844" max="3845" width="7.7265625" style="33" customWidth="1"/>
    <col min="3846" max="3846" width="8.453125" style="33" customWidth="1"/>
    <col min="3847" max="3847" width="7.7265625" style="33" customWidth="1"/>
    <col min="3848" max="3848" width="40.7265625" style="33" customWidth="1"/>
    <col min="3849" max="4093" width="9.1796875" style="33"/>
    <col min="4094" max="4094" width="42.7265625" style="33" customWidth="1"/>
    <col min="4095" max="4095" width="7.7265625" style="33" customWidth="1"/>
    <col min="4096" max="4096" width="8.453125" style="33" customWidth="1"/>
    <col min="4097" max="4098" width="7.7265625" style="33" customWidth="1"/>
    <col min="4099" max="4099" width="8.453125" style="33" customWidth="1"/>
    <col min="4100" max="4101" width="7.7265625" style="33" customWidth="1"/>
    <col min="4102" max="4102" width="8.453125" style="33" customWidth="1"/>
    <col min="4103" max="4103" width="7.7265625" style="33" customWidth="1"/>
    <col min="4104" max="4104" width="40.7265625" style="33" customWidth="1"/>
    <col min="4105" max="4349" width="9.1796875" style="33"/>
    <col min="4350" max="4350" width="42.7265625" style="33" customWidth="1"/>
    <col min="4351" max="4351" width="7.7265625" style="33" customWidth="1"/>
    <col min="4352" max="4352" width="8.453125" style="33" customWidth="1"/>
    <col min="4353" max="4354" width="7.7265625" style="33" customWidth="1"/>
    <col min="4355" max="4355" width="8.453125" style="33" customWidth="1"/>
    <col min="4356" max="4357" width="7.7265625" style="33" customWidth="1"/>
    <col min="4358" max="4358" width="8.453125" style="33" customWidth="1"/>
    <col min="4359" max="4359" width="7.7265625" style="33" customWidth="1"/>
    <col min="4360" max="4360" width="40.7265625" style="33" customWidth="1"/>
    <col min="4361" max="4605" width="9.1796875" style="33"/>
    <col min="4606" max="4606" width="42.7265625" style="33" customWidth="1"/>
    <col min="4607" max="4607" width="7.7265625" style="33" customWidth="1"/>
    <col min="4608" max="4608" width="8.453125" style="33" customWidth="1"/>
    <col min="4609" max="4610" width="7.7265625" style="33" customWidth="1"/>
    <col min="4611" max="4611" width="8.453125" style="33" customWidth="1"/>
    <col min="4612" max="4613" width="7.7265625" style="33" customWidth="1"/>
    <col min="4614" max="4614" width="8.453125" style="33" customWidth="1"/>
    <col min="4615" max="4615" width="7.7265625" style="33" customWidth="1"/>
    <col min="4616" max="4616" width="40.7265625" style="33" customWidth="1"/>
    <col min="4617" max="4861" width="9.1796875" style="33"/>
    <col min="4862" max="4862" width="42.7265625" style="33" customWidth="1"/>
    <col min="4863" max="4863" width="7.7265625" style="33" customWidth="1"/>
    <col min="4864" max="4864" width="8.453125" style="33" customWidth="1"/>
    <col min="4865" max="4866" width="7.7265625" style="33" customWidth="1"/>
    <col min="4867" max="4867" width="8.453125" style="33" customWidth="1"/>
    <col min="4868" max="4869" width="7.7265625" style="33" customWidth="1"/>
    <col min="4870" max="4870" width="8.453125" style="33" customWidth="1"/>
    <col min="4871" max="4871" width="7.7265625" style="33" customWidth="1"/>
    <col min="4872" max="4872" width="40.7265625" style="33" customWidth="1"/>
    <col min="4873" max="5117" width="9.1796875" style="33"/>
    <col min="5118" max="5118" width="42.7265625" style="33" customWidth="1"/>
    <col min="5119" max="5119" width="7.7265625" style="33" customWidth="1"/>
    <col min="5120" max="5120" width="8.453125" style="33" customWidth="1"/>
    <col min="5121" max="5122" width="7.7265625" style="33" customWidth="1"/>
    <col min="5123" max="5123" width="8.453125" style="33" customWidth="1"/>
    <col min="5124" max="5125" width="7.7265625" style="33" customWidth="1"/>
    <col min="5126" max="5126" width="8.453125" style="33" customWidth="1"/>
    <col min="5127" max="5127" width="7.7265625" style="33" customWidth="1"/>
    <col min="5128" max="5128" width="40.7265625" style="33" customWidth="1"/>
    <col min="5129" max="5373" width="9.1796875" style="33"/>
    <col min="5374" max="5374" width="42.7265625" style="33" customWidth="1"/>
    <col min="5375" max="5375" width="7.7265625" style="33" customWidth="1"/>
    <col min="5376" max="5376" width="8.453125" style="33" customWidth="1"/>
    <col min="5377" max="5378" width="7.7265625" style="33" customWidth="1"/>
    <col min="5379" max="5379" width="8.453125" style="33" customWidth="1"/>
    <col min="5380" max="5381" width="7.7265625" style="33" customWidth="1"/>
    <col min="5382" max="5382" width="8.453125" style="33" customWidth="1"/>
    <col min="5383" max="5383" width="7.7265625" style="33" customWidth="1"/>
    <col min="5384" max="5384" width="40.7265625" style="33" customWidth="1"/>
    <col min="5385" max="5629" width="9.1796875" style="33"/>
    <col min="5630" max="5630" width="42.7265625" style="33" customWidth="1"/>
    <col min="5631" max="5631" width="7.7265625" style="33" customWidth="1"/>
    <col min="5632" max="5632" width="8.453125" style="33" customWidth="1"/>
    <col min="5633" max="5634" width="7.7265625" style="33" customWidth="1"/>
    <col min="5635" max="5635" width="8.453125" style="33" customWidth="1"/>
    <col min="5636" max="5637" width="7.7265625" style="33" customWidth="1"/>
    <col min="5638" max="5638" width="8.453125" style="33" customWidth="1"/>
    <col min="5639" max="5639" width="7.7265625" style="33" customWidth="1"/>
    <col min="5640" max="5640" width="40.7265625" style="33" customWidth="1"/>
    <col min="5641" max="5885" width="9.1796875" style="33"/>
    <col min="5886" max="5886" width="42.7265625" style="33" customWidth="1"/>
    <col min="5887" max="5887" width="7.7265625" style="33" customWidth="1"/>
    <col min="5888" max="5888" width="8.453125" style="33" customWidth="1"/>
    <col min="5889" max="5890" width="7.7265625" style="33" customWidth="1"/>
    <col min="5891" max="5891" width="8.453125" style="33" customWidth="1"/>
    <col min="5892" max="5893" width="7.7265625" style="33" customWidth="1"/>
    <col min="5894" max="5894" width="8.453125" style="33" customWidth="1"/>
    <col min="5895" max="5895" width="7.7265625" style="33" customWidth="1"/>
    <col min="5896" max="5896" width="40.7265625" style="33" customWidth="1"/>
    <col min="5897" max="6141" width="9.1796875" style="33"/>
    <col min="6142" max="6142" width="42.7265625" style="33" customWidth="1"/>
    <col min="6143" max="6143" width="7.7265625" style="33" customWidth="1"/>
    <col min="6144" max="6144" width="8.453125" style="33" customWidth="1"/>
    <col min="6145" max="6146" width="7.7265625" style="33" customWidth="1"/>
    <col min="6147" max="6147" width="8.453125" style="33" customWidth="1"/>
    <col min="6148" max="6149" width="7.7265625" style="33" customWidth="1"/>
    <col min="6150" max="6150" width="8.453125" style="33" customWidth="1"/>
    <col min="6151" max="6151" width="7.7265625" style="33" customWidth="1"/>
    <col min="6152" max="6152" width="40.7265625" style="33" customWidth="1"/>
    <col min="6153" max="6397" width="9.1796875" style="33"/>
    <col min="6398" max="6398" width="42.7265625" style="33" customWidth="1"/>
    <col min="6399" max="6399" width="7.7265625" style="33" customWidth="1"/>
    <col min="6400" max="6400" width="8.453125" style="33" customWidth="1"/>
    <col min="6401" max="6402" width="7.7265625" style="33" customWidth="1"/>
    <col min="6403" max="6403" width="8.453125" style="33" customWidth="1"/>
    <col min="6404" max="6405" width="7.7265625" style="33" customWidth="1"/>
    <col min="6406" max="6406" width="8.453125" style="33" customWidth="1"/>
    <col min="6407" max="6407" width="7.7265625" style="33" customWidth="1"/>
    <col min="6408" max="6408" width="40.7265625" style="33" customWidth="1"/>
    <col min="6409" max="6653" width="9.1796875" style="33"/>
    <col min="6654" max="6654" width="42.7265625" style="33" customWidth="1"/>
    <col min="6655" max="6655" width="7.7265625" style="33" customWidth="1"/>
    <col min="6656" max="6656" width="8.453125" style="33" customWidth="1"/>
    <col min="6657" max="6658" width="7.7265625" style="33" customWidth="1"/>
    <col min="6659" max="6659" width="8.453125" style="33" customWidth="1"/>
    <col min="6660" max="6661" width="7.7265625" style="33" customWidth="1"/>
    <col min="6662" max="6662" width="8.453125" style="33" customWidth="1"/>
    <col min="6663" max="6663" width="7.7265625" style="33" customWidth="1"/>
    <col min="6664" max="6664" width="40.7265625" style="33" customWidth="1"/>
    <col min="6665" max="6909" width="9.1796875" style="33"/>
    <col min="6910" max="6910" width="42.7265625" style="33" customWidth="1"/>
    <col min="6911" max="6911" width="7.7265625" style="33" customWidth="1"/>
    <col min="6912" max="6912" width="8.453125" style="33" customWidth="1"/>
    <col min="6913" max="6914" width="7.7265625" style="33" customWidth="1"/>
    <col min="6915" max="6915" width="8.453125" style="33" customWidth="1"/>
    <col min="6916" max="6917" width="7.7265625" style="33" customWidth="1"/>
    <col min="6918" max="6918" width="8.453125" style="33" customWidth="1"/>
    <col min="6919" max="6919" width="7.7265625" style="33" customWidth="1"/>
    <col min="6920" max="6920" width="40.7265625" style="33" customWidth="1"/>
    <col min="6921" max="7165" width="9.1796875" style="33"/>
    <col min="7166" max="7166" width="42.7265625" style="33" customWidth="1"/>
    <col min="7167" max="7167" width="7.7265625" style="33" customWidth="1"/>
    <col min="7168" max="7168" width="8.453125" style="33" customWidth="1"/>
    <col min="7169" max="7170" width="7.7265625" style="33" customWidth="1"/>
    <col min="7171" max="7171" width="8.453125" style="33" customWidth="1"/>
    <col min="7172" max="7173" width="7.7265625" style="33" customWidth="1"/>
    <col min="7174" max="7174" width="8.453125" style="33" customWidth="1"/>
    <col min="7175" max="7175" width="7.7265625" style="33" customWidth="1"/>
    <col min="7176" max="7176" width="40.7265625" style="33" customWidth="1"/>
    <col min="7177" max="7421" width="9.1796875" style="33"/>
    <col min="7422" max="7422" width="42.7265625" style="33" customWidth="1"/>
    <col min="7423" max="7423" width="7.7265625" style="33" customWidth="1"/>
    <col min="7424" max="7424" width="8.453125" style="33" customWidth="1"/>
    <col min="7425" max="7426" width="7.7265625" style="33" customWidth="1"/>
    <col min="7427" max="7427" width="8.453125" style="33" customWidth="1"/>
    <col min="7428" max="7429" width="7.7265625" style="33" customWidth="1"/>
    <col min="7430" max="7430" width="8.453125" style="33" customWidth="1"/>
    <col min="7431" max="7431" width="7.7265625" style="33" customWidth="1"/>
    <col min="7432" max="7432" width="40.7265625" style="33" customWidth="1"/>
    <col min="7433" max="7677" width="9.1796875" style="33"/>
    <col min="7678" max="7678" width="42.7265625" style="33" customWidth="1"/>
    <col min="7679" max="7679" width="7.7265625" style="33" customWidth="1"/>
    <col min="7680" max="7680" width="8.453125" style="33" customWidth="1"/>
    <col min="7681" max="7682" width="7.7265625" style="33" customWidth="1"/>
    <col min="7683" max="7683" width="8.453125" style="33" customWidth="1"/>
    <col min="7684" max="7685" width="7.7265625" style="33" customWidth="1"/>
    <col min="7686" max="7686" width="8.453125" style="33" customWidth="1"/>
    <col min="7687" max="7687" width="7.7265625" style="33" customWidth="1"/>
    <col min="7688" max="7688" width="40.7265625" style="33" customWidth="1"/>
    <col min="7689" max="7933" width="9.1796875" style="33"/>
    <col min="7934" max="7934" width="42.7265625" style="33" customWidth="1"/>
    <col min="7935" max="7935" width="7.7265625" style="33" customWidth="1"/>
    <col min="7936" max="7936" width="8.453125" style="33" customWidth="1"/>
    <col min="7937" max="7938" width="7.7265625" style="33" customWidth="1"/>
    <col min="7939" max="7939" width="8.453125" style="33" customWidth="1"/>
    <col min="7940" max="7941" width="7.7265625" style="33" customWidth="1"/>
    <col min="7942" max="7942" width="8.453125" style="33" customWidth="1"/>
    <col min="7943" max="7943" width="7.7265625" style="33" customWidth="1"/>
    <col min="7944" max="7944" width="40.7265625" style="33" customWidth="1"/>
    <col min="7945" max="8189" width="9.1796875" style="33"/>
    <col min="8190" max="8190" width="42.7265625" style="33" customWidth="1"/>
    <col min="8191" max="8191" width="7.7265625" style="33" customWidth="1"/>
    <col min="8192" max="8192" width="8.453125" style="33" customWidth="1"/>
    <col min="8193" max="8194" width="7.7265625" style="33" customWidth="1"/>
    <col min="8195" max="8195" width="8.453125" style="33" customWidth="1"/>
    <col min="8196" max="8197" width="7.7265625" style="33" customWidth="1"/>
    <col min="8198" max="8198" width="8.453125" style="33" customWidth="1"/>
    <col min="8199" max="8199" width="7.7265625" style="33" customWidth="1"/>
    <col min="8200" max="8200" width="40.7265625" style="33" customWidth="1"/>
    <col min="8201" max="8445" width="9.1796875" style="33"/>
    <col min="8446" max="8446" width="42.7265625" style="33" customWidth="1"/>
    <col min="8447" max="8447" width="7.7265625" style="33" customWidth="1"/>
    <col min="8448" max="8448" width="8.453125" style="33" customWidth="1"/>
    <col min="8449" max="8450" width="7.7265625" style="33" customWidth="1"/>
    <col min="8451" max="8451" width="8.453125" style="33" customWidth="1"/>
    <col min="8452" max="8453" width="7.7265625" style="33" customWidth="1"/>
    <col min="8454" max="8454" width="8.453125" style="33" customWidth="1"/>
    <col min="8455" max="8455" width="7.7265625" style="33" customWidth="1"/>
    <col min="8456" max="8456" width="40.7265625" style="33" customWidth="1"/>
    <col min="8457" max="8701" width="9.1796875" style="33"/>
    <col min="8702" max="8702" width="42.7265625" style="33" customWidth="1"/>
    <col min="8703" max="8703" width="7.7265625" style="33" customWidth="1"/>
    <col min="8704" max="8704" width="8.453125" style="33" customWidth="1"/>
    <col min="8705" max="8706" width="7.7265625" style="33" customWidth="1"/>
    <col min="8707" max="8707" width="8.453125" style="33" customWidth="1"/>
    <col min="8708" max="8709" width="7.7265625" style="33" customWidth="1"/>
    <col min="8710" max="8710" width="8.453125" style="33" customWidth="1"/>
    <col min="8711" max="8711" width="7.7265625" style="33" customWidth="1"/>
    <col min="8712" max="8712" width="40.7265625" style="33" customWidth="1"/>
    <col min="8713" max="8957" width="9.1796875" style="33"/>
    <col min="8958" max="8958" width="42.7265625" style="33" customWidth="1"/>
    <col min="8959" max="8959" width="7.7265625" style="33" customWidth="1"/>
    <col min="8960" max="8960" width="8.453125" style="33" customWidth="1"/>
    <col min="8961" max="8962" width="7.7265625" style="33" customWidth="1"/>
    <col min="8963" max="8963" width="8.453125" style="33" customWidth="1"/>
    <col min="8964" max="8965" width="7.7265625" style="33" customWidth="1"/>
    <col min="8966" max="8966" width="8.453125" style="33" customWidth="1"/>
    <col min="8967" max="8967" width="7.7265625" style="33" customWidth="1"/>
    <col min="8968" max="8968" width="40.7265625" style="33" customWidth="1"/>
    <col min="8969" max="9213" width="9.1796875" style="33"/>
    <col min="9214" max="9214" width="42.7265625" style="33" customWidth="1"/>
    <col min="9215" max="9215" width="7.7265625" style="33" customWidth="1"/>
    <col min="9216" max="9216" width="8.453125" style="33" customWidth="1"/>
    <col min="9217" max="9218" width="7.7265625" style="33" customWidth="1"/>
    <col min="9219" max="9219" width="8.453125" style="33" customWidth="1"/>
    <col min="9220" max="9221" width="7.7265625" style="33" customWidth="1"/>
    <col min="9222" max="9222" width="8.453125" style="33" customWidth="1"/>
    <col min="9223" max="9223" width="7.7265625" style="33" customWidth="1"/>
    <col min="9224" max="9224" width="40.7265625" style="33" customWidth="1"/>
    <col min="9225" max="9469" width="9.1796875" style="33"/>
    <col min="9470" max="9470" width="42.7265625" style="33" customWidth="1"/>
    <col min="9471" max="9471" width="7.7265625" style="33" customWidth="1"/>
    <col min="9472" max="9472" width="8.453125" style="33" customWidth="1"/>
    <col min="9473" max="9474" width="7.7265625" style="33" customWidth="1"/>
    <col min="9475" max="9475" width="8.453125" style="33" customWidth="1"/>
    <col min="9476" max="9477" width="7.7265625" style="33" customWidth="1"/>
    <col min="9478" max="9478" width="8.453125" style="33" customWidth="1"/>
    <col min="9479" max="9479" width="7.7265625" style="33" customWidth="1"/>
    <col min="9480" max="9480" width="40.7265625" style="33" customWidth="1"/>
    <col min="9481" max="9725" width="9.1796875" style="33"/>
    <col min="9726" max="9726" width="42.7265625" style="33" customWidth="1"/>
    <col min="9727" max="9727" width="7.7265625" style="33" customWidth="1"/>
    <col min="9728" max="9728" width="8.453125" style="33" customWidth="1"/>
    <col min="9729" max="9730" width="7.7265625" style="33" customWidth="1"/>
    <col min="9731" max="9731" width="8.453125" style="33" customWidth="1"/>
    <col min="9732" max="9733" width="7.7265625" style="33" customWidth="1"/>
    <col min="9734" max="9734" width="8.453125" style="33" customWidth="1"/>
    <col min="9735" max="9735" width="7.7265625" style="33" customWidth="1"/>
    <col min="9736" max="9736" width="40.7265625" style="33" customWidth="1"/>
    <col min="9737" max="9981" width="9.1796875" style="33"/>
    <col min="9982" max="9982" width="42.7265625" style="33" customWidth="1"/>
    <col min="9983" max="9983" width="7.7265625" style="33" customWidth="1"/>
    <col min="9984" max="9984" width="8.453125" style="33" customWidth="1"/>
    <col min="9985" max="9986" width="7.7265625" style="33" customWidth="1"/>
    <col min="9987" max="9987" width="8.453125" style="33" customWidth="1"/>
    <col min="9988" max="9989" width="7.7265625" style="33" customWidth="1"/>
    <col min="9990" max="9990" width="8.453125" style="33" customWidth="1"/>
    <col min="9991" max="9991" width="7.7265625" style="33" customWidth="1"/>
    <col min="9992" max="9992" width="40.7265625" style="33" customWidth="1"/>
    <col min="9993" max="10237" width="9.1796875" style="33"/>
    <col min="10238" max="10238" width="42.7265625" style="33" customWidth="1"/>
    <col min="10239" max="10239" width="7.7265625" style="33" customWidth="1"/>
    <col min="10240" max="10240" width="8.453125" style="33" customWidth="1"/>
    <col min="10241" max="10242" width="7.7265625" style="33" customWidth="1"/>
    <col min="10243" max="10243" width="8.453125" style="33" customWidth="1"/>
    <col min="10244" max="10245" width="7.7265625" style="33" customWidth="1"/>
    <col min="10246" max="10246" width="8.453125" style="33" customWidth="1"/>
    <col min="10247" max="10247" width="7.7265625" style="33" customWidth="1"/>
    <col min="10248" max="10248" width="40.7265625" style="33" customWidth="1"/>
    <col min="10249" max="10493" width="9.1796875" style="33"/>
    <col min="10494" max="10494" width="42.7265625" style="33" customWidth="1"/>
    <col min="10495" max="10495" width="7.7265625" style="33" customWidth="1"/>
    <col min="10496" max="10496" width="8.453125" style="33" customWidth="1"/>
    <col min="10497" max="10498" width="7.7265625" style="33" customWidth="1"/>
    <col min="10499" max="10499" width="8.453125" style="33" customWidth="1"/>
    <col min="10500" max="10501" width="7.7265625" style="33" customWidth="1"/>
    <col min="10502" max="10502" width="8.453125" style="33" customWidth="1"/>
    <col min="10503" max="10503" width="7.7265625" style="33" customWidth="1"/>
    <col min="10504" max="10504" width="40.7265625" style="33" customWidth="1"/>
    <col min="10505" max="10749" width="9.1796875" style="33"/>
    <col min="10750" max="10750" width="42.7265625" style="33" customWidth="1"/>
    <col min="10751" max="10751" width="7.7265625" style="33" customWidth="1"/>
    <col min="10752" max="10752" width="8.453125" style="33" customWidth="1"/>
    <col min="10753" max="10754" width="7.7265625" style="33" customWidth="1"/>
    <col min="10755" max="10755" width="8.453125" style="33" customWidth="1"/>
    <col min="10756" max="10757" width="7.7265625" style="33" customWidth="1"/>
    <col min="10758" max="10758" width="8.453125" style="33" customWidth="1"/>
    <col min="10759" max="10759" width="7.7265625" style="33" customWidth="1"/>
    <col min="10760" max="10760" width="40.7265625" style="33" customWidth="1"/>
    <col min="10761" max="11005" width="9.1796875" style="33"/>
    <col min="11006" max="11006" width="42.7265625" style="33" customWidth="1"/>
    <col min="11007" max="11007" width="7.7265625" style="33" customWidth="1"/>
    <col min="11008" max="11008" width="8.453125" style="33" customWidth="1"/>
    <col min="11009" max="11010" width="7.7265625" style="33" customWidth="1"/>
    <col min="11011" max="11011" width="8.453125" style="33" customWidth="1"/>
    <col min="11012" max="11013" width="7.7265625" style="33" customWidth="1"/>
    <col min="11014" max="11014" width="8.453125" style="33" customWidth="1"/>
    <col min="11015" max="11015" width="7.7265625" style="33" customWidth="1"/>
    <col min="11016" max="11016" width="40.7265625" style="33" customWidth="1"/>
    <col min="11017" max="11261" width="9.1796875" style="33"/>
    <col min="11262" max="11262" width="42.7265625" style="33" customWidth="1"/>
    <col min="11263" max="11263" width="7.7265625" style="33" customWidth="1"/>
    <col min="11264" max="11264" width="8.453125" style="33" customWidth="1"/>
    <col min="11265" max="11266" width="7.7265625" style="33" customWidth="1"/>
    <col min="11267" max="11267" width="8.453125" style="33" customWidth="1"/>
    <col min="11268" max="11269" width="7.7265625" style="33" customWidth="1"/>
    <col min="11270" max="11270" width="8.453125" style="33" customWidth="1"/>
    <col min="11271" max="11271" width="7.7265625" style="33" customWidth="1"/>
    <col min="11272" max="11272" width="40.7265625" style="33" customWidth="1"/>
    <col min="11273" max="11517" width="9.1796875" style="33"/>
    <col min="11518" max="11518" width="42.7265625" style="33" customWidth="1"/>
    <col min="11519" max="11519" width="7.7265625" style="33" customWidth="1"/>
    <col min="11520" max="11520" width="8.453125" style="33" customWidth="1"/>
    <col min="11521" max="11522" width="7.7265625" style="33" customWidth="1"/>
    <col min="11523" max="11523" width="8.453125" style="33" customWidth="1"/>
    <col min="11524" max="11525" width="7.7265625" style="33" customWidth="1"/>
    <col min="11526" max="11526" width="8.453125" style="33" customWidth="1"/>
    <col min="11527" max="11527" width="7.7265625" style="33" customWidth="1"/>
    <col min="11528" max="11528" width="40.7265625" style="33" customWidth="1"/>
    <col min="11529" max="11773" width="9.1796875" style="33"/>
    <col min="11774" max="11774" width="42.7265625" style="33" customWidth="1"/>
    <col min="11775" max="11775" width="7.7265625" style="33" customWidth="1"/>
    <col min="11776" max="11776" width="8.453125" style="33" customWidth="1"/>
    <col min="11777" max="11778" width="7.7265625" style="33" customWidth="1"/>
    <col min="11779" max="11779" width="8.453125" style="33" customWidth="1"/>
    <col min="11780" max="11781" width="7.7265625" style="33" customWidth="1"/>
    <col min="11782" max="11782" width="8.453125" style="33" customWidth="1"/>
    <col min="11783" max="11783" width="7.7265625" style="33" customWidth="1"/>
    <col min="11784" max="11784" width="40.7265625" style="33" customWidth="1"/>
    <col min="11785" max="12029" width="9.1796875" style="33"/>
    <col min="12030" max="12030" width="42.7265625" style="33" customWidth="1"/>
    <col min="12031" max="12031" width="7.7265625" style="33" customWidth="1"/>
    <col min="12032" max="12032" width="8.453125" style="33" customWidth="1"/>
    <col min="12033" max="12034" width="7.7265625" style="33" customWidth="1"/>
    <col min="12035" max="12035" width="8.453125" style="33" customWidth="1"/>
    <col min="12036" max="12037" width="7.7265625" style="33" customWidth="1"/>
    <col min="12038" max="12038" width="8.453125" style="33" customWidth="1"/>
    <col min="12039" max="12039" width="7.7265625" style="33" customWidth="1"/>
    <col min="12040" max="12040" width="40.7265625" style="33" customWidth="1"/>
    <col min="12041" max="12285" width="9.1796875" style="33"/>
    <col min="12286" max="12286" width="42.7265625" style="33" customWidth="1"/>
    <col min="12287" max="12287" width="7.7265625" style="33" customWidth="1"/>
    <col min="12288" max="12288" width="8.453125" style="33" customWidth="1"/>
    <col min="12289" max="12290" width="7.7265625" style="33" customWidth="1"/>
    <col min="12291" max="12291" width="8.453125" style="33" customWidth="1"/>
    <col min="12292" max="12293" width="7.7265625" style="33" customWidth="1"/>
    <col min="12294" max="12294" width="8.453125" style="33" customWidth="1"/>
    <col min="12295" max="12295" width="7.7265625" style="33" customWidth="1"/>
    <col min="12296" max="12296" width="40.7265625" style="33" customWidth="1"/>
    <col min="12297" max="12541" width="9.1796875" style="33"/>
    <col min="12542" max="12542" width="42.7265625" style="33" customWidth="1"/>
    <col min="12543" max="12543" width="7.7265625" style="33" customWidth="1"/>
    <col min="12544" max="12544" width="8.453125" style="33" customWidth="1"/>
    <col min="12545" max="12546" width="7.7265625" style="33" customWidth="1"/>
    <col min="12547" max="12547" width="8.453125" style="33" customWidth="1"/>
    <col min="12548" max="12549" width="7.7265625" style="33" customWidth="1"/>
    <col min="12550" max="12550" width="8.453125" style="33" customWidth="1"/>
    <col min="12551" max="12551" width="7.7265625" style="33" customWidth="1"/>
    <col min="12552" max="12552" width="40.7265625" style="33" customWidth="1"/>
    <col min="12553" max="12797" width="9.1796875" style="33"/>
    <col min="12798" max="12798" width="42.7265625" style="33" customWidth="1"/>
    <col min="12799" max="12799" width="7.7265625" style="33" customWidth="1"/>
    <col min="12800" max="12800" width="8.453125" style="33" customWidth="1"/>
    <col min="12801" max="12802" width="7.7265625" style="33" customWidth="1"/>
    <col min="12803" max="12803" width="8.453125" style="33" customWidth="1"/>
    <col min="12804" max="12805" width="7.7265625" style="33" customWidth="1"/>
    <col min="12806" max="12806" width="8.453125" style="33" customWidth="1"/>
    <col min="12807" max="12807" width="7.7265625" style="33" customWidth="1"/>
    <col min="12808" max="12808" width="40.7265625" style="33" customWidth="1"/>
    <col min="12809" max="13053" width="9.1796875" style="33"/>
    <col min="13054" max="13054" width="42.7265625" style="33" customWidth="1"/>
    <col min="13055" max="13055" width="7.7265625" style="33" customWidth="1"/>
    <col min="13056" max="13056" width="8.453125" style="33" customWidth="1"/>
    <col min="13057" max="13058" width="7.7265625" style="33" customWidth="1"/>
    <col min="13059" max="13059" width="8.453125" style="33" customWidth="1"/>
    <col min="13060" max="13061" width="7.7265625" style="33" customWidth="1"/>
    <col min="13062" max="13062" width="8.453125" style="33" customWidth="1"/>
    <col min="13063" max="13063" width="7.7265625" style="33" customWidth="1"/>
    <col min="13064" max="13064" width="40.7265625" style="33" customWidth="1"/>
    <col min="13065" max="13309" width="9.1796875" style="33"/>
    <col min="13310" max="13310" width="42.7265625" style="33" customWidth="1"/>
    <col min="13311" max="13311" width="7.7265625" style="33" customWidth="1"/>
    <col min="13312" max="13312" width="8.453125" style="33" customWidth="1"/>
    <col min="13313" max="13314" width="7.7265625" style="33" customWidth="1"/>
    <col min="13315" max="13315" width="8.453125" style="33" customWidth="1"/>
    <col min="13316" max="13317" width="7.7265625" style="33" customWidth="1"/>
    <col min="13318" max="13318" width="8.453125" style="33" customWidth="1"/>
    <col min="13319" max="13319" width="7.7265625" style="33" customWidth="1"/>
    <col min="13320" max="13320" width="40.7265625" style="33" customWidth="1"/>
    <col min="13321" max="13565" width="9.1796875" style="33"/>
    <col min="13566" max="13566" width="42.7265625" style="33" customWidth="1"/>
    <col min="13567" max="13567" width="7.7265625" style="33" customWidth="1"/>
    <col min="13568" max="13568" width="8.453125" style="33" customWidth="1"/>
    <col min="13569" max="13570" width="7.7265625" style="33" customWidth="1"/>
    <col min="13571" max="13571" width="8.453125" style="33" customWidth="1"/>
    <col min="13572" max="13573" width="7.7265625" style="33" customWidth="1"/>
    <col min="13574" max="13574" width="8.453125" style="33" customWidth="1"/>
    <col min="13575" max="13575" width="7.7265625" style="33" customWidth="1"/>
    <col min="13576" max="13576" width="40.7265625" style="33" customWidth="1"/>
    <col min="13577" max="13821" width="9.1796875" style="33"/>
    <col min="13822" max="13822" width="42.7265625" style="33" customWidth="1"/>
    <col min="13823" max="13823" width="7.7265625" style="33" customWidth="1"/>
    <col min="13824" max="13824" width="8.453125" style="33" customWidth="1"/>
    <col min="13825" max="13826" width="7.7265625" style="33" customWidth="1"/>
    <col min="13827" max="13827" width="8.453125" style="33" customWidth="1"/>
    <col min="13828" max="13829" width="7.7265625" style="33" customWidth="1"/>
    <col min="13830" max="13830" width="8.453125" style="33" customWidth="1"/>
    <col min="13831" max="13831" width="7.7265625" style="33" customWidth="1"/>
    <col min="13832" max="13832" width="40.7265625" style="33" customWidth="1"/>
    <col min="13833" max="14077" width="9.1796875" style="33"/>
    <col min="14078" max="14078" width="42.7265625" style="33" customWidth="1"/>
    <col min="14079" max="14079" width="7.7265625" style="33" customWidth="1"/>
    <col min="14080" max="14080" width="8.453125" style="33" customWidth="1"/>
    <col min="14081" max="14082" width="7.7265625" style="33" customWidth="1"/>
    <col min="14083" max="14083" width="8.453125" style="33" customWidth="1"/>
    <col min="14084" max="14085" width="7.7265625" style="33" customWidth="1"/>
    <col min="14086" max="14086" width="8.453125" style="33" customWidth="1"/>
    <col min="14087" max="14087" width="7.7265625" style="33" customWidth="1"/>
    <col min="14088" max="14088" width="40.7265625" style="33" customWidth="1"/>
    <col min="14089" max="14333" width="9.1796875" style="33"/>
    <col min="14334" max="14334" width="42.7265625" style="33" customWidth="1"/>
    <col min="14335" max="14335" width="7.7265625" style="33" customWidth="1"/>
    <col min="14336" max="14336" width="8.453125" style="33" customWidth="1"/>
    <col min="14337" max="14338" width="7.7265625" style="33" customWidth="1"/>
    <col min="14339" max="14339" width="8.453125" style="33" customWidth="1"/>
    <col min="14340" max="14341" width="7.7265625" style="33" customWidth="1"/>
    <col min="14342" max="14342" width="8.453125" style="33" customWidth="1"/>
    <col min="14343" max="14343" width="7.7265625" style="33" customWidth="1"/>
    <col min="14344" max="14344" width="40.7265625" style="33" customWidth="1"/>
    <col min="14345" max="14589" width="9.1796875" style="33"/>
    <col min="14590" max="14590" width="42.7265625" style="33" customWidth="1"/>
    <col min="14591" max="14591" width="7.7265625" style="33" customWidth="1"/>
    <col min="14592" max="14592" width="8.453125" style="33" customWidth="1"/>
    <col min="14593" max="14594" width="7.7265625" style="33" customWidth="1"/>
    <col min="14595" max="14595" width="8.453125" style="33" customWidth="1"/>
    <col min="14596" max="14597" width="7.7265625" style="33" customWidth="1"/>
    <col min="14598" max="14598" width="8.453125" style="33" customWidth="1"/>
    <col min="14599" max="14599" width="7.7265625" style="33" customWidth="1"/>
    <col min="14600" max="14600" width="40.7265625" style="33" customWidth="1"/>
    <col min="14601" max="14845" width="9.1796875" style="33"/>
    <col min="14846" max="14846" width="42.7265625" style="33" customWidth="1"/>
    <col min="14847" max="14847" width="7.7265625" style="33" customWidth="1"/>
    <col min="14848" max="14848" width="8.453125" style="33" customWidth="1"/>
    <col min="14849" max="14850" width="7.7265625" style="33" customWidth="1"/>
    <col min="14851" max="14851" width="8.453125" style="33" customWidth="1"/>
    <col min="14852" max="14853" width="7.7265625" style="33" customWidth="1"/>
    <col min="14854" max="14854" width="8.453125" style="33" customWidth="1"/>
    <col min="14855" max="14855" width="7.7265625" style="33" customWidth="1"/>
    <col min="14856" max="14856" width="40.7265625" style="33" customWidth="1"/>
    <col min="14857" max="15101" width="9.1796875" style="33"/>
    <col min="15102" max="15102" width="42.7265625" style="33" customWidth="1"/>
    <col min="15103" max="15103" width="7.7265625" style="33" customWidth="1"/>
    <col min="15104" max="15104" width="8.453125" style="33" customWidth="1"/>
    <col min="15105" max="15106" width="7.7265625" style="33" customWidth="1"/>
    <col min="15107" max="15107" width="8.453125" style="33" customWidth="1"/>
    <col min="15108" max="15109" width="7.7265625" style="33" customWidth="1"/>
    <col min="15110" max="15110" width="8.453125" style="33" customWidth="1"/>
    <col min="15111" max="15111" width="7.7265625" style="33" customWidth="1"/>
    <col min="15112" max="15112" width="40.7265625" style="33" customWidth="1"/>
    <col min="15113" max="15357" width="9.1796875" style="33"/>
    <col min="15358" max="15358" width="42.7265625" style="33" customWidth="1"/>
    <col min="15359" max="15359" width="7.7265625" style="33" customWidth="1"/>
    <col min="15360" max="15360" width="8.453125" style="33" customWidth="1"/>
    <col min="15361" max="15362" width="7.7265625" style="33" customWidth="1"/>
    <col min="15363" max="15363" width="8.453125" style="33" customWidth="1"/>
    <col min="15364" max="15365" width="7.7265625" style="33" customWidth="1"/>
    <col min="15366" max="15366" width="8.453125" style="33" customWidth="1"/>
    <col min="15367" max="15367" width="7.7265625" style="33" customWidth="1"/>
    <col min="15368" max="15368" width="40.7265625" style="33" customWidth="1"/>
    <col min="15369" max="15613" width="9.1796875" style="33"/>
    <col min="15614" max="15614" width="42.7265625" style="33" customWidth="1"/>
    <col min="15615" max="15615" width="7.7265625" style="33" customWidth="1"/>
    <col min="15616" max="15616" width="8.453125" style="33" customWidth="1"/>
    <col min="15617" max="15618" width="7.7265625" style="33" customWidth="1"/>
    <col min="15619" max="15619" width="8.453125" style="33" customWidth="1"/>
    <col min="15620" max="15621" width="7.7265625" style="33" customWidth="1"/>
    <col min="15622" max="15622" width="8.453125" style="33" customWidth="1"/>
    <col min="15623" max="15623" width="7.7265625" style="33" customWidth="1"/>
    <col min="15624" max="15624" width="40.7265625" style="33" customWidth="1"/>
    <col min="15625" max="15869" width="9.1796875" style="33"/>
    <col min="15870" max="15870" width="42.7265625" style="33" customWidth="1"/>
    <col min="15871" max="15871" width="7.7265625" style="33" customWidth="1"/>
    <col min="15872" max="15872" width="8.453125" style="33" customWidth="1"/>
    <col min="15873" max="15874" width="7.7265625" style="33" customWidth="1"/>
    <col min="15875" max="15875" width="8.453125" style="33" customWidth="1"/>
    <col min="15876" max="15877" width="7.7265625" style="33" customWidth="1"/>
    <col min="15878" max="15878" width="8.453125" style="33" customWidth="1"/>
    <col min="15879" max="15879" width="7.7265625" style="33" customWidth="1"/>
    <col min="15880" max="15880" width="40.7265625" style="33" customWidth="1"/>
    <col min="15881" max="16125" width="9.1796875" style="33"/>
    <col min="16126" max="16126" width="42.7265625" style="33" customWidth="1"/>
    <col min="16127" max="16127" width="7.7265625" style="33" customWidth="1"/>
    <col min="16128" max="16128" width="8.453125" style="33" customWidth="1"/>
    <col min="16129" max="16130" width="7.7265625" style="33" customWidth="1"/>
    <col min="16131" max="16131" width="8.453125" style="33" customWidth="1"/>
    <col min="16132" max="16133" width="7.7265625" style="33" customWidth="1"/>
    <col min="16134" max="16134" width="8.453125" style="33" customWidth="1"/>
    <col min="16135" max="16135" width="7.7265625" style="33" customWidth="1"/>
    <col min="16136" max="16136" width="40.7265625" style="33" customWidth="1"/>
    <col min="16137" max="16384" width="9.1796875" style="33"/>
  </cols>
  <sheetData>
    <row r="1" spans="1:253" ht="24.5" x14ac:dyDescent="0.4">
      <c r="A1" s="1522" t="s">
        <v>1409</v>
      </c>
      <c r="B1" s="1522"/>
      <c r="C1" s="1522"/>
      <c r="D1" s="1522"/>
      <c r="E1" s="1522"/>
      <c r="F1" s="1522"/>
      <c r="G1" s="1522"/>
      <c r="H1" s="1522"/>
      <c r="I1" s="1522"/>
      <c r="J1" s="1522"/>
      <c r="K1" s="1522"/>
      <c r="L1" s="1444"/>
      <c r="M1" s="1444"/>
      <c r="N1" s="1444"/>
      <c r="O1" s="1444"/>
      <c r="P1" s="1444"/>
      <c r="Q1" s="1444"/>
      <c r="R1" s="1444"/>
      <c r="S1" s="1444"/>
      <c r="T1" s="1444"/>
      <c r="U1" s="1444"/>
      <c r="V1" s="1444"/>
      <c r="W1" s="1444"/>
      <c r="X1" s="1444"/>
      <c r="Y1" s="1444"/>
      <c r="Z1" s="1444"/>
      <c r="AA1" s="1444"/>
      <c r="AB1" s="1444"/>
      <c r="AC1" s="1444"/>
      <c r="AD1" s="1444"/>
      <c r="AE1" s="1444"/>
      <c r="AF1" s="1444"/>
      <c r="AG1" s="1444"/>
      <c r="AH1" s="1444"/>
      <c r="AI1" s="1444"/>
      <c r="AJ1" s="1444"/>
      <c r="AK1" s="1444"/>
      <c r="AL1" s="1444"/>
      <c r="AM1" s="1444"/>
      <c r="AN1" s="1444"/>
      <c r="AO1" s="1444"/>
      <c r="AP1" s="1444"/>
      <c r="AQ1" s="1444"/>
      <c r="AR1" s="1444"/>
      <c r="AS1" s="1444"/>
      <c r="AT1" s="1444"/>
      <c r="AU1" s="1444"/>
      <c r="AV1" s="1444"/>
      <c r="AW1" s="1444"/>
      <c r="AX1" s="1444"/>
      <c r="AY1" s="1444"/>
      <c r="AZ1" s="1444"/>
      <c r="BA1" s="1444"/>
      <c r="BB1" s="1444"/>
      <c r="BC1" s="1444"/>
      <c r="BD1" s="1444"/>
      <c r="BE1" s="1444"/>
      <c r="BF1" s="1444"/>
      <c r="BG1" s="1444"/>
      <c r="BH1" s="1444"/>
      <c r="BI1" s="1444"/>
      <c r="BJ1" s="1444"/>
      <c r="BK1" s="1444"/>
      <c r="BL1" s="1444"/>
      <c r="BM1" s="1444"/>
      <c r="BN1" s="1444"/>
      <c r="BO1" s="1444"/>
      <c r="BP1" s="1444"/>
      <c r="BQ1" s="1444"/>
      <c r="BR1" s="1444"/>
      <c r="BS1" s="1444"/>
      <c r="BT1" s="1444"/>
      <c r="BU1" s="1444"/>
      <c r="BV1" s="1444"/>
      <c r="BW1" s="1444"/>
      <c r="BX1" s="1444"/>
      <c r="BY1" s="1444"/>
      <c r="BZ1" s="1444"/>
      <c r="CA1" s="1444"/>
      <c r="CB1" s="1444"/>
      <c r="CC1" s="1444"/>
      <c r="CD1" s="1444"/>
      <c r="CE1" s="1444"/>
      <c r="CF1" s="1444"/>
      <c r="CG1" s="1444"/>
      <c r="CH1" s="1444"/>
      <c r="CI1" s="1444"/>
      <c r="CJ1" s="1444"/>
      <c r="CK1" s="1444"/>
      <c r="CL1" s="1444"/>
      <c r="CM1" s="1444"/>
      <c r="CN1" s="1444"/>
      <c r="CO1" s="1444"/>
      <c r="CP1" s="1444"/>
      <c r="CQ1" s="1444"/>
      <c r="CR1" s="1444"/>
      <c r="CS1" s="1444"/>
      <c r="CT1" s="1444"/>
      <c r="CU1" s="1444"/>
      <c r="CV1" s="1444"/>
      <c r="CW1" s="1444"/>
      <c r="CX1" s="1444"/>
      <c r="CY1" s="1444"/>
      <c r="CZ1" s="1444"/>
      <c r="DA1" s="1444"/>
      <c r="DB1" s="1444"/>
      <c r="DC1" s="1444"/>
      <c r="DD1" s="1444"/>
      <c r="DE1" s="1444"/>
      <c r="DF1" s="1444"/>
      <c r="DG1" s="1444"/>
      <c r="DH1" s="1444"/>
      <c r="DI1" s="1444"/>
      <c r="DJ1" s="1444"/>
      <c r="DK1" s="1444"/>
      <c r="DL1" s="1444"/>
      <c r="DM1" s="1444"/>
      <c r="DN1" s="1444"/>
      <c r="DO1" s="1444"/>
      <c r="DP1" s="1444"/>
      <c r="DQ1" s="1444"/>
      <c r="DR1" s="1444"/>
      <c r="DS1" s="1444"/>
      <c r="DT1" s="1444"/>
      <c r="DU1" s="1444"/>
      <c r="DV1" s="1444"/>
      <c r="DW1" s="1444"/>
      <c r="DX1" s="1444"/>
      <c r="DY1" s="1444"/>
      <c r="DZ1" s="1444"/>
      <c r="EA1" s="1444"/>
      <c r="EB1" s="1444"/>
      <c r="EC1" s="1444"/>
      <c r="ED1" s="1444"/>
      <c r="EE1" s="1444"/>
      <c r="EF1" s="1444"/>
      <c r="EG1" s="1444"/>
      <c r="EH1" s="1444"/>
      <c r="EI1" s="1444"/>
      <c r="EJ1" s="1444"/>
      <c r="EK1" s="1444"/>
      <c r="EL1" s="1444"/>
      <c r="EM1" s="1444"/>
      <c r="EN1" s="1444"/>
      <c r="EO1" s="1444"/>
      <c r="EP1" s="1444"/>
      <c r="EQ1" s="1444"/>
      <c r="ER1" s="1444"/>
      <c r="ES1" s="1444"/>
      <c r="ET1" s="1444"/>
      <c r="EU1" s="1444"/>
      <c r="EV1" s="1444"/>
      <c r="EW1" s="1444"/>
      <c r="EX1" s="1444"/>
      <c r="EY1" s="1444"/>
      <c r="EZ1" s="1444"/>
      <c r="FA1" s="1444"/>
      <c r="FB1" s="1444"/>
      <c r="FC1" s="1444"/>
      <c r="FD1" s="1444"/>
      <c r="FE1" s="1444"/>
      <c r="FF1" s="1444"/>
      <c r="FG1" s="1444"/>
      <c r="FH1" s="1444"/>
      <c r="FI1" s="1444"/>
      <c r="FJ1" s="1444"/>
      <c r="FK1" s="1444"/>
      <c r="FL1" s="1444"/>
      <c r="FM1" s="1444"/>
      <c r="FN1" s="1444"/>
      <c r="FO1" s="1444"/>
      <c r="FP1" s="1444"/>
      <c r="FQ1" s="1444"/>
      <c r="FR1" s="1444"/>
      <c r="FS1" s="1444"/>
      <c r="FT1" s="1444"/>
      <c r="FU1" s="1444"/>
      <c r="FV1" s="1444"/>
      <c r="FW1" s="1444"/>
      <c r="FX1" s="1444"/>
      <c r="FY1" s="1444"/>
      <c r="FZ1" s="1444"/>
      <c r="GA1" s="1444"/>
      <c r="GB1" s="1444"/>
      <c r="GC1" s="1444"/>
      <c r="GD1" s="1444"/>
      <c r="GE1" s="1444"/>
      <c r="GF1" s="1444"/>
      <c r="GG1" s="1444"/>
      <c r="GH1" s="1444"/>
      <c r="GI1" s="1444"/>
      <c r="GJ1" s="1444"/>
      <c r="GK1" s="1444"/>
      <c r="GL1" s="1444"/>
      <c r="GM1" s="1444"/>
      <c r="GN1" s="1444"/>
      <c r="GO1" s="1444"/>
      <c r="GP1" s="1444"/>
      <c r="GQ1" s="1444"/>
      <c r="GR1" s="1444"/>
      <c r="GS1" s="1444"/>
      <c r="GT1" s="1444"/>
      <c r="GU1" s="1444"/>
      <c r="GV1" s="1444"/>
      <c r="GW1" s="1444"/>
      <c r="GX1" s="1444"/>
      <c r="GY1" s="1444"/>
      <c r="GZ1" s="1444"/>
      <c r="HA1" s="1444"/>
      <c r="HB1" s="1444"/>
      <c r="HC1" s="1444"/>
      <c r="HD1" s="1444"/>
      <c r="HE1" s="1444"/>
      <c r="HF1" s="1444"/>
      <c r="HG1" s="1444"/>
      <c r="HH1" s="1444"/>
      <c r="HI1" s="1444"/>
      <c r="HJ1" s="1444"/>
      <c r="HK1" s="1444"/>
      <c r="HL1" s="1444"/>
      <c r="HM1" s="1444"/>
      <c r="HN1" s="1444"/>
      <c r="HO1" s="1444"/>
      <c r="HP1" s="1444"/>
      <c r="HQ1" s="1444"/>
      <c r="HR1" s="1444"/>
      <c r="HS1" s="1444"/>
      <c r="HT1" s="1444"/>
      <c r="HU1" s="1444"/>
      <c r="HV1" s="1444"/>
      <c r="HW1" s="1444"/>
      <c r="HX1" s="1444"/>
      <c r="HY1" s="1444"/>
      <c r="HZ1" s="1444"/>
      <c r="IA1" s="1444"/>
      <c r="IB1" s="1444"/>
      <c r="IC1" s="1444"/>
      <c r="ID1" s="1444"/>
      <c r="IE1" s="1444"/>
      <c r="IF1" s="1444"/>
      <c r="IG1" s="1444"/>
      <c r="IH1" s="1444"/>
      <c r="II1" s="1444"/>
      <c r="IJ1" s="1444"/>
      <c r="IK1" s="1444"/>
      <c r="IL1" s="1444"/>
      <c r="IM1" s="1444"/>
      <c r="IN1" s="1444"/>
      <c r="IO1" s="1444"/>
      <c r="IP1" s="1444"/>
      <c r="IQ1" s="1444"/>
      <c r="IR1" s="1444"/>
      <c r="IS1" s="1444"/>
    </row>
    <row r="2" spans="1:253" ht="15.5" x14ac:dyDescent="0.35">
      <c r="A2" s="1523" t="s">
        <v>1410</v>
      </c>
      <c r="B2" s="1523"/>
      <c r="C2" s="1523"/>
      <c r="D2" s="1523"/>
      <c r="E2" s="1523"/>
      <c r="F2" s="1523"/>
      <c r="G2" s="1523"/>
      <c r="H2" s="1523"/>
      <c r="I2" s="1523"/>
      <c r="J2" s="1523"/>
      <c r="K2" s="1523"/>
      <c r="L2" s="1443"/>
      <c r="M2" s="1443"/>
      <c r="N2" s="1443"/>
      <c r="O2" s="1443"/>
      <c r="P2" s="1443"/>
      <c r="Q2" s="1443"/>
      <c r="R2" s="1443"/>
      <c r="S2" s="1443"/>
      <c r="T2" s="1443"/>
      <c r="U2" s="1443"/>
      <c r="V2" s="1443"/>
      <c r="W2" s="1443"/>
      <c r="X2" s="1443"/>
      <c r="Y2" s="1443"/>
      <c r="Z2" s="1443"/>
      <c r="AA2" s="1443"/>
      <c r="AB2" s="1443"/>
      <c r="AC2" s="1443"/>
      <c r="AD2" s="1443"/>
      <c r="AE2" s="1443"/>
      <c r="AF2" s="1443"/>
      <c r="AG2" s="1443"/>
      <c r="AH2" s="1443"/>
      <c r="AI2" s="1443"/>
      <c r="AJ2" s="1443"/>
      <c r="AK2" s="1443"/>
      <c r="AL2" s="1443"/>
      <c r="AM2" s="1443"/>
      <c r="AN2" s="1443"/>
      <c r="AO2" s="1443"/>
      <c r="AP2" s="1443"/>
      <c r="AQ2" s="1443"/>
      <c r="AR2" s="1443"/>
      <c r="AS2" s="1443"/>
      <c r="AT2" s="1443"/>
      <c r="AU2" s="1443"/>
      <c r="AV2" s="1443"/>
      <c r="AW2" s="1443"/>
      <c r="AX2" s="1443"/>
      <c r="AY2" s="1443"/>
      <c r="AZ2" s="1443"/>
      <c r="BA2" s="1443"/>
      <c r="BB2" s="1443"/>
      <c r="BC2" s="1443"/>
      <c r="BD2" s="1443"/>
      <c r="BE2" s="1443"/>
      <c r="BF2" s="1443"/>
      <c r="BG2" s="1443"/>
      <c r="BH2" s="1443"/>
      <c r="BI2" s="1443"/>
      <c r="BJ2" s="1443"/>
      <c r="BK2" s="1443"/>
      <c r="BL2" s="1443"/>
      <c r="BM2" s="1443"/>
      <c r="BN2" s="1443"/>
      <c r="BO2" s="1443"/>
      <c r="BP2" s="1443"/>
      <c r="BQ2" s="1443"/>
      <c r="BR2" s="1443"/>
      <c r="BS2" s="1443"/>
      <c r="BT2" s="1443"/>
      <c r="BU2" s="1443"/>
      <c r="BV2" s="1443"/>
      <c r="BW2" s="1443"/>
      <c r="BX2" s="1443"/>
      <c r="BY2" s="1443"/>
      <c r="BZ2" s="1443"/>
      <c r="CA2" s="1443"/>
      <c r="CB2" s="1443"/>
      <c r="CC2" s="1443"/>
      <c r="CD2" s="1443"/>
      <c r="CE2" s="1443"/>
      <c r="CF2" s="1443"/>
      <c r="CG2" s="1443"/>
      <c r="CH2" s="1443"/>
      <c r="CI2" s="1443"/>
      <c r="CJ2" s="1443"/>
      <c r="CK2" s="1443"/>
      <c r="CL2" s="1443"/>
      <c r="CM2" s="1443"/>
      <c r="CN2" s="1443"/>
      <c r="CO2" s="1443"/>
      <c r="CP2" s="1443"/>
      <c r="CQ2" s="1443"/>
      <c r="CR2" s="1443"/>
      <c r="CS2" s="1443"/>
      <c r="CT2" s="1443"/>
      <c r="CU2" s="1443"/>
      <c r="CV2" s="1443"/>
      <c r="CW2" s="1443"/>
      <c r="CX2" s="1443"/>
      <c r="CY2" s="1443"/>
      <c r="CZ2" s="1443"/>
      <c r="DA2" s="1443"/>
      <c r="DB2" s="1443"/>
      <c r="DC2" s="1443"/>
      <c r="DD2" s="1443"/>
      <c r="DE2" s="1443"/>
      <c r="DF2" s="1443"/>
      <c r="DG2" s="1443"/>
      <c r="DH2" s="1443"/>
      <c r="DI2" s="1443"/>
      <c r="DJ2" s="1443"/>
      <c r="DK2" s="1443"/>
      <c r="DL2" s="1443"/>
      <c r="DM2" s="1443"/>
      <c r="DN2" s="1443"/>
      <c r="DO2" s="1443"/>
      <c r="DP2" s="1443"/>
      <c r="DQ2" s="1443"/>
      <c r="DR2" s="1443"/>
      <c r="DS2" s="1443"/>
      <c r="DT2" s="1443"/>
      <c r="DU2" s="1443"/>
      <c r="DV2" s="1443"/>
      <c r="DW2" s="1443"/>
      <c r="DX2" s="1443"/>
      <c r="DY2" s="1443"/>
      <c r="DZ2" s="1443"/>
      <c r="EA2" s="1443"/>
      <c r="EB2" s="1443"/>
      <c r="EC2" s="1443"/>
      <c r="ED2" s="1443"/>
      <c r="EE2" s="1443"/>
      <c r="EF2" s="1443"/>
      <c r="EG2" s="1443"/>
      <c r="EH2" s="1443"/>
      <c r="EI2" s="1443"/>
      <c r="EJ2" s="1443"/>
      <c r="EK2" s="1443"/>
      <c r="EL2" s="1443"/>
      <c r="EM2" s="1443"/>
      <c r="EN2" s="1443"/>
      <c r="EO2" s="1443"/>
      <c r="EP2" s="1443"/>
      <c r="EQ2" s="1443"/>
      <c r="ER2" s="1443"/>
      <c r="ES2" s="1443"/>
      <c r="ET2" s="1443"/>
      <c r="EU2" s="1443"/>
      <c r="EV2" s="1443"/>
      <c r="EW2" s="1443"/>
      <c r="EX2" s="1443"/>
      <c r="EY2" s="1443"/>
      <c r="EZ2" s="1443"/>
      <c r="FA2" s="1443"/>
      <c r="FB2" s="1443"/>
      <c r="FC2" s="1443"/>
      <c r="FD2" s="1443"/>
      <c r="FE2" s="1443"/>
      <c r="FF2" s="1443"/>
      <c r="FG2" s="1443"/>
      <c r="FH2" s="1443"/>
      <c r="FI2" s="1443"/>
      <c r="FJ2" s="1443"/>
      <c r="FK2" s="1443"/>
      <c r="FL2" s="1443"/>
      <c r="FM2" s="1443"/>
      <c r="FN2" s="1443"/>
      <c r="FO2" s="1443"/>
      <c r="FP2" s="1443"/>
      <c r="FQ2" s="1443"/>
      <c r="FR2" s="1443"/>
      <c r="FS2" s="1443"/>
      <c r="FT2" s="1443"/>
      <c r="FU2" s="1443"/>
      <c r="FV2" s="1443"/>
      <c r="FW2" s="1443"/>
      <c r="FX2" s="1443"/>
      <c r="FY2" s="1443"/>
      <c r="FZ2" s="1443"/>
      <c r="GA2" s="1443"/>
      <c r="GB2" s="1443"/>
      <c r="GC2" s="1443"/>
      <c r="GD2" s="1443"/>
      <c r="GE2" s="1443"/>
      <c r="GF2" s="1443"/>
      <c r="GG2" s="1443"/>
      <c r="GH2" s="1443"/>
      <c r="GI2" s="1443"/>
      <c r="GJ2" s="1443"/>
      <c r="GK2" s="1443"/>
      <c r="GL2" s="1443"/>
      <c r="GM2" s="1443"/>
      <c r="GN2" s="1443"/>
      <c r="GO2" s="1443"/>
      <c r="GP2" s="1443"/>
      <c r="GQ2" s="1443"/>
      <c r="GR2" s="1443"/>
      <c r="GS2" s="1443"/>
      <c r="GT2" s="1443"/>
      <c r="GU2" s="1443"/>
      <c r="GV2" s="1443"/>
      <c r="GW2" s="1443"/>
      <c r="GX2" s="1443"/>
      <c r="GY2" s="1443"/>
      <c r="GZ2" s="1443"/>
      <c r="HA2" s="1443"/>
      <c r="HB2" s="1443"/>
      <c r="HC2" s="1443"/>
      <c r="HD2" s="1443"/>
      <c r="HE2" s="1443"/>
      <c r="HF2" s="1443"/>
      <c r="HG2" s="1443"/>
      <c r="HH2" s="1443"/>
      <c r="HI2" s="1443"/>
      <c r="HJ2" s="1443"/>
      <c r="HK2" s="1443"/>
      <c r="HL2" s="1443"/>
      <c r="HM2" s="1443"/>
      <c r="HN2" s="1443"/>
      <c r="HO2" s="1443"/>
      <c r="HP2" s="1443"/>
      <c r="HQ2" s="1443"/>
      <c r="HR2" s="1443"/>
      <c r="HS2" s="1443"/>
      <c r="HT2" s="1443"/>
      <c r="HU2" s="1443"/>
      <c r="HV2" s="1443"/>
      <c r="HW2" s="1443"/>
      <c r="HX2" s="1443"/>
      <c r="HY2" s="1443"/>
      <c r="HZ2" s="1443"/>
      <c r="IA2" s="1443"/>
      <c r="IB2" s="1443"/>
      <c r="IC2" s="1443"/>
      <c r="ID2" s="1443"/>
      <c r="IE2" s="1443"/>
      <c r="IF2" s="1443"/>
      <c r="IG2" s="1443"/>
      <c r="IH2" s="1443"/>
      <c r="II2" s="1443"/>
      <c r="IJ2" s="1443"/>
      <c r="IK2" s="1443"/>
      <c r="IL2" s="1443"/>
      <c r="IM2" s="1443"/>
      <c r="IN2" s="1443"/>
      <c r="IO2" s="1443"/>
      <c r="IP2" s="1443"/>
      <c r="IQ2" s="1443"/>
      <c r="IR2" s="1443"/>
      <c r="IS2" s="1443"/>
    </row>
    <row r="3" spans="1:253" ht="15.5" x14ac:dyDescent="0.35">
      <c r="A3" s="1175">
        <v>2017</v>
      </c>
      <c r="B3" s="1175"/>
      <c r="C3" s="1175"/>
      <c r="D3" s="1175"/>
      <c r="E3" s="1175"/>
      <c r="F3" s="1175"/>
      <c r="G3" s="1175"/>
      <c r="H3" s="1175"/>
      <c r="I3" s="1175"/>
      <c r="J3" s="1175"/>
      <c r="K3" s="1175"/>
      <c r="L3" s="1443"/>
      <c r="M3" s="1443"/>
      <c r="N3" s="1443"/>
      <c r="O3" s="1443"/>
      <c r="P3" s="1443"/>
      <c r="Q3" s="1443"/>
      <c r="R3" s="1443"/>
      <c r="S3" s="1443"/>
      <c r="T3" s="1443"/>
      <c r="U3" s="1443"/>
      <c r="V3" s="1443"/>
      <c r="W3" s="1443"/>
      <c r="X3" s="1443"/>
      <c r="Y3" s="1443"/>
      <c r="Z3" s="1443"/>
      <c r="AA3" s="1443"/>
      <c r="AB3" s="1443"/>
      <c r="AC3" s="1443"/>
      <c r="AD3" s="1443"/>
      <c r="AE3" s="1443"/>
      <c r="AF3" s="1443"/>
      <c r="AG3" s="1443"/>
      <c r="AH3" s="1443"/>
      <c r="AI3" s="1443"/>
      <c r="AJ3" s="1443"/>
      <c r="AK3" s="1443"/>
      <c r="AL3" s="1443"/>
      <c r="AM3" s="1443"/>
      <c r="AN3" s="1443"/>
      <c r="AO3" s="1443"/>
      <c r="AP3" s="1443"/>
      <c r="AQ3" s="1443"/>
      <c r="AR3" s="1443"/>
      <c r="AS3" s="1443"/>
      <c r="AT3" s="1443"/>
      <c r="AU3" s="1443"/>
      <c r="AV3" s="1443"/>
      <c r="AW3" s="1443"/>
      <c r="AX3" s="1443"/>
      <c r="AY3" s="1443"/>
      <c r="AZ3" s="1443"/>
      <c r="BA3" s="1443"/>
      <c r="BB3" s="1443"/>
      <c r="BC3" s="1443"/>
      <c r="BD3" s="1443"/>
      <c r="BE3" s="1443"/>
      <c r="BF3" s="1443"/>
      <c r="BG3" s="1443"/>
      <c r="BH3" s="1443"/>
      <c r="BI3" s="1443"/>
      <c r="BJ3" s="1443"/>
      <c r="BK3" s="1443"/>
      <c r="BL3" s="1443"/>
      <c r="BM3" s="1443"/>
      <c r="BN3" s="1443"/>
      <c r="BO3" s="1443"/>
      <c r="BP3" s="1443"/>
      <c r="BQ3" s="1443"/>
      <c r="BR3" s="1443"/>
      <c r="BS3" s="1443"/>
      <c r="BT3" s="1443"/>
      <c r="BU3" s="1443"/>
      <c r="BV3" s="1443"/>
      <c r="BW3" s="1443"/>
      <c r="BX3" s="1443"/>
      <c r="BY3" s="1443"/>
      <c r="BZ3" s="1443"/>
      <c r="CA3" s="1443"/>
      <c r="CB3" s="1443"/>
      <c r="CC3" s="1443"/>
      <c r="CD3" s="1443"/>
      <c r="CE3" s="1443"/>
      <c r="CF3" s="1443"/>
      <c r="CG3" s="1443"/>
      <c r="CH3" s="1443"/>
      <c r="CI3" s="1443"/>
      <c r="CJ3" s="1443"/>
      <c r="CK3" s="1443"/>
      <c r="CL3" s="1443"/>
      <c r="CM3" s="1443"/>
      <c r="CN3" s="1443"/>
      <c r="CO3" s="1443"/>
      <c r="CP3" s="1443"/>
      <c r="CQ3" s="1443"/>
      <c r="CR3" s="1443"/>
      <c r="CS3" s="1443"/>
      <c r="CT3" s="1443"/>
      <c r="CU3" s="1443"/>
      <c r="CV3" s="1443"/>
      <c r="CW3" s="1443"/>
      <c r="CX3" s="1443"/>
      <c r="CY3" s="1443"/>
      <c r="CZ3" s="1443"/>
      <c r="DA3" s="1443"/>
      <c r="DB3" s="1443"/>
      <c r="DC3" s="1443"/>
      <c r="DD3" s="1443"/>
      <c r="DE3" s="1443"/>
      <c r="DF3" s="1443"/>
      <c r="DG3" s="1443"/>
      <c r="DH3" s="1443"/>
      <c r="DI3" s="1443"/>
      <c r="DJ3" s="1443"/>
      <c r="DK3" s="1443"/>
      <c r="DL3" s="1443"/>
      <c r="DM3" s="1443"/>
      <c r="DN3" s="1443"/>
      <c r="DO3" s="1443"/>
      <c r="DP3" s="1443"/>
      <c r="DQ3" s="1443"/>
      <c r="DR3" s="1443"/>
      <c r="DS3" s="1443"/>
      <c r="DT3" s="1443"/>
      <c r="DU3" s="1443"/>
      <c r="DV3" s="1443"/>
      <c r="DW3" s="1443"/>
      <c r="DX3" s="1443"/>
      <c r="DY3" s="1443"/>
      <c r="DZ3" s="1443"/>
      <c r="EA3" s="1443"/>
      <c r="EB3" s="1443"/>
      <c r="EC3" s="1443"/>
      <c r="ED3" s="1443"/>
      <c r="EE3" s="1443"/>
      <c r="EF3" s="1443"/>
      <c r="EG3" s="1443"/>
      <c r="EH3" s="1443"/>
      <c r="EI3" s="1443"/>
      <c r="EJ3" s="1443"/>
      <c r="EK3" s="1443"/>
      <c r="EL3" s="1443"/>
      <c r="EM3" s="1443"/>
      <c r="EN3" s="1443"/>
      <c r="EO3" s="1443"/>
      <c r="EP3" s="1443"/>
      <c r="EQ3" s="1443"/>
      <c r="ER3" s="1443"/>
      <c r="ES3" s="1443"/>
      <c r="ET3" s="1443"/>
      <c r="EU3" s="1443"/>
      <c r="EV3" s="1443"/>
      <c r="EW3" s="1443"/>
      <c r="EX3" s="1443"/>
      <c r="EY3" s="1443"/>
      <c r="EZ3" s="1443"/>
      <c r="FA3" s="1443"/>
      <c r="FB3" s="1443"/>
      <c r="FC3" s="1443"/>
      <c r="FD3" s="1443"/>
      <c r="FE3" s="1443"/>
      <c r="FF3" s="1443"/>
      <c r="FG3" s="1443"/>
      <c r="FH3" s="1443"/>
      <c r="FI3" s="1443"/>
      <c r="FJ3" s="1443"/>
      <c r="FK3" s="1443"/>
      <c r="FL3" s="1443"/>
      <c r="FM3" s="1443"/>
      <c r="FN3" s="1443"/>
      <c r="FO3" s="1443"/>
      <c r="FP3" s="1443"/>
      <c r="FQ3" s="1443"/>
      <c r="FR3" s="1443"/>
      <c r="FS3" s="1443"/>
      <c r="FT3" s="1443"/>
      <c r="FU3" s="1443"/>
      <c r="FV3" s="1443"/>
      <c r="FW3" s="1443"/>
      <c r="FX3" s="1443"/>
      <c r="FY3" s="1443"/>
      <c r="FZ3" s="1443"/>
      <c r="GA3" s="1443"/>
      <c r="GB3" s="1443"/>
      <c r="GC3" s="1443"/>
      <c r="GD3" s="1443"/>
      <c r="GE3" s="1443"/>
      <c r="GF3" s="1443"/>
      <c r="GG3" s="1443"/>
      <c r="GH3" s="1443"/>
      <c r="GI3" s="1443"/>
      <c r="GJ3" s="1443"/>
      <c r="GK3" s="1443"/>
      <c r="GL3" s="1443"/>
      <c r="GM3" s="1443"/>
      <c r="GN3" s="1443"/>
      <c r="GO3" s="1443"/>
      <c r="GP3" s="1443"/>
      <c r="GQ3" s="1443"/>
      <c r="GR3" s="1443"/>
      <c r="GS3" s="1443"/>
      <c r="GT3" s="1443"/>
      <c r="GU3" s="1443"/>
      <c r="GV3" s="1443"/>
      <c r="GW3" s="1443"/>
      <c r="GX3" s="1443"/>
      <c r="GY3" s="1443"/>
      <c r="GZ3" s="1443"/>
      <c r="HA3" s="1443"/>
      <c r="HB3" s="1443"/>
      <c r="HC3" s="1443"/>
      <c r="HD3" s="1443"/>
      <c r="HE3" s="1443"/>
      <c r="HF3" s="1443"/>
      <c r="HG3" s="1443"/>
      <c r="HH3" s="1443"/>
      <c r="HI3" s="1443"/>
      <c r="HJ3" s="1443"/>
      <c r="HK3" s="1443"/>
      <c r="HL3" s="1443"/>
      <c r="HM3" s="1443"/>
      <c r="HN3" s="1443"/>
      <c r="HO3" s="1443"/>
      <c r="HP3" s="1443"/>
      <c r="HQ3" s="1443"/>
      <c r="HR3" s="1443"/>
      <c r="HS3" s="1443"/>
      <c r="HT3" s="1443"/>
      <c r="HU3" s="1443"/>
      <c r="HV3" s="1443"/>
      <c r="HW3" s="1443"/>
      <c r="HX3" s="1443"/>
      <c r="HY3" s="1443"/>
      <c r="HZ3" s="1443"/>
      <c r="IA3" s="1443"/>
      <c r="IB3" s="1443"/>
      <c r="IC3" s="1443"/>
      <c r="ID3" s="1443"/>
      <c r="IE3" s="1443"/>
      <c r="IF3" s="1443"/>
      <c r="IG3" s="1443"/>
      <c r="IH3" s="1443"/>
      <c r="II3" s="1443"/>
      <c r="IJ3" s="1443"/>
      <c r="IK3" s="1443"/>
      <c r="IL3" s="1443"/>
      <c r="IM3" s="1443"/>
      <c r="IN3" s="1443"/>
      <c r="IO3" s="1443"/>
      <c r="IP3" s="1443"/>
      <c r="IQ3" s="1443"/>
      <c r="IR3" s="1443"/>
      <c r="IS3" s="1443"/>
    </row>
    <row r="4" spans="1:253" ht="27.75" customHeight="1" x14ac:dyDescent="0.4">
      <c r="A4" s="970" t="s">
        <v>120</v>
      </c>
      <c r="B4" s="320"/>
      <c r="C4" s="320"/>
      <c r="D4" s="1524"/>
      <c r="E4" s="1524"/>
      <c r="F4" s="1524"/>
      <c r="G4" s="320"/>
      <c r="H4" s="320"/>
      <c r="I4" s="320"/>
      <c r="J4" s="321"/>
      <c r="K4" s="973" t="s">
        <v>38</v>
      </c>
    </row>
    <row r="5" spans="1:253" ht="26.25" customHeight="1" x14ac:dyDescent="0.25">
      <c r="A5" s="1436" t="s">
        <v>931</v>
      </c>
      <c r="B5" s="1215" t="s">
        <v>934</v>
      </c>
      <c r="C5" s="1215"/>
      <c r="D5" s="1215"/>
      <c r="E5" s="1215" t="s">
        <v>933</v>
      </c>
      <c r="F5" s="1215"/>
      <c r="G5" s="1215"/>
      <c r="H5" s="1215" t="s">
        <v>932</v>
      </c>
      <c r="I5" s="1215"/>
      <c r="J5" s="1215"/>
      <c r="K5" s="1439" t="s">
        <v>930</v>
      </c>
    </row>
    <row r="6" spans="1:253" ht="26" x14ac:dyDescent="0.25">
      <c r="A6" s="1438"/>
      <c r="B6" s="99" t="s">
        <v>1006</v>
      </c>
      <c r="C6" s="630" t="s">
        <v>1004</v>
      </c>
      <c r="D6" s="630" t="s">
        <v>1005</v>
      </c>
      <c r="E6" s="99" t="s">
        <v>1006</v>
      </c>
      <c r="F6" s="630" t="s">
        <v>1004</v>
      </c>
      <c r="G6" s="630" t="s">
        <v>1005</v>
      </c>
      <c r="H6" s="99" t="s">
        <v>1006</v>
      </c>
      <c r="I6" s="630" t="s">
        <v>1004</v>
      </c>
      <c r="J6" s="630" t="s">
        <v>1005</v>
      </c>
      <c r="K6" s="1441"/>
    </row>
    <row r="7" spans="1:253" ht="26.25" customHeight="1" thickBot="1" x14ac:dyDescent="0.3">
      <c r="A7" s="477" t="s">
        <v>295</v>
      </c>
      <c r="B7" s="478">
        <v>1.8744551002615517</v>
      </c>
      <c r="C7" s="478">
        <v>2.56</v>
      </c>
      <c r="D7" s="478">
        <v>1.6177351707609346</v>
      </c>
      <c r="E7" s="478">
        <v>1.6362492133417241</v>
      </c>
      <c r="F7" s="862">
        <v>2.6086956521739131</v>
      </c>
      <c r="G7" s="862">
        <v>1.3665594855305467</v>
      </c>
      <c r="H7" s="478">
        <v>2.4113475177304964</v>
      </c>
      <c r="I7" s="862">
        <v>2.5</v>
      </c>
      <c r="J7" s="862">
        <v>2.3529411764705883</v>
      </c>
      <c r="K7" s="479" t="s">
        <v>1252</v>
      </c>
    </row>
    <row r="8" spans="1:253" ht="26.25" customHeight="1" thickBot="1" x14ac:dyDescent="0.3">
      <c r="A8" s="480" t="s">
        <v>296</v>
      </c>
      <c r="B8" s="481">
        <v>14.210985178727114</v>
      </c>
      <c r="C8" s="481">
        <v>23.04</v>
      </c>
      <c r="D8" s="481">
        <v>10.904733373277411</v>
      </c>
      <c r="E8" s="481">
        <v>13.530522341095027</v>
      </c>
      <c r="F8" s="863">
        <v>24.057971014492754</v>
      </c>
      <c r="G8" s="863">
        <v>10.610932475884244</v>
      </c>
      <c r="H8" s="481">
        <v>15.74468085106383</v>
      </c>
      <c r="I8" s="863">
        <v>21.785714285714285</v>
      </c>
      <c r="J8" s="863">
        <v>11.76470588235294</v>
      </c>
      <c r="K8" s="482" t="s">
        <v>1253</v>
      </c>
    </row>
    <row r="9" spans="1:253" ht="26.5" thickBot="1" x14ac:dyDescent="0.3">
      <c r="A9" s="483" t="s">
        <v>297</v>
      </c>
      <c r="B9" s="478">
        <v>0.74106364428945071</v>
      </c>
      <c r="C9" s="478">
        <v>1.28</v>
      </c>
      <c r="D9" s="478">
        <v>0.53924505692031155</v>
      </c>
      <c r="E9" s="478">
        <v>0.69225928256765268</v>
      </c>
      <c r="F9" s="862">
        <v>1.1594202898550725</v>
      </c>
      <c r="G9" s="862">
        <v>0.56270096463022512</v>
      </c>
      <c r="H9" s="478">
        <v>0.85106382978723405</v>
      </c>
      <c r="I9" s="862">
        <v>1.4285714285714286</v>
      </c>
      <c r="J9" s="862">
        <v>0.47058823529411759</v>
      </c>
      <c r="K9" s="484" t="s">
        <v>1254</v>
      </c>
    </row>
    <row r="10" spans="1:253" ht="26.25" customHeight="1" thickBot="1" x14ac:dyDescent="0.3">
      <c r="A10" s="480" t="s">
        <v>298</v>
      </c>
      <c r="B10" s="485">
        <v>6.8003487358326069</v>
      </c>
      <c r="C10" s="485">
        <v>8.32</v>
      </c>
      <c r="D10" s="485">
        <v>6.2312762133013777</v>
      </c>
      <c r="E10" s="485">
        <v>5.5380742605412214</v>
      </c>
      <c r="F10" s="864">
        <v>7.2463768115942031</v>
      </c>
      <c r="G10" s="864">
        <v>5.064308681672026</v>
      </c>
      <c r="H10" s="485">
        <v>9.6453900709219855</v>
      </c>
      <c r="I10" s="864">
        <v>9.6428571428571441</v>
      </c>
      <c r="J10" s="864">
        <v>9.6470588235294112</v>
      </c>
      <c r="K10" s="482" t="s">
        <v>1255</v>
      </c>
    </row>
    <row r="11" spans="1:253" ht="26.25" customHeight="1" thickBot="1" x14ac:dyDescent="0.3">
      <c r="A11" s="483" t="s">
        <v>299</v>
      </c>
      <c r="B11" s="478">
        <v>1.2205754141238012</v>
      </c>
      <c r="C11" s="478">
        <v>1.44</v>
      </c>
      <c r="D11" s="478">
        <v>1.1384062312762133</v>
      </c>
      <c r="E11" s="478">
        <v>1.0069225928256766</v>
      </c>
      <c r="F11" s="862">
        <v>1.1594202898550725</v>
      </c>
      <c r="G11" s="862">
        <v>0.96463022508038598</v>
      </c>
      <c r="H11" s="478">
        <v>1.7021276595744681</v>
      </c>
      <c r="I11" s="862">
        <v>1.7857142857142856</v>
      </c>
      <c r="J11" s="862">
        <v>1.6470588235294119</v>
      </c>
      <c r="K11" s="484" t="s">
        <v>1256</v>
      </c>
    </row>
    <row r="12" spans="1:253" ht="26.25" customHeight="1" thickBot="1" x14ac:dyDescent="0.3">
      <c r="A12" s="480" t="s">
        <v>300</v>
      </c>
      <c r="B12" s="485">
        <v>32.04010462074978</v>
      </c>
      <c r="C12" s="485">
        <v>25.6</v>
      </c>
      <c r="D12" s="485">
        <v>34.451767525464348</v>
      </c>
      <c r="E12" s="485">
        <v>34.738829452485845</v>
      </c>
      <c r="F12" s="864">
        <v>24.927536231884059</v>
      </c>
      <c r="G12" s="864">
        <v>37.459807073954984</v>
      </c>
      <c r="H12" s="485">
        <v>25.957446808510635</v>
      </c>
      <c r="I12" s="864">
        <v>26.428571428571431</v>
      </c>
      <c r="J12" s="864">
        <v>25.647058823529413</v>
      </c>
      <c r="K12" s="482" t="s">
        <v>1258</v>
      </c>
    </row>
    <row r="13" spans="1:253" ht="26.25" customHeight="1" thickBot="1" x14ac:dyDescent="0.3">
      <c r="A13" s="483" t="s">
        <v>301</v>
      </c>
      <c r="B13" s="478">
        <v>9.9389712292938093</v>
      </c>
      <c r="C13" s="478">
        <v>10.24</v>
      </c>
      <c r="D13" s="478">
        <v>9.8262432594367883</v>
      </c>
      <c r="E13" s="478">
        <v>9.4398993077407169</v>
      </c>
      <c r="F13" s="862">
        <v>10.144927536231885</v>
      </c>
      <c r="G13" s="862">
        <v>9.244372990353698</v>
      </c>
      <c r="H13" s="478">
        <v>11.063829787234042</v>
      </c>
      <c r="I13" s="862">
        <v>10.357142857142858</v>
      </c>
      <c r="J13" s="862">
        <v>11.529411764705882</v>
      </c>
      <c r="K13" s="484" t="s">
        <v>679</v>
      </c>
    </row>
    <row r="14" spans="1:253" ht="26.25" customHeight="1" thickBot="1" x14ac:dyDescent="0.3">
      <c r="A14" s="480" t="s">
        <v>302</v>
      </c>
      <c r="B14" s="485">
        <v>2.4847428073234523</v>
      </c>
      <c r="C14" s="485">
        <v>2.88</v>
      </c>
      <c r="D14" s="485">
        <v>2.3367285799880166</v>
      </c>
      <c r="E14" s="485">
        <v>2.0767778477029579</v>
      </c>
      <c r="F14" s="864">
        <v>2.0289855072463765</v>
      </c>
      <c r="G14" s="864">
        <v>2.090032154340836</v>
      </c>
      <c r="H14" s="485">
        <v>3.4042553191489362</v>
      </c>
      <c r="I14" s="864">
        <v>3.9285714285714284</v>
      </c>
      <c r="J14" s="864">
        <v>3.0588235294117649</v>
      </c>
      <c r="K14" s="482" t="s">
        <v>1259</v>
      </c>
    </row>
    <row r="15" spans="1:253" ht="26.25" customHeight="1" thickBot="1" x14ac:dyDescent="0.3">
      <c r="A15" s="483" t="s">
        <v>303</v>
      </c>
      <c r="B15" s="478">
        <v>0.13077593722755013</v>
      </c>
      <c r="C15" s="478">
        <v>0.32</v>
      </c>
      <c r="D15" s="478">
        <v>5.9916117435590173E-2</v>
      </c>
      <c r="E15" s="478">
        <v>0.12586532410320958</v>
      </c>
      <c r="F15" s="862">
        <v>0.28985507246376813</v>
      </c>
      <c r="G15" s="862">
        <v>8.0385852090032156E-2</v>
      </c>
      <c r="H15" s="478">
        <v>0.14184397163120568</v>
      </c>
      <c r="I15" s="862">
        <v>0.35714285714285715</v>
      </c>
      <c r="J15" s="862">
        <v>0</v>
      </c>
      <c r="K15" s="484" t="s">
        <v>1260</v>
      </c>
    </row>
    <row r="16" spans="1:253" ht="26.25" customHeight="1" thickBot="1" x14ac:dyDescent="0.3">
      <c r="A16" s="480" t="s">
        <v>677</v>
      </c>
      <c r="B16" s="481">
        <v>8.7183958151700089E-2</v>
      </c>
      <c r="C16" s="481">
        <v>0.32</v>
      </c>
      <c r="D16" s="481">
        <v>0</v>
      </c>
      <c r="E16" s="481">
        <v>0.12586532410320958</v>
      </c>
      <c r="F16" s="863">
        <v>0.57971014492753625</v>
      </c>
      <c r="G16" s="863">
        <v>0</v>
      </c>
      <c r="H16" s="481">
        <v>0</v>
      </c>
      <c r="I16" s="863">
        <v>0</v>
      </c>
      <c r="J16" s="863">
        <v>0</v>
      </c>
      <c r="K16" s="482" t="s">
        <v>1261</v>
      </c>
    </row>
    <row r="17" spans="1:11" ht="26.25" customHeight="1" thickBot="1" x14ac:dyDescent="0.3">
      <c r="A17" s="483" t="s">
        <v>304</v>
      </c>
      <c r="B17" s="725">
        <v>5.0130775937227545</v>
      </c>
      <c r="C17" s="725">
        <v>7.68</v>
      </c>
      <c r="D17" s="725">
        <v>4.0143798681845411</v>
      </c>
      <c r="E17" s="725">
        <v>3.146633102580239</v>
      </c>
      <c r="F17" s="865">
        <v>4.057971014492753</v>
      </c>
      <c r="G17" s="865">
        <v>2.8938906752411575</v>
      </c>
      <c r="H17" s="725">
        <v>9.2198581560283674</v>
      </c>
      <c r="I17" s="865">
        <v>12.142857142857142</v>
      </c>
      <c r="J17" s="865">
        <v>7.2941176470588234</v>
      </c>
      <c r="K17" s="484" t="s">
        <v>1262</v>
      </c>
    </row>
    <row r="18" spans="1:11" ht="26.25" customHeight="1" thickBot="1" x14ac:dyDescent="0.3">
      <c r="A18" s="480" t="s">
        <v>305</v>
      </c>
      <c r="B18" s="481">
        <v>0</v>
      </c>
      <c r="C18" s="481">
        <v>0</v>
      </c>
      <c r="D18" s="481">
        <v>0</v>
      </c>
      <c r="E18" s="481">
        <v>0</v>
      </c>
      <c r="F18" s="863">
        <v>0</v>
      </c>
      <c r="G18" s="863">
        <v>0</v>
      </c>
      <c r="H18" s="481">
        <v>0</v>
      </c>
      <c r="I18" s="863">
        <v>0</v>
      </c>
      <c r="J18" s="863">
        <v>0</v>
      </c>
      <c r="K18" s="482" t="s">
        <v>1263</v>
      </c>
    </row>
    <row r="19" spans="1:11" ht="26.25" customHeight="1" thickBot="1" x14ac:dyDescent="0.3">
      <c r="A19" s="483" t="s">
        <v>306</v>
      </c>
      <c r="B19" s="725">
        <v>2.9206625980819529</v>
      </c>
      <c r="C19" s="725">
        <v>4.8</v>
      </c>
      <c r="D19" s="725">
        <v>2.2168963451168362</v>
      </c>
      <c r="E19" s="725">
        <v>3.0837004405286343</v>
      </c>
      <c r="F19" s="865">
        <v>6.666666666666667</v>
      </c>
      <c r="G19" s="865">
        <v>2.090032154340836</v>
      </c>
      <c r="H19" s="725">
        <v>2.5531914893617018</v>
      </c>
      <c r="I19" s="865">
        <v>2.5</v>
      </c>
      <c r="J19" s="865">
        <v>2.5882352941176472</v>
      </c>
      <c r="K19" s="484" t="s">
        <v>1264</v>
      </c>
    </row>
    <row r="20" spans="1:11" ht="26.25" customHeight="1" thickBot="1" x14ac:dyDescent="0.3">
      <c r="A20" s="480" t="s">
        <v>307</v>
      </c>
      <c r="B20" s="481">
        <v>3.1386224934612033</v>
      </c>
      <c r="C20" s="481">
        <v>4.8</v>
      </c>
      <c r="D20" s="481">
        <v>2.5164769322947875</v>
      </c>
      <c r="E20" s="481">
        <v>3.146633102580239</v>
      </c>
      <c r="F20" s="863">
        <v>7.5362318840579716</v>
      </c>
      <c r="G20" s="863">
        <v>1.929260450160772</v>
      </c>
      <c r="H20" s="481">
        <v>3.1205673758865249</v>
      </c>
      <c r="I20" s="863">
        <v>1.4285714285714286</v>
      </c>
      <c r="J20" s="863">
        <v>4.2352941176470589</v>
      </c>
      <c r="K20" s="482" t="s">
        <v>1265</v>
      </c>
    </row>
    <row r="21" spans="1:11" ht="26.25" customHeight="1" thickBot="1" x14ac:dyDescent="0.3">
      <c r="A21" s="483" t="s">
        <v>308</v>
      </c>
      <c r="B21" s="725">
        <v>2.1360069747166524</v>
      </c>
      <c r="C21" s="725">
        <v>2.4</v>
      </c>
      <c r="D21" s="725">
        <v>2.0371479928100662</v>
      </c>
      <c r="E21" s="725">
        <v>1.6991818753933292</v>
      </c>
      <c r="F21" s="865">
        <v>2.0289855072463765</v>
      </c>
      <c r="G21" s="865">
        <v>1.607717041800643</v>
      </c>
      <c r="H21" s="725">
        <v>3.1205673758865249</v>
      </c>
      <c r="I21" s="865">
        <v>2.8571428571428572</v>
      </c>
      <c r="J21" s="865">
        <v>3.2941176470588238</v>
      </c>
      <c r="K21" s="484" t="s">
        <v>1266</v>
      </c>
    </row>
    <row r="22" spans="1:11" ht="26.25" customHeight="1" x14ac:dyDescent="0.25">
      <c r="A22" s="486" t="s">
        <v>635</v>
      </c>
      <c r="B22" s="724">
        <v>17.262423714036618</v>
      </c>
      <c r="C22" s="724">
        <v>4.32</v>
      </c>
      <c r="D22" s="724">
        <v>22.109047333732772</v>
      </c>
      <c r="E22" s="724">
        <v>20.012586532410321</v>
      </c>
      <c r="F22" s="866">
        <v>5.5072463768115938</v>
      </c>
      <c r="G22" s="866">
        <v>24.035369774919616</v>
      </c>
      <c r="H22" s="724">
        <v>11.063829787234042</v>
      </c>
      <c r="I22" s="866">
        <v>2.8571428571428572</v>
      </c>
      <c r="J22" s="866">
        <v>16.470588235294116</v>
      </c>
      <c r="K22" s="488" t="s">
        <v>1267</v>
      </c>
    </row>
    <row r="23" spans="1:11" ht="26.25" customHeight="1" x14ac:dyDescent="0.25">
      <c r="A23" s="489" t="s">
        <v>47</v>
      </c>
      <c r="B23" s="490">
        <v>100</v>
      </c>
      <c r="C23" s="490">
        <v>100</v>
      </c>
      <c r="D23" s="490">
        <v>100</v>
      </c>
      <c r="E23" s="490">
        <v>100</v>
      </c>
      <c r="F23" s="490">
        <f>SUM(F7:F22)</f>
        <v>100</v>
      </c>
      <c r="G23" s="490">
        <v>100</v>
      </c>
      <c r="H23" s="490">
        <f>SUM(H7:H22)</f>
        <v>99.999999999999986</v>
      </c>
      <c r="I23" s="490">
        <f>SUM(I7:I22)</f>
        <v>100.00000000000001</v>
      </c>
      <c r="J23" s="490">
        <f>SUM(J7:J22)</f>
        <v>100.00000000000001</v>
      </c>
      <c r="K23" s="491" t="s">
        <v>48</v>
      </c>
    </row>
  </sheetData>
  <mergeCells count="78">
    <mergeCell ref="D4:F4"/>
    <mergeCell ref="A5:A6"/>
    <mergeCell ref="B5:D5"/>
    <mergeCell ref="E5:G5"/>
    <mergeCell ref="H5:J5"/>
    <mergeCell ref="K5:K6"/>
    <mergeCell ref="GN3:GX3"/>
    <mergeCell ref="GY3:HI3"/>
    <mergeCell ref="HJ3:HT3"/>
    <mergeCell ref="HU3:IE3"/>
    <mergeCell ref="BL3:BV3"/>
    <mergeCell ref="BW3:CG3"/>
    <mergeCell ref="CH3:CR3"/>
    <mergeCell ref="CS3:DC3"/>
    <mergeCell ref="DD3:DN3"/>
    <mergeCell ref="DO3:DY3"/>
    <mergeCell ref="A3:K3"/>
    <mergeCell ref="L3:S3"/>
    <mergeCell ref="T3:AD3"/>
    <mergeCell ref="AE3:AO3"/>
    <mergeCell ref="AP3:AZ3"/>
    <mergeCell ref="IF3:IP3"/>
    <mergeCell ref="IQ3:IS3"/>
    <mergeCell ref="DZ3:EJ3"/>
    <mergeCell ref="EK3:EU3"/>
    <mergeCell ref="EV3:FF3"/>
    <mergeCell ref="FG3:FQ3"/>
    <mergeCell ref="FR3:GB3"/>
    <mergeCell ref="GC3:GM3"/>
    <mergeCell ref="BA3:BK3"/>
    <mergeCell ref="GN2:GX2"/>
    <mergeCell ref="GY2:HI2"/>
    <mergeCell ref="HJ2:HT2"/>
    <mergeCell ref="HU2:IE2"/>
    <mergeCell ref="BL2:BV2"/>
    <mergeCell ref="BW2:CG2"/>
    <mergeCell ref="CH2:CR2"/>
    <mergeCell ref="CS2:DC2"/>
    <mergeCell ref="DD2:DN2"/>
    <mergeCell ref="DO2:DY2"/>
    <mergeCell ref="BA2:BK2"/>
    <mergeCell ref="IF2:IP2"/>
    <mergeCell ref="IQ2:IS2"/>
    <mergeCell ref="DZ2:EJ2"/>
    <mergeCell ref="EK2:EU2"/>
    <mergeCell ref="EV2:FF2"/>
    <mergeCell ref="FG2:FQ2"/>
    <mergeCell ref="FR2:GB2"/>
    <mergeCell ref="GC2:GM2"/>
    <mergeCell ref="A2:K2"/>
    <mergeCell ref="L2:S2"/>
    <mergeCell ref="T2:AD2"/>
    <mergeCell ref="AE2:AO2"/>
    <mergeCell ref="AP2:AZ2"/>
    <mergeCell ref="IQ1:IS1"/>
    <mergeCell ref="DZ1:EJ1"/>
    <mergeCell ref="EK1:EU1"/>
    <mergeCell ref="EV1:FF1"/>
    <mergeCell ref="FG1:FQ1"/>
    <mergeCell ref="FR1:GB1"/>
    <mergeCell ref="GC1:GM1"/>
    <mergeCell ref="GN1:GX1"/>
    <mergeCell ref="GY1:HI1"/>
    <mergeCell ref="HJ1:HT1"/>
    <mergeCell ref="HU1:IE1"/>
    <mergeCell ref="IF1:IP1"/>
    <mergeCell ref="DO1:DY1"/>
    <mergeCell ref="A1:K1"/>
    <mergeCell ref="L1:S1"/>
    <mergeCell ref="T1:AD1"/>
    <mergeCell ref="AE1:AO1"/>
    <mergeCell ref="AP1:AZ1"/>
    <mergeCell ref="BA1:BK1"/>
    <mergeCell ref="BL1:BV1"/>
    <mergeCell ref="BW1:CG1"/>
    <mergeCell ref="CH1:CR1"/>
    <mergeCell ref="CS1:DC1"/>
    <mergeCell ref="DD1:DN1"/>
  </mergeCells>
  <printOptions horizontalCentered="1" verticalCentered="1"/>
  <pageMargins left="0" right="0" top="0" bottom="0" header="0" footer="0"/>
  <pageSetup paperSize="9" scale="88" orientation="landscape" r:id="rId1"/>
  <headerFooter alignWithMargins="0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Sheet95"/>
  <dimension ref="A1:IS23"/>
  <sheetViews>
    <sheetView view="pageBreakPreview" zoomScaleNormal="100" zoomScaleSheetLayoutView="100" workbookViewId="0">
      <selection activeCell="G10" sqref="G10"/>
    </sheetView>
  </sheetViews>
  <sheetFormatPr defaultRowHeight="14" x14ac:dyDescent="0.3"/>
  <cols>
    <col min="1" max="1" width="40.453125" style="51" customWidth="1"/>
    <col min="2" max="10" width="9.26953125" style="51" customWidth="1"/>
    <col min="11" max="11" width="39.81640625" style="51" customWidth="1"/>
    <col min="12" max="12" width="9.1796875" style="33" customWidth="1"/>
    <col min="13" max="253" width="9.1796875" style="33"/>
    <col min="254" max="254" width="42.7265625" style="33" customWidth="1"/>
    <col min="255" max="255" width="7.7265625" style="33" customWidth="1"/>
    <col min="256" max="256" width="8.453125" style="33" customWidth="1"/>
    <col min="257" max="258" width="7.7265625" style="33" customWidth="1"/>
    <col min="259" max="259" width="8.453125" style="33" customWidth="1"/>
    <col min="260" max="261" width="7.7265625" style="33" customWidth="1"/>
    <col min="262" max="262" width="8.453125" style="33" customWidth="1"/>
    <col min="263" max="263" width="7.7265625" style="33" customWidth="1"/>
    <col min="264" max="264" width="40.7265625" style="33" customWidth="1"/>
    <col min="265" max="509" width="9.1796875" style="33"/>
    <col min="510" max="510" width="42.7265625" style="33" customWidth="1"/>
    <col min="511" max="511" width="7.7265625" style="33" customWidth="1"/>
    <col min="512" max="512" width="8.453125" style="33" customWidth="1"/>
    <col min="513" max="514" width="7.7265625" style="33" customWidth="1"/>
    <col min="515" max="515" width="8.453125" style="33" customWidth="1"/>
    <col min="516" max="517" width="7.7265625" style="33" customWidth="1"/>
    <col min="518" max="518" width="8.453125" style="33" customWidth="1"/>
    <col min="519" max="519" width="7.7265625" style="33" customWidth="1"/>
    <col min="520" max="520" width="40.7265625" style="33" customWidth="1"/>
    <col min="521" max="765" width="9.1796875" style="33"/>
    <col min="766" max="766" width="42.7265625" style="33" customWidth="1"/>
    <col min="767" max="767" width="7.7265625" style="33" customWidth="1"/>
    <col min="768" max="768" width="8.453125" style="33" customWidth="1"/>
    <col min="769" max="770" width="7.7265625" style="33" customWidth="1"/>
    <col min="771" max="771" width="8.453125" style="33" customWidth="1"/>
    <col min="772" max="773" width="7.7265625" style="33" customWidth="1"/>
    <col min="774" max="774" width="8.453125" style="33" customWidth="1"/>
    <col min="775" max="775" width="7.7265625" style="33" customWidth="1"/>
    <col min="776" max="776" width="40.7265625" style="33" customWidth="1"/>
    <col min="777" max="1021" width="9.1796875" style="33"/>
    <col min="1022" max="1022" width="42.7265625" style="33" customWidth="1"/>
    <col min="1023" max="1023" width="7.7265625" style="33" customWidth="1"/>
    <col min="1024" max="1024" width="8.453125" style="33" customWidth="1"/>
    <col min="1025" max="1026" width="7.7265625" style="33" customWidth="1"/>
    <col min="1027" max="1027" width="8.453125" style="33" customWidth="1"/>
    <col min="1028" max="1029" width="7.7265625" style="33" customWidth="1"/>
    <col min="1030" max="1030" width="8.453125" style="33" customWidth="1"/>
    <col min="1031" max="1031" width="7.7265625" style="33" customWidth="1"/>
    <col min="1032" max="1032" width="40.7265625" style="33" customWidth="1"/>
    <col min="1033" max="1277" width="9.1796875" style="33"/>
    <col min="1278" max="1278" width="42.7265625" style="33" customWidth="1"/>
    <col min="1279" max="1279" width="7.7265625" style="33" customWidth="1"/>
    <col min="1280" max="1280" width="8.453125" style="33" customWidth="1"/>
    <col min="1281" max="1282" width="7.7265625" style="33" customWidth="1"/>
    <col min="1283" max="1283" width="8.453125" style="33" customWidth="1"/>
    <col min="1284" max="1285" width="7.7265625" style="33" customWidth="1"/>
    <col min="1286" max="1286" width="8.453125" style="33" customWidth="1"/>
    <col min="1287" max="1287" width="7.7265625" style="33" customWidth="1"/>
    <col min="1288" max="1288" width="40.7265625" style="33" customWidth="1"/>
    <col min="1289" max="1533" width="9.1796875" style="33"/>
    <col min="1534" max="1534" width="42.7265625" style="33" customWidth="1"/>
    <col min="1535" max="1535" width="7.7265625" style="33" customWidth="1"/>
    <col min="1536" max="1536" width="8.453125" style="33" customWidth="1"/>
    <col min="1537" max="1538" width="7.7265625" style="33" customWidth="1"/>
    <col min="1539" max="1539" width="8.453125" style="33" customWidth="1"/>
    <col min="1540" max="1541" width="7.7265625" style="33" customWidth="1"/>
    <col min="1542" max="1542" width="8.453125" style="33" customWidth="1"/>
    <col min="1543" max="1543" width="7.7265625" style="33" customWidth="1"/>
    <col min="1544" max="1544" width="40.7265625" style="33" customWidth="1"/>
    <col min="1545" max="1789" width="9.1796875" style="33"/>
    <col min="1790" max="1790" width="42.7265625" style="33" customWidth="1"/>
    <col min="1791" max="1791" width="7.7265625" style="33" customWidth="1"/>
    <col min="1792" max="1792" width="8.453125" style="33" customWidth="1"/>
    <col min="1793" max="1794" width="7.7265625" style="33" customWidth="1"/>
    <col min="1795" max="1795" width="8.453125" style="33" customWidth="1"/>
    <col min="1796" max="1797" width="7.7265625" style="33" customWidth="1"/>
    <col min="1798" max="1798" width="8.453125" style="33" customWidth="1"/>
    <col min="1799" max="1799" width="7.7265625" style="33" customWidth="1"/>
    <col min="1800" max="1800" width="40.7265625" style="33" customWidth="1"/>
    <col min="1801" max="2045" width="9.1796875" style="33"/>
    <col min="2046" max="2046" width="42.7265625" style="33" customWidth="1"/>
    <col min="2047" max="2047" width="7.7265625" style="33" customWidth="1"/>
    <col min="2048" max="2048" width="8.453125" style="33" customWidth="1"/>
    <col min="2049" max="2050" width="7.7265625" style="33" customWidth="1"/>
    <col min="2051" max="2051" width="8.453125" style="33" customWidth="1"/>
    <col min="2052" max="2053" width="7.7265625" style="33" customWidth="1"/>
    <col min="2054" max="2054" width="8.453125" style="33" customWidth="1"/>
    <col min="2055" max="2055" width="7.7265625" style="33" customWidth="1"/>
    <col min="2056" max="2056" width="40.7265625" style="33" customWidth="1"/>
    <col min="2057" max="2301" width="9.1796875" style="33"/>
    <col min="2302" max="2302" width="42.7265625" style="33" customWidth="1"/>
    <col min="2303" max="2303" width="7.7265625" style="33" customWidth="1"/>
    <col min="2304" max="2304" width="8.453125" style="33" customWidth="1"/>
    <col min="2305" max="2306" width="7.7265625" style="33" customWidth="1"/>
    <col min="2307" max="2307" width="8.453125" style="33" customWidth="1"/>
    <col min="2308" max="2309" width="7.7265625" style="33" customWidth="1"/>
    <col min="2310" max="2310" width="8.453125" style="33" customWidth="1"/>
    <col min="2311" max="2311" width="7.7265625" style="33" customWidth="1"/>
    <col min="2312" max="2312" width="40.7265625" style="33" customWidth="1"/>
    <col min="2313" max="2557" width="9.1796875" style="33"/>
    <col min="2558" max="2558" width="42.7265625" style="33" customWidth="1"/>
    <col min="2559" max="2559" width="7.7265625" style="33" customWidth="1"/>
    <col min="2560" max="2560" width="8.453125" style="33" customWidth="1"/>
    <col min="2561" max="2562" width="7.7265625" style="33" customWidth="1"/>
    <col min="2563" max="2563" width="8.453125" style="33" customWidth="1"/>
    <col min="2564" max="2565" width="7.7265625" style="33" customWidth="1"/>
    <col min="2566" max="2566" width="8.453125" style="33" customWidth="1"/>
    <col min="2567" max="2567" width="7.7265625" style="33" customWidth="1"/>
    <col min="2568" max="2568" width="40.7265625" style="33" customWidth="1"/>
    <col min="2569" max="2813" width="9.1796875" style="33"/>
    <col min="2814" max="2814" width="42.7265625" style="33" customWidth="1"/>
    <col min="2815" max="2815" width="7.7265625" style="33" customWidth="1"/>
    <col min="2816" max="2816" width="8.453125" style="33" customWidth="1"/>
    <col min="2817" max="2818" width="7.7265625" style="33" customWidth="1"/>
    <col min="2819" max="2819" width="8.453125" style="33" customWidth="1"/>
    <col min="2820" max="2821" width="7.7265625" style="33" customWidth="1"/>
    <col min="2822" max="2822" width="8.453125" style="33" customWidth="1"/>
    <col min="2823" max="2823" width="7.7265625" style="33" customWidth="1"/>
    <col min="2824" max="2824" width="40.7265625" style="33" customWidth="1"/>
    <col min="2825" max="3069" width="9.1796875" style="33"/>
    <col min="3070" max="3070" width="42.7265625" style="33" customWidth="1"/>
    <col min="3071" max="3071" width="7.7265625" style="33" customWidth="1"/>
    <col min="3072" max="3072" width="8.453125" style="33" customWidth="1"/>
    <col min="3073" max="3074" width="7.7265625" style="33" customWidth="1"/>
    <col min="3075" max="3075" width="8.453125" style="33" customWidth="1"/>
    <col min="3076" max="3077" width="7.7265625" style="33" customWidth="1"/>
    <col min="3078" max="3078" width="8.453125" style="33" customWidth="1"/>
    <col min="3079" max="3079" width="7.7265625" style="33" customWidth="1"/>
    <col min="3080" max="3080" width="40.7265625" style="33" customWidth="1"/>
    <col min="3081" max="3325" width="9.1796875" style="33"/>
    <col min="3326" max="3326" width="42.7265625" style="33" customWidth="1"/>
    <col min="3327" max="3327" width="7.7265625" style="33" customWidth="1"/>
    <col min="3328" max="3328" width="8.453125" style="33" customWidth="1"/>
    <col min="3329" max="3330" width="7.7265625" style="33" customWidth="1"/>
    <col min="3331" max="3331" width="8.453125" style="33" customWidth="1"/>
    <col min="3332" max="3333" width="7.7265625" style="33" customWidth="1"/>
    <col min="3334" max="3334" width="8.453125" style="33" customWidth="1"/>
    <col min="3335" max="3335" width="7.7265625" style="33" customWidth="1"/>
    <col min="3336" max="3336" width="40.7265625" style="33" customWidth="1"/>
    <col min="3337" max="3581" width="9.1796875" style="33"/>
    <col min="3582" max="3582" width="42.7265625" style="33" customWidth="1"/>
    <col min="3583" max="3583" width="7.7265625" style="33" customWidth="1"/>
    <col min="3584" max="3584" width="8.453125" style="33" customWidth="1"/>
    <col min="3585" max="3586" width="7.7265625" style="33" customWidth="1"/>
    <col min="3587" max="3587" width="8.453125" style="33" customWidth="1"/>
    <col min="3588" max="3589" width="7.7265625" style="33" customWidth="1"/>
    <col min="3590" max="3590" width="8.453125" style="33" customWidth="1"/>
    <col min="3591" max="3591" width="7.7265625" style="33" customWidth="1"/>
    <col min="3592" max="3592" width="40.7265625" style="33" customWidth="1"/>
    <col min="3593" max="3837" width="9.1796875" style="33"/>
    <col min="3838" max="3838" width="42.7265625" style="33" customWidth="1"/>
    <col min="3839" max="3839" width="7.7265625" style="33" customWidth="1"/>
    <col min="3840" max="3840" width="8.453125" style="33" customWidth="1"/>
    <col min="3841" max="3842" width="7.7265625" style="33" customWidth="1"/>
    <col min="3843" max="3843" width="8.453125" style="33" customWidth="1"/>
    <col min="3844" max="3845" width="7.7265625" style="33" customWidth="1"/>
    <col min="3846" max="3846" width="8.453125" style="33" customWidth="1"/>
    <col min="3847" max="3847" width="7.7265625" style="33" customWidth="1"/>
    <col min="3848" max="3848" width="40.7265625" style="33" customWidth="1"/>
    <col min="3849" max="4093" width="9.1796875" style="33"/>
    <col min="4094" max="4094" width="42.7265625" style="33" customWidth="1"/>
    <col min="4095" max="4095" width="7.7265625" style="33" customWidth="1"/>
    <col min="4096" max="4096" width="8.453125" style="33" customWidth="1"/>
    <col min="4097" max="4098" width="7.7265625" style="33" customWidth="1"/>
    <col min="4099" max="4099" width="8.453125" style="33" customWidth="1"/>
    <col min="4100" max="4101" width="7.7265625" style="33" customWidth="1"/>
    <col min="4102" max="4102" width="8.453125" style="33" customWidth="1"/>
    <col min="4103" max="4103" width="7.7265625" style="33" customWidth="1"/>
    <col min="4104" max="4104" width="40.7265625" style="33" customWidth="1"/>
    <col min="4105" max="4349" width="9.1796875" style="33"/>
    <col min="4350" max="4350" width="42.7265625" style="33" customWidth="1"/>
    <col min="4351" max="4351" width="7.7265625" style="33" customWidth="1"/>
    <col min="4352" max="4352" width="8.453125" style="33" customWidth="1"/>
    <col min="4353" max="4354" width="7.7265625" style="33" customWidth="1"/>
    <col min="4355" max="4355" width="8.453125" style="33" customWidth="1"/>
    <col min="4356" max="4357" width="7.7265625" style="33" customWidth="1"/>
    <col min="4358" max="4358" width="8.453125" style="33" customWidth="1"/>
    <col min="4359" max="4359" width="7.7265625" style="33" customWidth="1"/>
    <col min="4360" max="4360" width="40.7265625" style="33" customWidth="1"/>
    <col min="4361" max="4605" width="9.1796875" style="33"/>
    <col min="4606" max="4606" width="42.7265625" style="33" customWidth="1"/>
    <col min="4607" max="4607" width="7.7265625" style="33" customWidth="1"/>
    <col min="4608" max="4608" width="8.453125" style="33" customWidth="1"/>
    <col min="4609" max="4610" width="7.7265625" style="33" customWidth="1"/>
    <col min="4611" max="4611" width="8.453125" style="33" customWidth="1"/>
    <col min="4612" max="4613" width="7.7265625" style="33" customWidth="1"/>
    <col min="4614" max="4614" width="8.453125" style="33" customWidth="1"/>
    <col min="4615" max="4615" width="7.7265625" style="33" customWidth="1"/>
    <col min="4616" max="4616" width="40.7265625" style="33" customWidth="1"/>
    <col min="4617" max="4861" width="9.1796875" style="33"/>
    <col min="4862" max="4862" width="42.7265625" style="33" customWidth="1"/>
    <col min="4863" max="4863" width="7.7265625" style="33" customWidth="1"/>
    <col min="4864" max="4864" width="8.453125" style="33" customWidth="1"/>
    <col min="4865" max="4866" width="7.7265625" style="33" customWidth="1"/>
    <col min="4867" max="4867" width="8.453125" style="33" customWidth="1"/>
    <col min="4868" max="4869" width="7.7265625" style="33" customWidth="1"/>
    <col min="4870" max="4870" width="8.453125" style="33" customWidth="1"/>
    <col min="4871" max="4871" width="7.7265625" style="33" customWidth="1"/>
    <col min="4872" max="4872" width="40.7265625" style="33" customWidth="1"/>
    <col min="4873" max="5117" width="9.1796875" style="33"/>
    <col min="5118" max="5118" width="42.7265625" style="33" customWidth="1"/>
    <col min="5119" max="5119" width="7.7265625" style="33" customWidth="1"/>
    <col min="5120" max="5120" width="8.453125" style="33" customWidth="1"/>
    <col min="5121" max="5122" width="7.7265625" style="33" customWidth="1"/>
    <col min="5123" max="5123" width="8.453125" style="33" customWidth="1"/>
    <col min="5124" max="5125" width="7.7265625" style="33" customWidth="1"/>
    <col min="5126" max="5126" width="8.453125" style="33" customWidth="1"/>
    <col min="5127" max="5127" width="7.7265625" style="33" customWidth="1"/>
    <col min="5128" max="5128" width="40.7265625" style="33" customWidth="1"/>
    <col min="5129" max="5373" width="9.1796875" style="33"/>
    <col min="5374" max="5374" width="42.7265625" style="33" customWidth="1"/>
    <col min="5375" max="5375" width="7.7265625" style="33" customWidth="1"/>
    <col min="5376" max="5376" width="8.453125" style="33" customWidth="1"/>
    <col min="5377" max="5378" width="7.7265625" style="33" customWidth="1"/>
    <col min="5379" max="5379" width="8.453125" style="33" customWidth="1"/>
    <col min="5380" max="5381" width="7.7265625" style="33" customWidth="1"/>
    <col min="5382" max="5382" width="8.453125" style="33" customWidth="1"/>
    <col min="5383" max="5383" width="7.7265625" style="33" customWidth="1"/>
    <col min="5384" max="5384" width="40.7265625" style="33" customWidth="1"/>
    <col min="5385" max="5629" width="9.1796875" style="33"/>
    <col min="5630" max="5630" width="42.7265625" style="33" customWidth="1"/>
    <col min="5631" max="5631" width="7.7265625" style="33" customWidth="1"/>
    <col min="5632" max="5632" width="8.453125" style="33" customWidth="1"/>
    <col min="5633" max="5634" width="7.7265625" style="33" customWidth="1"/>
    <col min="5635" max="5635" width="8.453125" style="33" customWidth="1"/>
    <col min="5636" max="5637" width="7.7265625" style="33" customWidth="1"/>
    <col min="5638" max="5638" width="8.453125" style="33" customWidth="1"/>
    <col min="5639" max="5639" width="7.7265625" style="33" customWidth="1"/>
    <col min="5640" max="5640" width="40.7265625" style="33" customWidth="1"/>
    <col min="5641" max="5885" width="9.1796875" style="33"/>
    <col min="5886" max="5886" width="42.7265625" style="33" customWidth="1"/>
    <col min="5887" max="5887" width="7.7265625" style="33" customWidth="1"/>
    <col min="5888" max="5888" width="8.453125" style="33" customWidth="1"/>
    <col min="5889" max="5890" width="7.7265625" style="33" customWidth="1"/>
    <col min="5891" max="5891" width="8.453125" style="33" customWidth="1"/>
    <col min="5892" max="5893" width="7.7265625" style="33" customWidth="1"/>
    <col min="5894" max="5894" width="8.453125" style="33" customWidth="1"/>
    <col min="5895" max="5895" width="7.7265625" style="33" customWidth="1"/>
    <col min="5896" max="5896" width="40.7265625" style="33" customWidth="1"/>
    <col min="5897" max="6141" width="9.1796875" style="33"/>
    <col min="6142" max="6142" width="42.7265625" style="33" customWidth="1"/>
    <col min="6143" max="6143" width="7.7265625" style="33" customWidth="1"/>
    <col min="6144" max="6144" width="8.453125" style="33" customWidth="1"/>
    <col min="6145" max="6146" width="7.7265625" style="33" customWidth="1"/>
    <col min="6147" max="6147" width="8.453125" style="33" customWidth="1"/>
    <col min="6148" max="6149" width="7.7265625" style="33" customWidth="1"/>
    <col min="6150" max="6150" width="8.453125" style="33" customWidth="1"/>
    <col min="6151" max="6151" width="7.7265625" style="33" customWidth="1"/>
    <col min="6152" max="6152" width="40.7265625" style="33" customWidth="1"/>
    <col min="6153" max="6397" width="9.1796875" style="33"/>
    <col min="6398" max="6398" width="42.7265625" style="33" customWidth="1"/>
    <col min="6399" max="6399" width="7.7265625" style="33" customWidth="1"/>
    <col min="6400" max="6400" width="8.453125" style="33" customWidth="1"/>
    <col min="6401" max="6402" width="7.7265625" style="33" customWidth="1"/>
    <col min="6403" max="6403" width="8.453125" style="33" customWidth="1"/>
    <col min="6404" max="6405" width="7.7265625" style="33" customWidth="1"/>
    <col min="6406" max="6406" width="8.453125" style="33" customWidth="1"/>
    <col min="6407" max="6407" width="7.7265625" style="33" customWidth="1"/>
    <col min="6408" max="6408" width="40.7265625" style="33" customWidth="1"/>
    <col min="6409" max="6653" width="9.1796875" style="33"/>
    <col min="6654" max="6654" width="42.7265625" style="33" customWidth="1"/>
    <col min="6655" max="6655" width="7.7265625" style="33" customWidth="1"/>
    <col min="6656" max="6656" width="8.453125" style="33" customWidth="1"/>
    <col min="6657" max="6658" width="7.7265625" style="33" customWidth="1"/>
    <col min="6659" max="6659" width="8.453125" style="33" customWidth="1"/>
    <col min="6660" max="6661" width="7.7265625" style="33" customWidth="1"/>
    <col min="6662" max="6662" width="8.453125" style="33" customWidth="1"/>
    <col min="6663" max="6663" width="7.7265625" style="33" customWidth="1"/>
    <col min="6664" max="6664" width="40.7265625" style="33" customWidth="1"/>
    <col min="6665" max="6909" width="9.1796875" style="33"/>
    <col min="6910" max="6910" width="42.7265625" style="33" customWidth="1"/>
    <col min="6911" max="6911" width="7.7265625" style="33" customWidth="1"/>
    <col min="6912" max="6912" width="8.453125" style="33" customWidth="1"/>
    <col min="6913" max="6914" width="7.7265625" style="33" customWidth="1"/>
    <col min="6915" max="6915" width="8.453125" style="33" customWidth="1"/>
    <col min="6916" max="6917" width="7.7265625" style="33" customWidth="1"/>
    <col min="6918" max="6918" width="8.453125" style="33" customWidth="1"/>
    <col min="6919" max="6919" width="7.7265625" style="33" customWidth="1"/>
    <col min="6920" max="6920" width="40.7265625" style="33" customWidth="1"/>
    <col min="6921" max="7165" width="9.1796875" style="33"/>
    <col min="7166" max="7166" width="42.7265625" style="33" customWidth="1"/>
    <col min="7167" max="7167" width="7.7265625" style="33" customWidth="1"/>
    <col min="7168" max="7168" width="8.453125" style="33" customWidth="1"/>
    <col min="7169" max="7170" width="7.7265625" style="33" customWidth="1"/>
    <col min="7171" max="7171" width="8.453125" style="33" customWidth="1"/>
    <col min="7172" max="7173" width="7.7265625" style="33" customWidth="1"/>
    <col min="7174" max="7174" width="8.453125" style="33" customWidth="1"/>
    <col min="7175" max="7175" width="7.7265625" style="33" customWidth="1"/>
    <col min="7176" max="7176" width="40.7265625" style="33" customWidth="1"/>
    <col min="7177" max="7421" width="9.1796875" style="33"/>
    <col min="7422" max="7422" width="42.7265625" style="33" customWidth="1"/>
    <col min="7423" max="7423" width="7.7265625" style="33" customWidth="1"/>
    <col min="7424" max="7424" width="8.453125" style="33" customWidth="1"/>
    <col min="7425" max="7426" width="7.7265625" style="33" customWidth="1"/>
    <col min="7427" max="7427" width="8.453125" style="33" customWidth="1"/>
    <col min="7428" max="7429" width="7.7265625" style="33" customWidth="1"/>
    <col min="7430" max="7430" width="8.453125" style="33" customWidth="1"/>
    <col min="7431" max="7431" width="7.7265625" style="33" customWidth="1"/>
    <col min="7432" max="7432" width="40.7265625" style="33" customWidth="1"/>
    <col min="7433" max="7677" width="9.1796875" style="33"/>
    <col min="7678" max="7678" width="42.7265625" style="33" customWidth="1"/>
    <col min="7679" max="7679" width="7.7265625" style="33" customWidth="1"/>
    <col min="7680" max="7680" width="8.453125" style="33" customWidth="1"/>
    <col min="7681" max="7682" width="7.7265625" style="33" customWidth="1"/>
    <col min="7683" max="7683" width="8.453125" style="33" customWidth="1"/>
    <col min="7684" max="7685" width="7.7265625" style="33" customWidth="1"/>
    <col min="7686" max="7686" width="8.453125" style="33" customWidth="1"/>
    <col min="7687" max="7687" width="7.7265625" style="33" customWidth="1"/>
    <col min="7688" max="7688" width="40.7265625" style="33" customWidth="1"/>
    <col min="7689" max="7933" width="9.1796875" style="33"/>
    <col min="7934" max="7934" width="42.7265625" style="33" customWidth="1"/>
    <col min="7935" max="7935" width="7.7265625" style="33" customWidth="1"/>
    <col min="7936" max="7936" width="8.453125" style="33" customWidth="1"/>
    <col min="7937" max="7938" width="7.7265625" style="33" customWidth="1"/>
    <col min="7939" max="7939" width="8.453125" style="33" customWidth="1"/>
    <col min="7940" max="7941" width="7.7265625" style="33" customWidth="1"/>
    <col min="7942" max="7942" width="8.453125" style="33" customWidth="1"/>
    <col min="7943" max="7943" width="7.7265625" style="33" customWidth="1"/>
    <col min="7944" max="7944" width="40.7265625" style="33" customWidth="1"/>
    <col min="7945" max="8189" width="9.1796875" style="33"/>
    <col min="8190" max="8190" width="42.7265625" style="33" customWidth="1"/>
    <col min="8191" max="8191" width="7.7265625" style="33" customWidth="1"/>
    <col min="8192" max="8192" width="8.453125" style="33" customWidth="1"/>
    <col min="8193" max="8194" width="7.7265625" style="33" customWidth="1"/>
    <col min="8195" max="8195" width="8.453125" style="33" customWidth="1"/>
    <col min="8196" max="8197" width="7.7265625" style="33" customWidth="1"/>
    <col min="8198" max="8198" width="8.453125" style="33" customWidth="1"/>
    <col min="8199" max="8199" width="7.7265625" style="33" customWidth="1"/>
    <col min="8200" max="8200" width="40.7265625" style="33" customWidth="1"/>
    <col min="8201" max="8445" width="9.1796875" style="33"/>
    <col min="8446" max="8446" width="42.7265625" style="33" customWidth="1"/>
    <col min="8447" max="8447" width="7.7265625" style="33" customWidth="1"/>
    <col min="8448" max="8448" width="8.453125" style="33" customWidth="1"/>
    <col min="8449" max="8450" width="7.7265625" style="33" customWidth="1"/>
    <col min="8451" max="8451" width="8.453125" style="33" customWidth="1"/>
    <col min="8452" max="8453" width="7.7265625" style="33" customWidth="1"/>
    <col min="8454" max="8454" width="8.453125" style="33" customWidth="1"/>
    <col min="8455" max="8455" width="7.7265625" style="33" customWidth="1"/>
    <col min="8456" max="8456" width="40.7265625" style="33" customWidth="1"/>
    <col min="8457" max="8701" width="9.1796875" style="33"/>
    <col min="8702" max="8702" width="42.7265625" style="33" customWidth="1"/>
    <col min="8703" max="8703" width="7.7265625" style="33" customWidth="1"/>
    <col min="8704" max="8704" width="8.453125" style="33" customWidth="1"/>
    <col min="8705" max="8706" width="7.7265625" style="33" customWidth="1"/>
    <col min="8707" max="8707" width="8.453125" style="33" customWidth="1"/>
    <col min="8708" max="8709" width="7.7265625" style="33" customWidth="1"/>
    <col min="8710" max="8710" width="8.453125" style="33" customWidth="1"/>
    <col min="8711" max="8711" width="7.7265625" style="33" customWidth="1"/>
    <col min="8712" max="8712" width="40.7265625" style="33" customWidth="1"/>
    <col min="8713" max="8957" width="9.1796875" style="33"/>
    <col min="8958" max="8958" width="42.7265625" style="33" customWidth="1"/>
    <col min="8959" max="8959" width="7.7265625" style="33" customWidth="1"/>
    <col min="8960" max="8960" width="8.453125" style="33" customWidth="1"/>
    <col min="8961" max="8962" width="7.7265625" style="33" customWidth="1"/>
    <col min="8963" max="8963" width="8.453125" style="33" customWidth="1"/>
    <col min="8964" max="8965" width="7.7265625" style="33" customWidth="1"/>
    <col min="8966" max="8966" width="8.453125" style="33" customWidth="1"/>
    <col min="8967" max="8967" width="7.7265625" style="33" customWidth="1"/>
    <col min="8968" max="8968" width="40.7265625" style="33" customWidth="1"/>
    <col min="8969" max="9213" width="9.1796875" style="33"/>
    <col min="9214" max="9214" width="42.7265625" style="33" customWidth="1"/>
    <col min="9215" max="9215" width="7.7265625" style="33" customWidth="1"/>
    <col min="9216" max="9216" width="8.453125" style="33" customWidth="1"/>
    <col min="9217" max="9218" width="7.7265625" style="33" customWidth="1"/>
    <col min="9219" max="9219" width="8.453125" style="33" customWidth="1"/>
    <col min="9220" max="9221" width="7.7265625" style="33" customWidth="1"/>
    <col min="9222" max="9222" width="8.453125" style="33" customWidth="1"/>
    <col min="9223" max="9223" width="7.7265625" style="33" customWidth="1"/>
    <col min="9224" max="9224" width="40.7265625" style="33" customWidth="1"/>
    <col min="9225" max="9469" width="9.1796875" style="33"/>
    <col min="9470" max="9470" width="42.7265625" style="33" customWidth="1"/>
    <col min="9471" max="9471" width="7.7265625" style="33" customWidth="1"/>
    <col min="9472" max="9472" width="8.453125" style="33" customWidth="1"/>
    <col min="9473" max="9474" width="7.7265625" style="33" customWidth="1"/>
    <col min="9475" max="9475" width="8.453125" style="33" customWidth="1"/>
    <col min="9476" max="9477" width="7.7265625" style="33" customWidth="1"/>
    <col min="9478" max="9478" width="8.453125" style="33" customWidth="1"/>
    <col min="9479" max="9479" width="7.7265625" style="33" customWidth="1"/>
    <col min="9480" max="9480" width="40.7265625" style="33" customWidth="1"/>
    <col min="9481" max="9725" width="9.1796875" style="33"/>
    <col min="9726" max="9726" width="42.7265625" style="33" customWidth="1"/>
    <col min="9727" max="9727" width="7.7265625" style="33" customWidth="1"/>
    <col min="9728" max="9728" width="8.453125" style="33" customWidth="1"/>
    <col min="9729" max="9730" width="7.7265625" style="33" customWidth="1"/>
    <col min="9731" max="9731" width="8.453125" style="33" customWidth="1"/>
    <col min="9732" max="9733" width="7.7265625" style="33" customWidth="1"/>
    <col min="9734" max="9734" width="8.453125" style="33" customWidth="1"/>
    <col min="9735" max="9735" width="7.7265625" style="33" customWidth="1"/>
    <col min="9736" max="9736" width="40.7265625" style="33" customWidth="1"/>
    <col min="9737" max="9981" width="9.1796875" style="33"/>
    <col min="9982" max="9982" width="42.7265625" style="33" customWidth="1"/>
    <col min="9983" max="9983" width="7.7265625" style="33" customWidth="1"/>
    <col min="9984" max="9984" width="8.453125" style="33" customWidth="1"/>
    <col min="9985" max="9986" width="7.7265625" style="33" customWidth="1"/>
    <col min="9987" max="9987" width="8.453125" style="33" customWidth="1"/>
    <col min="9988" max="9989" width="7.7265625" style="33" customWidth="1"/>
    <col min="9990" max="9990" width="8.453125" style="33" customWidth="1"/>
    <col min="9991" max="9991" width="7.7265625" style="33" customWidth="1"/>
    <col min="9992" max="9992" width="40.7265625" style="33" customWidth="1"/>
    <col min="9993" max="10237" width="9.1796875" style="33"/>
    <col min="10238" max="10238" width="42.7265625" style="33" customWidth="1"/>
    <col min="10239" max="10239" width="7.7265625" style="33" customWidth="1"/>
    <col min="10240" max="10240" width="8.453125" style="33" customWidth="1"/>
    <col min="10241" max="10242" width="7.7265625" style="33" customWidth="1"/>
    <col min="10243" max="10243" width="8.453125" style="33" customWidth="1"/>
    <col min="10244" max="10245" width="7.7265625" style="33" customWidth="1"/>
    <col min="10246" max="10246" width="8.453125" style="33" customWidth="1"/>
    <col min="10247" max="10247" width="7.7265625" style="33" customWidth="1"/>
    <col min="10248" max="10248" width="40.7265625" style="33" customWidth="1"/>
    <col min="10249" max="10493" width="9.1796875" style="33"/>
    <col min="10494" max="10494" width="42.7265625" style="33" customWidth="1"/>
    <col min="10495" max="10495" width="7.7265625" style="33" customWidth="1"/>
    <col min="10496" max="10496" width="8.453125" style="33" customWidth="1"/>
    <col min="10497" max="10498" width="7.7265625" style="33" customWidth="1"/>
    <col min="10499" max="10499" width="8.453125" style="33" customWidth="1"/>
    <col min="10500" max="10501" width="7.7265625" style="33" customWidth="1"/>
    <col min="10502" max="10502" width="8.453125" style="33" customWidth="1"/>
    <col min="10503" max="10503" width="7.7265625" style="33" customWidth="1"/>
    <col min="10504" max="10504" width="40.7265625" style="33" customWidth="1"/>
    <col min="10505" max="10749" width="9.1796875" style="33"/>
    <col min="10750" max="10750" width="42.7265625" style="33" customWidth="1"/>
    <col min="10751" max="10751" width="7.7265625" style="33" customWidth="1"/>
    <col min="10752" max="10752" width="8.453125" style="33" customWidth="1"/>
    <col min="10753" max="10754" width="7.7265625" style="33" customWidth="1"/>
    <col min="10755" max="10755" width="8.453125" style="33" customWidth="1"/>
    <col min="10756" max="10757" width="7.7265625" style="33" customWidth="1"/>
    <col min="10758" max="10758" width="8.453125" style="33" customWidth="1"/>
    <col min="10759" max="10759" width="7.7265625" style="33" customWidth="1"/>
    <col min="10760" max="10760" width="40.7265625" style="33" customWidth="1"/>
    <col min="10761" max="11005" width="9.1796875" style="33"/>
    <col min="11006" max="11006" width="42.7265625" style="33" customWidth="1"/>
    <col min="11007" max="11007" width="7.7265625" style="33" customWidth="1"/>
    <col min="11008" max="11008" width="8.453125" style="33" customWidth="1"/>
    <col min="11009" max="11010" width="7.7265625" style="33" customWidth="1"/>
    <col min="11011" max="11011" width="8.453125" style="33" customWidth="1"/>
    <col min="11012" max="11013" width="7.7265625" style="33" customWidth="1"/>
    <col min="11014" max="11014" width="8.453125" style="33" customWidth="1"/>
    <col min="11015" max="11015" width="7.7265625" style="33" customWidth="1"/>
    <col min="11016" max="11016" width="40.7265625" style="33" customWidth="1"/>
    <col min="11017" max="11261" width="9.1796875" style="33"/>
    <col min="11262" max="11262" width="42.7265625" style="33" customWidth="1"/>
    <col min="11263" max="11263" width="7.7265625" style="33" customWidth="1"/>
    <col min="11264" max="11264" width="8.453125" style="33" customWidth="1"/>
    <col min="11265" max="11266" width="7.7265625" style="33" customWidth="1"/>
    <col min="11267" max="11267" width="8.453125" style="33" customWidth="1"/>
    <col min="11268" max="11269" width="7.7265625" style="33" customWidth="1"/>
    <col min="11270" max="11270" width="8.453125" style="33" customWidth="1"/>
    <col min="11271" max="11271" width="7.7265625" style="33" customWidth="1"/>
    <col min="11272" max="11272" width="40.7265625" style="33" customWidth="1"/>
    <col min="11273" max="11517" width="9.1796875" style="33"/>
    <col min="11518" max="11518" width="42.7265625" style="33" customWidth="1"/>
    <col min="11519" max="11519" width="7.7265625" style="33" customWidth="1"/>
    <col min="11520" max="11520" width="8.453125" style="33" customWidth="1"/>
    <col min="11521" max="11522" width="7.7265625" style="33" customWidth="1"/>
    <col min="11523" max="11523" width="8.453125" style="33" customWidth="1"/>
    <col min="11524" max="11525" width="7.7265625" style="33" customWidth="1"/>
    <col min="11526" max="11526" width="8.453125" style="33" customWidth="1"/>
    <col min="11527" max="11527" width="7.7265625" style="33" customWidth="1"/>
    <col min="11528" max="11528" width="40.7265625" style="33" customWidth="1"/>
    <col min="11529" max="11773" width="9.1796875" style="33"/>
    <col min="11774" max="11774" width="42.7265625" style="33" customWidth="1"/>
    <col min="11775" max="11775" width="7.7265625" style="33" customWidth="1"/>
    <col min="11776" max="11776" width="8.453125" style="33" customWidth="1"/>
    <col min="11777" max="11778" width="7.7265625" style="33" customWidth="1"/>
    <col min="11779" max="11779" width="8.453125" style="33" customWidth="1"/>
    <col min="11780" max="11781" width="7.7265625" style="33" customWidth="1"/>
    <col min="11782" max="11782" width="8.453125" style="33" customWidth="1"/>
    <col min="11783" max="11783" width="7.7265625" style="33" customWidth="1"/>
    <col min="11784" max="11784" width="40.7265625" style="33" customWidth="1"/>
    <col min="11785" max="12029" width="9.1796875" style="33"/>
    <col min="12030" max="12030" width="42.7265625" style="33" customWidth="1"/>
    <col min="12031" max="12031" width="7.7265625" style="33" customWidth="1"/>
    <col min="12032" max="12032" width="8.453125" style="33" customWidth="1"/>
    <col min="12033" max="12034" width="7.7265625" style="33" customWidth="1"/>
    <col min="12035" max="12035" width="8.453125" style="33" customWidth="1"/>
    <col min="12036" max="12037" width="7.7265625" style="33" customWidth="1"/>
    <col min="12038" max="12038" width="8.453125" style="33" customWidth="1"/>
    <col min="12039" max="12039" width="7.7265625" style="33" customWidth="1"/>
    <col min="12040" max="12040" width="40.7265625" style="33" customWidth="1"/>
    <col min="12041" max="12285" width="9.1796875" style="33"/>
    <col min="12286" max="12286" width="42.7265625" style="33" customWidth="1"/>
    <col min="12287" max="12287" width="7.7265625" style="33" customWidth="1"/>
    <col min="12288" max="12288" width="8.453125" style="33" customWidth="1"/>
    <col min="12289" max="12290" width="7.7265625" style="33" customWidth="1"/>
    <col min="12291" max="12291" width="8.453125" style="33" customWidth="1"/>
    <col min="12292" max="12293" width="7.7265625" style="33" customWidth="1"/>
    <col min="12294" max="12294" width="8.453125" style="33" customWidth="1"/>
    <col min="12295" max="12295" width="7.7265625" style="33" customWidth="1"/>
    <col min="12296" max="12296" width="40.7265625" style="33" customWidth="1"/>
    <col min="12297" max="12541" width="9.1796875" style="33"/>
    <col min="12542" max="12542" width="42.7265625" style="33" customWidth="1"/>
    <col min="12543" max="12543" width="7.7265625" style="33" customWidth="1"/>
    <col min="12544" max="12544" width="8.453125" style="33" customWidth="1"/>
    <col min="12545" max="12546" width="7.7265625" style="33" customWidth="1"/>
    <col min="12547" max="12547" width="8.453125" style="33" customWidth="1"/>
    <col min="12548" max="12549" width="7.7265625" style="33" customWidth="1"/>
    <col min="12550" max="12550" width="8.453125" style="33" customWidth="1"/>
    <col min="12551" max="12551" width="7.7265625" style="33" customWidth="1"/>
    <col min="12552" max="12552" width="40.7265625" style="33" customWidth="1"/>
    <col min="12553" max="12797" width="9.1796875" style="33"/>
    <col min="12798" max="12798" width="42.7265625" style="33" customWidth="1"/>
    <col min="12799" max="12799" width="7.7265625" style="33" customWidth="1"/>
    <col min="12800" max="12800" width="8.453125" style="33" customWidth="1"/>
    <col min="12801" max="12802" width="7.7265625" style="33" customWidth="1"/>
    <col min="12803" max="12803" width="8.453125" style="33" customWidth="1"/>
    <col min="12804" max="12805" width="7.7265625" style="33" customWidth="1"/>
    <col min="12806" max="12806" width="8.453125" style="33" customWidth="1"/>
    <col min="12807" max="12807" width="7.7265625" style="33" customWidth="1"/>
    <col min="12808" max="12808" width="40.7265625" style="33" customWidth="1"/>
    <col min="12809" max="13053" width="9.1796875" style="33"/>
    <col min="13054" max="13054" width="42.7265625" style="33" customWidth="1"/>
    <col min="13055" max="13055" width="7.7265625" style="33" customWidth="1"/>
    <col min="13056" max="13056" width="8.453125" style="33" customWidth="1"/>
    <col min="13057" max="13058" width="7.7265625" style="33" customWidth="1"/>
    <col min="13059" max="13059" width="8.453125" style="33" customWidth="1"/>
    <col min="13060" max="13061" width="7.7265625" style="33" customWidth="1"/>
    <col min="13062" max="13062" width="8.453125" style="33" customWidth="1"/>
    <col min="13063" max="13063" width="7.7265625" style="33" customWidth="1"/>
    <col min="13064" max="13064" width="40.7265625" style="33" customWidth="1"/>
    <col min="13065" max="13309" width="9.1796875" style="33"/>
    <col min="13310" max="13310" width="42.7265625" style="33" customWidth="1"/>
    <col min="13311" max="13311" width="7.7265625" style="33" customWidth="1"/>
    <col min="13312" max="13312" width="8.453125" style="33" customWidth="1"/>
    <col min="13313" max="13314" width="7.7265625" style="33" customWidth="1"/>
    <col min="13315" max="13315" width="8.453125" style="33" customWidth="1"/>
    <col min="13316" max="13317" width="7.7265625" style="33" customWidth="1"/>
    <col min="13318" max="13318" width="8.453125" style="33" customWidth="1"/>
    <col min="13319" max="13319" width="7.7265625" style="33" customWidth="1"/>
    <col min="13320" max="13320" width="40.7265625" style="33" customWidth="1"/>
    <col min="13321" max="13565" width="9.1796875" style="33"/>
    <col min="13566" max="13566" width="42.7265625" style="33" customWidth="1"/>
    <col min="13567" max="13567" width="7.7265625" style="33" customWidth="1"/>
    <col min="13568" max="13568" width="8.453125" style="33" customWidth="1"/>
    <col min="13569" max="13570" width="7.7265625" style="33" customWidth="1"/>
    <col min="13571" max="13571" width="8.453125" style="33" customWidth="1"/>
    <col min="13572" max="13573" width="7.7265625" style="33" customWidth="1"/>
    <col min="13574" max="13574" width="8.453125" style="33" customWidth="1"/>
    <col min="13575" max="13575" width="7.7265625" style="33" customWidth="1"/>
    <col min="13576" max="13576" width="40.7265625" style="33" customWidth="1"/>
    <col min="13577" max="13821" width="9.1796875" style="33"/>
    <col min="13822" max="13822" width="42.7265625" style="33" customWidth="1"/>
    <col min="13823" max="13823" width="7.7265625" style="33" customWidth="1"/>
    <col min="13824" max="13824" width="8.453125" style="33" customWidth="1"/>
    <col min="13825" max="13826" width="7.7265625" style="33" customWidth="1"/>
    <col min="13827" max="13827" width="8.453125" style="33" customWidth="1"/>
    <col min="13828" max="13829" width="7.7265625" style="33" customWidth="1"/>
    <col min="13830" max="13830" width="8.453125" style="33" customWidth="1"/>
    <col min="13831" max="13831" width="7.7265625" style="33" customWidth="1"/>
    <col min="13832" max="13832" width="40.7265625" style="33" customWidth="1"/>
    <col min="13833" max="14077" width="9.1796875" style="33"/>
    <col min="14078" max="14078" width="42.7265625" style="33" customWidth="1"/>
    <col min="14079" max="14079" width="7.7265625" style="33" customWidth="1"/>
    <col min="14080" max="14080" width="8.453125" style="33" customWidth="1"/>
    <col min="14081" max="14082" width="7.7265625" style="33" customWidth="1"/>
    <col min="14083" max="14083" width="8.453125" style="33" customWidth="1"/>
    <col min="14084" max="14085" width="7.7265625" style="33" customWidth="1"/>
    <col min="14086" max="14086" width="8.453125" style="33" customWidth="1"/>
    <col min="14087" max="14087" width="7.7265625" style="33" customWidth="1"/>
    <col min="14088" max="14088" width="40.7265625" style="33" customWidth="1"/>
    <col min="14089" max="14333" width="9.1796875" style="33"/>
    <col min="14334" max="14334" width="42.7265625" style="33" customWidth="1"/>
    <col min="14335" max="14335" width="7.7265625" style="33" customWidth="1"/>
    <col min="14336" max="14336" width="8.453125" style="33" customWidth="1"/>
    <col min="14337" max="14338" width="7.7265625" style="33" customWidth="1"/>
    <col min="14339" max="14339" width="8.453125" style="33" customWidth="1"/>
    <col min="14340" max="14341" width="7.7265625" style="33" customWidth="1"/>
    <col min="14342" max="14342" width="8.453125" style="33" customWidth="1"/>
    <col min="14343" max="14343" width="7.7265625" style="33" customWidth="1"/>
    <col min="14344" max="14344" width="40.7265625" style="33" customWidth="1"/>
    <col min="14345" max="14589" width="9.1796875" style="33"/>
    <col min="14590" max="14590" width="42.7265625" style="33" customWidth="1"/>
    <col min="14591" max="14591" width="7.7265625" style="33" customWidth="1"/>
    <col min="14592" max="14592" width="8.453125" style="33" customWidth="1"/>
    <col min="14593" max="14594" width="7.7265625" style="33" customWidth="1"/>
    <col min="14595" max="14595" width="8.453125" style="33" customWidth="1"/>
    <col min="14596" max="14597" width="7.7265625" style="33" customWidth="1"/>
    <col min="14598" max="14598" width="8.453125" style="33" customWidth="1"/>
    <col min="14599" max="14599" width="7.7265625" style="33" customWidth="1"/>
    <col min="14600" max="14600" width="40.7265625" style="33" customWidth="1"/>
    <col min="14601" max="14845" width="9.1796875" style="33"/>
    <col min="14846" max="14846" width="42.7265625" style="33" customWidth="1"/>
    <col min="14847" max="14847" width="7.7265625" style="33" customWidth="1"/>
    <col min="14848" max="14848" width="8.453125" style="33" customWidth="1"/>
    <col min="14849" max="14850" width="7.7265625" style="33" customWidth="1"/>
    <col min="14851" max="14851" width="8.453125" style="33" customWidth="1"/>
    <col min="14852" max="14853" width="7.7265625" style="33" customWidth="1"/>
    <col min="14854" max="14854" width="8.453125" style="33" customWidth="1"/>
    <col min="14855" max="14855" width="7.7265625" style="33" customWidth="1"/>
    <col min="14856" max="14856" width="40.7265625" style="33" customWidth="1"/>
    <col min="14857" max="15101" width="9.1796875" style="33"/>
    <col min="15102" max="15102" width="42.7265625" style="33" customWidth="1"/>
    <col min="15103" max="15103" width="7.7265625" style="33" customWidth="1"/>
    <col min="15104" max="15104" width="8.453125" style="33" customWidth="1"/>
    <col min="15105" max="15106" width="7.7265625" style="33" customWidth="1"/>
    <col min="15107" max="15107" width="8.453125" style="33" customWidth="1"/>
    <col min="15108" max="15109" width="7.7265625" style="33" customWidth="1"/>
    <col min="15110" max="15110" width="8.453125" style="33" customWidth="1"/>
    <col min="15111" max="15111" width="7.7265625" style="33" customWidth="1"/>
    <col min="15112" max="15112" width="40.7265625" style="33" customWidth="1"/>
    <col min="15113" max="15357" width="9.1796875" style="33"/>
    <col min="15358" max="15358" width="42.7265625" style="33" customWidth="1"/>
    <col min="15359" max="15359" width="7.7265625" style="33" customWidth="1"/>
    <col min="15360" max="15360" width="8.453125" style="33" customWidth="1"/>
    <col min="15361" max="15362" width="7.7265625" style="33" customWidth="1"/>
    <col min="15363" max="15363" width="8.453125" style="33" customWidth="1"/>
    <col min="15364" max="15365" width="7.7265625" style="33" customWidth="1"/>
    <col min="15366" max="15366" width="8.453125" style="33" customWidth="1"/>
    <col min="15367" max="15367" width="7.7265625" style="33" customWidth="1"/>
    <col min="15368" max="15368" width="40.7265625" style="33" customWidth="1"/>
    <col min="15369" max="15613" width="9.1796875" style="33"/>
    <col min="15614" max="15614" width="42.7265625" style="33" customWidth="1"/>
    <col min="15615" max="15615" width="7.7265625" style="33" customWidth="1"/>
    <col min="15616" max="15616" width="8.453125" style="33" customWidth="1"/>
    <col min="15617" max="15618" width="7.7265625" style="33" customWidth="1"/>
    <col min="15619" max="15619" width="8.453125" style="33" customWidth="1"/>
    <col min="15620" max="15621" width="7.7265625" style="33" customWidth="1"/>
    <col min="15622" max="15622" width="8.453125" style="33" customWidth="1"/>
    <col min="15623" max="15623" width="7.7265625" style="33" customWidth="1"/>
    <col min="15624" max="15624" width="40.7265625" style="33" customWidth="1"/>
    <col min="15625" max="15869" width="9.1796875" style="33"/>
    <col min="15870" max="15870" width="42.7265625" style="33" customWidth="1"/>
    <col min="15871" max="15871" width="7.7265625" style="33" customWidth="1"/>
    <col min="15872" max="15872" width="8.453125" style="33" customWidth="1"/>
    <col min="15873" max="15874" width="7.7265625" style="33" customWidth="1"/>
    <col min="15875" max="15875" width="8.453125" style="33" customWidth="1"/>
    <col min="15876" max="15877" width="7.7265625" style="33" customWidth="1"/>
    <col min="15878" max="15878" width="8.453125" style="33" customWidth="1"/>
    <col min="15879" max="15879" width="7.7265625" style="33" customWidth="1"/>
    <col min="15880" max="15880" width="40.7265625" style="33" customWidth="1"/>
    <col min="15881" max="16125" width="9.1796875" style="33"/>
    <col min="16126" max="16126" width="42.7265625" style="33" customWidth="1"/>
    <col min="16127" max="16127" width="7.7265625" style="33" customWidth="1"/>
    <col min="16128" max="16128" width="8.453125" style="33" customWidth="1"/>
    <col min="16129" max="16130" width="7.7265625" style="33" customWidth="1"/>
    <col min="16131" max="16131" width="8.453125" style="33" customWidth="1"/>
    <col min="16132" max="16133" width="7.7265625" style="33" customWidth="1"/>
    <col min="16134" max="16134" width="8.453125" style="33" customWidth="1"/>
    <col min="16135" max="16135" width="7.7265625" style="33" customWidth="1"/>
    <col min="16136" max="16136" width="40.7265625" style="33" customWidth="1"/>
    <col min="16137" max="16384" width="9.1796875" style="33"/>
  </cols>
  <sheetData>
    <row r="1" spans="1:253" ht="24.5" x14ac:dyDescent="0.4">
      <c r="A1" s="1522" t="s">
        <v>1409</v>
      </c>
      <c r="B1" s="1522"/>
      <c r="C1" s="1522"/>
      <c r="D1" s="1522"/>
      <c r="E1" s="1522"/>
      <c r="F1" s="1522"/>
      <c r="G1" s="1522"/>
      <c r="H1" s="1522"/>
      <c r="I1" s="1522"/>
      <c r="J1" s="1522"/>
      <c r="K1" s="1522"/>
      <c r="L1" s="1444"/>
      <c r="M1" s="1444"/>
      <c r="N1" s="1444"/>
      <c r="O1" s="1444"/>
      <c r="P1" s="1444"/>
      <c r="Q1" s="1444"/>
      <c r="R1" s="1444"/>
      <c r="S1" s="1444"/>
      <c r="T1" s="1444"/>
      <c r="U1" s="1444"/>
      <c r="V1" s="1444"/>
      <c r="W1" s="1444"/>
      <c r="X1" s="1444"/>
      <c r="Y1" s="1444"/>
      <c r="Z1" s="1444"/>
      <c r="AA1" s="1444"/>
      <c r="AB1" s="1444"/>
      <c r="AC1" s="1444"/>
      <c r="AD1" s="1444"/>
      <c r="AE1" s="1444"/>
      <c r="AF1" s="1444"/>
      <c r="AG1" s="1444"/>
      <c r="AH1" s="1444"/>
      <c r="AI1" s="1444"/>
      <c r="AJ1" s="1444"/>
      <c r="AK1" s="1444"/>
      <c r="AL1" s="1444"/>
      <c r="AM1" s="1444"/>
      <c r="AN1" s="1444"/>
      <c r="AO1" s="1444"/>
      <c r="AP1" s="1444"/>
      <c r="AQ1" s="1444"/>
      <c r="AR1" s="1444"/>
      <c r="AS1" s="1444"/>
      <c r="AT1" s="1444"/>
      <c r="AU1" s="1444"/>
      <c r="AV1" s="1444"/>
      <c r="AW1" s="1444"/>
      <c r="AX1" s="1444"/>
      <c r="AY1" s="1444"/>
      <c r="AZ1" s="1444"/>
      <c r="BA1" s="1444"/>
      <c r="BB1" s="1444"/>
      <c r="BC1" s="1444"/>
      <c r="BD1" s="1444"/>
      <c r="BE1" s="1444"/>
      <c r="BF1" s="1444"/>
      <c r="BG1" s="1444"/>
      <c r="BH1" s="1444"/>
      <c r="BI1" s="1444"/>
      <c r="BJ1" s="1444"/>
      <c r="BK1" s="1444"/>
      <c r="BL1" s="1444"/>
      <c r="BM1" s="1444"/>
      <c r="BN1" s="1444"/>
      <c r="BO1" s="1444"/>
      <c r="BP1" s="1444"/>
      <c r="BQ1" s="1444"/>
      <c r="BR1" s="1444"/>
      <c r="BS1" s="1444"/>
      <c r="BT1" s="1444"/>
      <c r="BU1" s="1444"/>
      <c r="BV1" s="1444"/>
      <c r="BW1" s="1444"/>
      <c r="BX1" s="1444"/>
      <c r="BY1" s="1444"/>
      <c r="BZ1" s="1444"/>
      <c r="CA1" s="1444"/>
      <c r="CB1" s="1444"/>
      <c r="CC1" s="1444"/>
      <c r="CD1" s="1444"/>
      <c r="CE1" s="1444"/>
      <c r="CF1" s="1444"/>
      <c r="CG1" s="1444"/>
      <c r="CH1" s="1444"/>
      <c r="CI1" s="1444"/>
      <c r="CJ1" s="1444"/>
      <c r="CK1" s="1444"/>
      <c r="CL1" s="1444"/>
      <c r="CM1" s="1444"/>
      <c r="CN1" s="1444"/>
      <c r="CO1" s="1444"/>
      <c r="CP1" s="1444"/>
      <c r="CQ1" s="1444"/>
      <c r="CR1" s="1444"/>
      <c r="CS1" s="1444"/>
      <c r="CT1" s="1444"/>
      <c r="CU1" s="1444"/>
      <c r="CV1" s="1444"/>
      <c r="CW1" s="1444"/>
      <c r="CX1" s="1444"/>
      <c r="CY1" s="1444"/>
      <c r="CZ1" s="1444"/>
      <c r="DA1" s="1444"/>
      <c r="DB1" s="1444"/>
      <c r="DC1" s="1444"/>
      <c r="DD1" s="1444"/>
      <c r="DE1" s="1444"/>
      <c r="DF1" s="1444"/>
      <c r="DG1" s="1444"/>
      <c r="DH1" s="1444"/>
      <c r="DI1" s="1444"/>
      <c r="DJ1" s="1444"/>
      <c r="DK1" s="1444"/>
      <c r="DL1" s="1444"/>
      <c r="DM1" s="1444"/>
      <c r="DN1" s="1444"/>
      <c r="DO1" s="1444"/>
      <c r="DP1" s="1444"/>
      <c r="DQ1" s="1444"/>
      <c r="DR1" s="1444"/>
      <c r="DS1" s="1444"/>
      <c r="DT1" s="1444"/>
      <c r="DU1" s="1444"/>
      <c r="DV1" s="1444"/>
      <c r="DW1" s="1444"/>
      <c r="DX1" s="1444"/>
      <c r="DY1" s="1444"/>
      <c r="DZ1" s="1444"/>
      <c r="EA1" s="1444"/>
      <c r="EB1" s="1444"/>
      <c r="EC1" s="1444"/>
      <c r="ED1" s="1444"/>
      <c r="EE1" s="1444"/>
      <c r="EF1" s="1444"/>
      <c r="EG1" s="1444"/>
      <c r="EH1" s="1444"/>
      <c r="EI1" s="1444"/>
      <c r="EJ1" s="1444"/>
      <c r="EK1" s="1444"/>
      <c r="EL1" s="1444"/>
      <c r="EM1" s="1444"/>
      <c r="EN1" s="1444"/>
      <c r="EO1" s="1444"/>
      <c r="EP1" s="1444"/>
      <c r="EQ1" s="1444"/>
      <c r="ER1" s="1444"/>
      <c r="ES1" s="1444"/>
      <c r="ET1" s="1444"/>
      <c r="EU1" s="1444"/>
      <c r="EV1" s="1444"/>
      <c r="EW1" s="1444"/>
      <c r="EX1" s="1444"/>
      <c r="EY1" s="1444"/>
      <c r="EZ1" s="1444"/>
      <c r="FA1" s="1444"/>
      <c r="FB1" s="1444"/>
      <c r="FC1" s="1444"/>
      <c r="FD1" s="1444"/>
      <c r="FE1" s="1444"/>
      <c r="FF1" s="1444"/>
      <c r="FG1" s="1444"/>
      <c r="FH1" s="1444"/>
      <c r="FI1" s="1444"/>
      <c r="FJ1" s="1444"/>
      <c r="FK1" s="1444"/>
      <c r="FL1" s="1444"/>
      <c r="FM1" s="1444"/>
      <c r="FN1" s="1444"/>
      <c r="FO1" s="1444"/>
      <c r="FP1" s="1444"/>
      <c r="FQ1" s="1444"/>
      <c r="FR1" s="1444"/>
      <c r="FS1" s="1444"/>
      <c r="FT1" s="1444"/>
      <c r="FU1" s="1444"/>
      <c r="FV1" s="1444"/>
      <c r="FW1" s="1444"/>
      <c r="FX1" s="1444"/>
      <c r="FY1" s="1444"/>
      <c r="FZ1" s="1444"/>
      <c r="GA1" s="1444"/>
      <c r="GB1" s="1444"/>
      <c r="GC1" s="1444"/>
      <c r="GD1" s="1444"/>
      <c r="GE1" s="1444"/>
      <c r="GF1" s="1444"/>
      <c r="GG1" s="1444"/>
      <c r="GH1" s="1444"/>
      <c r="GI1" s="1444"/>
      <c r="GJ1" s="1444"/>
      <c r="GK1" s="1444"/>
      <c r="GL1" s="1444"/>
      <c r="GM1" s="1444"/>
      <c r="GN1" s="1444"/>
      <c r="GO1" s="1444"/>
      <c r="GP1" s="1444"/>
      <c r="GQ1" s="1444"/>
      <c r="GR1" s="1444"/>
      <c r="GS1" s="1444"/>
      <c r="GT1" s="1444"/>
      <c r="GU1" s="1444"/>
      <c r="GV1" s="1444"/>
      <c r="GW1" s="1444"/>
      <c r="GX1" s="1444"/>
      <c r="GY1" s="1444"/>
      <c r="GZ1" s="1444"/>
      <c r="HA1" s="1444"/>
      <c r="HB1" s="1444"/>
      <c r="HC1" s="1444"/>
      <c r="HD1" s="1444"/>
      <c r="HE1" s="1444"/>
      <c r="HF1" s="1444"/>
      <c r="HG1" s="1444"/>
      <c r="HH1" s="1444"/>
      <c r="HI1" s="1444"/>
      <c r="HJ1" s="1444"/>
      <c r="HK1" s="1444"/>
      <c r="HL1" s="1444"/>
      <c r="HM1" s="1444"/>
      <c r="HN1" s="1444"/>
      <c r="HO1" s="1444"/>
      <c r="HP1" s="1444"/>
      <c r="HQ1" s="1444"/>
      <c r="HR1" s="1444"/>
      <c r="HS1" s="1444"/>
      <c r="HT1" s="1444"/>
      <c r="HU1" s="1444"/>
      <c r="HV1" s="1444"/>
      <c r="HW1" s="1444"/>
      <c r="HX1" s="1444"/>
      <c r="HY1" s="1444"/>
      <c r="HZ1" s="1444"/>
      <c r="IA1" s="1444"/>
      <c r="IB1" s="1444"/>
      <c r="IC1" s="1444"/>
      <c r="ID1" s="1444"/>
      <c r="IE1" s="1444"/>
      <c r="IF1" s="1444"/>
      <c r="IG1" s="1444"/>
      <c r="IH1" s="1444"/>
      <c r="II1" s="1444"/>
      <c r="IJ1" s="1444"/>
      <c r="IK1" s="1444"/>
      <c r="IL1" s="1444"/>
      <c r="IM1" s="1444"/>
      <c r="IN1" s="1444"/>
      <c r="IO1" s="1444"/>
      <c r="IP1" s="1444"/>
      <c r="IQ1" s="1444"/>
      <c r="IR1" s="1444"/>
      <c r="IS1" s="1444"/>
    </row>
    <row r="2" spans="1:253" ht="15.5" x14ac:dyDescent="0.35">
      <c r="A2" s="1523" t="s">
        <v>1410</v>
      </c>
      <c r="B2" s="1523"/>
      <c r="C2" s="1523"/>
      <c r="D2" s="1523"/>
      <c r="E2" s="1523"/>
      <c r="F2" s="1523"/>
      <c r="G2" s="1523"/>
      <c r="H2" s="1523"/>
      <c r="I2" s="1523"/>
      <c r="J2" s="1523"/>
      <c r="K2" s="1523"/>
      <c r="L2" s="1443"/>
      <c r="M2" s="1443"/>
      <c r="N2" s="1443"/>
      <c r="O2" s="1443"/>
      <c r="P2" s="1443"/>
      <c r="Q2" s="1443"/>
      <c r="R2" s="1443"/>
      <c r="S2" s="1443"/>
      <c r="T2" s="1443"/>
      <c r="U2" s="1443"/>
      <c r="V2" s="1443"/>
      <c r="W2" s="1443"/>
      <c r="X2" s="1443"/>
      <c r="Y2" s="1443"/>
      <c r="Z2" s="1443"/>
      <c r="AA2" s="1443"/>
      <c r="AB2" s="1443"/>
      <c r="AC2" s="1443"/>
      <c r="AD2" s="1443"/>
      <c r="AE2" s="1443"/>
      <c r="AF2" s="1443"/>
      <c r="AG2" s="1443"/>
      <c r="AH2" s="1443"/>
      <c r="AI2" s="1443"/>
      <c r="AJ2" s="1443"/>
      <c r="AK2" s="1443"/>
      <c r="AL2" s="1443"/>
      <c r="AM2" s="1443"/>
      <c r="AN2" s="1443"/>
      <c r="AO2" s="1443"/>
      <c r="AP2" s="1443"/>
      <c r="AQ2" s="1443"/>
      <c r="AR2" s="1443"/>
      <c r="AS2" s="1443"/>
      <c r="AT2" s="1443"/>
      <c r="AU2" s="1443"/>
      <c r="AV2" s="1443"/>
      <c r="AW2" s="1443"/>
      <c r="AX2" s="1443"/>
      <c r="AY2" s="1443"/>
      <c r="AZ2" s="1443"/>
      <c r="BA2" s="1443"/>
      <c r="BB2" s="1443"/>
      <c r="BC2" s="1443"/>
      <c r="BD2" s="1443"/>
      <c r="BE2" s="1443"/>
      <c r="BF2" s="1443"/>
      <c r="BG2" s="1443"/>
      <c r="BH2" s="1443"/>
      <c r="BI2" s="1443"/>
      <c r="BJ2" s="1443"/>
      <c r="BK2" s="1443"/>
      <c r="BL2" s="1443"/>
      <c r="BM2" s="1443"/>
      <c r="BN2" s="1443"/>
      <c r="BO2" s="1443"/>
      <c r="BP2" s="1443"/>
      <c r="BQ2" s="1443"/>
      <c r="BR2" s="1443"/>
      <c r="BS2" s="1443"/>
      <c r="BT2" s="1443"/>
      <c r="BU2" s="1443"/>
      <c r="BV2" s="1443"/>
      <c r="BW2" s="1443"/>
      <c r="BX2" s="1443"/>
      <c r="BY2" s="1443"/>
      <c r="BZ2" s="1443"/>
      <c r="CA2" s="1443"/>
      <c r="CB2" s="1443"/>
      <c r="CC2" s="1443"/>
      <c r="CD2" s="1443"/>
      <c r="CE2" s="1443"/>
      <c r="CF2" s="1443"/>
      <c r="CG2" s="1443"/>
      <c r="CH2" s="1443"/>
      <c r="CI2" s="1443"/>
      <c r="CJ2" s="1443"/>
      <c r="CK2" s="1443"/>
      <c r="CL2" s="1443"/>
      <c r="CM2" s="1443"/>
      <c r="CN2" s="1443"/>
      <c r="CO2" s="1443"/>
      <c r="CP2" s="1443"/>
      <c r="CQ2" s="1443"/>
      <c r="CR2" s="1443"/>
      <c r="CS2" s="1443"/>
      <c r="CT2" s="1443"/>
      <c r="CU2" s="1443"/>
      <c r="CV2" s="1443"/>
      <c r="CW2" s="1443"/>
      <c r="CX2" s="1443"/>
      <c r="CY2" s="1443"/>
      <c r="CZ2" s="1443"/>
      <c r="DA2" s="1443"/>
      <c r="DB2" s="1443"/>
      <c r="DC2" s="1443"/>
      <c r="DD2" s="1443"/>
      <c r="DE2" s="1443"/>
      <c r="DF2" s="1443"/>
      <c r="DG2" s="1443"/>
      <c r="DH2" s="1443"/>
      <c r="DI2" s="1443"/>
      <c r="DJ2" s="1443"/>
      <c r="DK2" s="1443"/>
      <c r="DL2" s="1443"/>
      <c r="DM2" s="1443"/>
      <c r="DN2" s="1443"/>
      <c r="DO2" s="1443"/>
      <c r="DP2" s="1443"/>
      <c r="DQ2" s="1443"/>
      <c r="DR2" s="1443"/>
      <c r="DS2" s="1443"/>
      <c r="DT2" s="1443"/>
      <c r="DU2" s="1443"/>
      <c r="DV2" s="1443"/>
      <c r="DW2" s="1443"/>
      <c r="DX2" s="1443"/>
      <c r="DY2" s="1443"/>
      <c r="DZ2" s="1443"/>
      <c r="EA2" s="1443"/>
      <c r="EB2" s="1443"/>
      <c r="EC2" s="1443"/>
      <c r="ED2" s="1443"/>
      <c r="EE2" s="1443"/>
      <c r="EF2" s="1443"/>
      <c r="EG2" s="1443"/>
      <c r="EH2" s="1443"/>
      <c r="EI2" s="1443"/>
      <c r="EJ2" s="1443"/>
      <c r="EK2" s="1443"/>
      <c r="EL2" s="1443"/>
      <c r="EM2" s="1443"/>
      <c r="EN2" s="1443"/>
      <c r="EO2" s="1443"/>
      <c r="EP2" s="1443"/>
      <c r="EQ2" s="1443"/>
      <c r="ER2" s="1443"/>
      <c r="ES2" s="1443"/>
      <c r="ET2" s="1443"/>
      <c r="EU2" s="1443"/>
      <c r="EV2" s="1443"/>
      <c r="EW2" s="1443"/>
      <c r="EX2" s="1443"/>
      <c r="EY2" s="1443"/>
      <c r="EZ2" s="1443"/>
      <c r="FA2" s="1443"/>
      <c r="FB2" s="1443"/>
      <c r="FC2" s="1443"/>
      <c r="FD2" s="1443"/>
      <c r="FE2" s="1443"/>
      <c r="FF2" s="1443"/>
      <c r="FG2" s="1443"/>
      <c r="FH2" s="1443"/>
      <c r="FI2" s="1443"/>
      <c r="FJ2" s="1443"/>
      <c r="FK2" s="1443"/>
      <c r="FL2" s="1443"/>
      <c r="FM2" s="1443"/>
      <c r="FN2" s="1443"/>
      <c r="FO2" s="1443"/>
      <c r="FP2" s="1443"/>
      <c r="FQ2" s="1443"/>
      <c r="FR2" s="1443"/>
      <c r="FS2" s="1443"/>
      <c r="FT2" s="1443"/>
      <c r="FU2" s="1443"/>
      <c r="FV2" s="1443"/>
      <c r="FW2" s="1443"/>
      <c r="FX2" s="1443"/>
      <c r="FY2" s="1443"/>
      <c r="FZ2" s="1443"/>
      <c r="GA2" s="1443"/>
      <c r="GB2" s="1443"/>
      <c r="GC2" s="1443"/>
      <c r="GD2" s="1443"/>
      <c r="GE2" s="1443"/>
      <c r="GF2" s="1443"/>
      <c r="GG2" s="1443"/>
      <c r="GH2" s="1443"/>
      <c r="GI2" s="1443"/>
      <c r="GJ2" s="1443"/>
      <c r="GK2" s="1443"/>
      <c r="GL2" s="1443"/>
      <c r="GM2" s="1443"/>
      <c r="GN2" s="1443"/>
      <c r="GO2" s="1443"/>
      <c r="GP2" s="1443"/>
      <c r="GQ2" s="1443"/>
      <c r="GR2" s="1443"/>
      <c r="GS2" s="1443"/>
      <c r="GT2" s="1443"/>
      <c r="GU2" s="1443"/>
      <c r="GV2" s="1443"/>
      <c r="GW2" s="1443"/>
      <c r="GX2" s="1443"/>
      <c r="GY2" s="1443"/>
      <c r="GZ2" s="1443"/>
      <c r="HA2" s="1443"/>
      <c r="HB2" s="1443"/>
      <c r="HC2" s="1443"/>
      <c r="HD2" s="1443"/>
      <c r="HE2" s="1443"/>
      <c r="HF2" s="1443"/>
      <c r="HG2" s="1443"/>
      <c r="HH2" s="1443"/>
      <c r="HI2" s="1443"/>
      <c r="HJ2" s="1443"/>
      <c r="HK2" s="1443"/>
      <c r="HL2" s="1443"/>
      <c r="HM2" s="1443"/>
      <c r="HN2" s="1443"/>
      <c r="HO2" s="1443"/>
      <c r="HP2" s="1443"/>
      <c r="HQ2" s="1443"/>
      <c r="HR2" s="1443"/>
      <c r="HS2" s="1443"/>
      <c r="HT2" s="1443"/>
      <c r="HU2" s="1443"/>
      <c r="HV2" s="1443"/>
      <c r="HW2" s="1443"/>
      <c r="HX2" s="1443"/>
      <c r="HY2" s="1443"/>
      <c r="HZ2" s="1443"/>
      <c r="IA2" s="1443"/>
      <c r="IB2" s="1443"/>
      <c r="IC2" s="1443"/>
      <c r="ID2" s="1443"/>
      <c r="IE2" s="1443"/>
      <c r="IF2" s="1443"/>
      <c r="IG2" s="1443"/>
      <c r="IH2" s="1443"/>
      <c r="II2" s="1443"/>
      <c r="IJ2" s="1443"/>
      <c r="IK2" s="1443"/>
      <c r="IL2" s="1443"/>
      <c r="IM2" s="1443"/>
      <c r="IN2" s="1443"/>
      <c r="IO2" s="1443"/>
      <c r="IP2" s="1443"/>
      <c r="IQ2" s="1443"/>
      <c r="IR2" s="1443"/>
      <c r="IS2" s="1443"/>
    </row>
    <row r="3" spans="1:253" ht="15.5" x14ac:dyDescent="0.35">
      <c r="A3" s="1175">
        <v>2016</v>
      </c>
      <c r="B3" s="1175"/>
      <c r="C3" s="1175"/>
      <c r="D3" s="1175"/>
      <c r="E3" s="1175"/>
      <c r="F3" s="1175"/>
      <c r="G3" s="1175"/>
      <c r="H3" s="1175"/>
      <c r="I3" s="1175"/>
      <c r="J3" s="1175"/>
      <c r="K3" s="1175"/>
      <c r="L3" s="1443"/>
      <c r="M3" s="1443"/>
      <c r="N3" s="1443"/>
      <c r="O3" s="1443"/>
      <c r="P3" s="1443"/>
      <c r="Q3" s="1443"/>
      <c r="R3" s="1443"/>
      <c r="S3" s="1443"/>
      <c r="T3" s="1443"/>
      <c r="U3" s="1443"/>
      <c r="V3" s="1443"/>
      <c r="W3" s="1443"/>
      <c r="X3" s="1443"/>
      <c r="Y3" s="1443"/>
      <c r="Z3" s="1443"/>
      <c r="AA3" s="1443"/>
      <c r="AB3" s="1443"/>
      <c r="AC3" s="1443"/>
      <c r="AD3" s="1443"/>
      <c r="AE3" s="1443"/>
      <c r="AF3" s="1443"/>
      <c r="AG3" s="1443"/>
      <c r="AH3" s="1443"/>
      <c r="AI3" s="1443"/>
      <c r="AJ3" s="1443"/>
      <c r="AK3" s="1443"/>
      <c r="AL3" s="1443"/>
      <c r="AM3" s="1443"/>
      <c r="AN3" s="1443"/>
      <c r="AO3" s="1443"/>
      <c r="AP3" s="1443"/>
      <c r="AQ3" s="1443"/>
      <c r="AR3" s="1443"/>
      <c r="AS3" s="1443"/>
      <c r="AT3" s="1443"/>
      <c r="AU3" s="1443"/>
      <c r="AV3" s="1443"/>
      <c r="AW3" s="1443"/>
      <c r="AX3" s="1443"/>
      <c r="AY3" s="1443"/>
      <c r="AZ3" s="1443"/>
      <c r="BA3" s="1443"/>
      <c r="BB3" s="1443"/>
      <c r="BC3" s="1443"/>
      <c r="BD3" s="1443"/>
      <c r="BE3" s="1443"/>
      <c r="BF3" s="1443"/>
      <c r="BG3" s="1443"/>
      <c r="BH3" s="1443"/>
      <c r="BI3" s="1443"/>
      <c r="BJ3" s="1443"/>
      <c r="BK3" s="1443"/>
      <c r="BL3" s="1443"/>
      <c r="BM3" s="1443"/>
      <c r="BN3" s="1443"/>
      <c r="BO3" s="1443"/>
      <c r="BP3" s="1443"/>
      <c r="BQ3" s="1443"/>
      <c r="BR3" s="1443"/>
      <c r="BS3" s="1443"/>
      <c r="BT3" s="1443"/>
      <c r="BU3" s="1443"/>
      <c r="BV3" s="1443"/>
      <c r="BW3" s="1443"/>
      <c r="BX3" s="1443"/>
      <c r="BY3" s="1443"/>
      <c r="BZ3" s="1443"/>
      <c r="CA3" s="1443"/>
      <c r="CB3" s="1443"/>
      <c r="CC3" s="1443"/>
      <c r="CD3" s="1443"/>
      <c r="CE3" s="1443"/>
      <c r="CF3" s="1443"/>
      <c r="CG3" s="1443"/>
      <c r="CH3" s="1443"/>
      <c r="CI3" s="1443"/>
      <c r="CJ3" s="1443"/>
      <c r="CK3" s="1443"/>
      <c r="CL3" s="1443"/>
      <c r="CM3" s="1443"/>
      <c r="CN3" s="1443"/>
      <c r="CO3" s="1443"/>
      <c r="CP3" s="1443"/>
      <c r="CQ3" s="1443"/>
      <c r="CR3" s="1443"/>
      <c r="CS3" s="1443"/>
      <c r="CT3" s="1443"/>
      <c r="CU3" s="1443"/>
      <c r="CV3" s="1443"/>
      <c r="CW3" s="1443"/>
      <c r="CX3" s="1443"/>
      <c r="CY3" s="1443"/>
      <c r="CZ3" s="1443"/>
      <c r="DA3" s="1443"/>
      <c r="DB3" s="1443"/>
      <c r="DC3" s="1443"/>
      <c r="DD3" s="1443"/>
      <c r="DE3" s="1443"/>
      <c r="DF3" s="1443"/>
      <c r="DG3" s="1443"/>
      <c r="DH3" s="1443"/>
      <c r="DI3" s="1443"/>
      <c r="DJ3" s="1443"/>
      <c r="DK3" s="1443"/>
      <c r="DL3" s="1443"/>
      <c r="DM3" s="1443"/>
      <c r="DN3" s="1443"/>
      <c r="DO3" s="1443"/>
      <c r="DP3" s="1443"/>
      <c r="DQ3" s="1443"/>
      <c r="DR3" s="1443"/>
      <c r="DS3" s="1443"/>
      <c r="DT3" s="1443"/>
      <c r="DU3" s="1443"/>
      <c r="DV3" s="1443"/>
      <c r="DW3" s="1443"/>
      <c r="DX3" s="1443"/>
      <c r="DY3" s="1443"/>
      <c r="DZ3" s="1443"/>
      <c r="EA3" s="1443"/>
      <c r="EB3" s="1443"/>
      <c r="EC3" s="1443"/>
      <c r="ED3" s="1443"/>
      <c r="EE3" s="1443"/>
      <c r="EF3" s="1443"/>
      <c r="EG3" s="1443"/>
      <c r="EH3" s="1443"/>
      <c r="EI3" s="1443"/>
      <c r="EJ3" s="1443"/>
      <c r="EK3" s="1443"/>
      <c r="EL3" s="1443"/>
      <c r="EM3" s="1443"/>
      <c r="EN3" s="1443"/>
      <c r="EO3" s="1443"/>
      <c r="EP3" s="1443"/>
      <c r="EQ3" s="1443"/>
      <c r="ER3" s="1443"/>
      <c r="ES3" s="1443"/>
      <c r="ET3" s="1443"/>
      <c r="EU3" s="1443"/>
      <c r="EV3" s="1443"/>
      <c r="EW3" s="1443"/>
      <c r="EX3" s="1443"/>
      <c r="EY3" s="1443"/>
      <c r="EZ3" s="1443"/>
      <c r="FA3" s="1443"/>
      <c r="FB3" s="1443"/>
      <c r="FC3" s="1443"/>
      <c r="FD3" s="1443"/>
      <c r="FE3" s="1443"/>
      <c r="FF3" s="1443"/>
      <c r="FG3" s="1443"/>
      <c r="FH3" s="1443"/>
      <c r="FI3" s="1443"/>
      <c r="FJ3" s="1443"/>
      <c r="FK3" s="1443"/>
      <c r="FL3" s="1443"/>
      <c r="FM3" s="1443"/>
      <c r="FN3" s="1443"/>
      <c r="FO3" s="1443"/>
      <c r="FP3" s="1443"/>
      <c r="FQ3" s="1443"/>
      <c r="FR3" s="1443"/>
      <c r="FS3" s="1443"/>
      <c r="FT3" s="1443"/>
      <c r="FU3" s="1443"/>
      <c r="FV3" s="1443"/>
      <c r="FW3" s="1443"/>
      <c r="FX3" s="1443"/>
      <c r="FY3" s="1443"/>
      <c r="FZ3" s="1443"/>
      <c r="GA3" s="1443"/>
      <c r="GB3" s="1443"/>
      <c r="GC3" s="1443"/>
      <c r="GD3" s="1443"/>
      <c r="GE3" s="1443"/>
      <c r="GF3" s="1443"/>
      <c r="GG3" s="1443"/>
      <c r="GH3" s="1443"/>
      <c r="GI3" s="1443"/>
      <c r="GJ3" s="1443"/>
      <c r="GK3" s="1443"/>
      <c r="GL3" s="1443"/>
      <c r="GM3" s="1443"/>
      <c r="GN3" s="1443"/>
      <c r="GO3" s="1443"/>
      <c r="GP3" s="1443"/>
      <c r="GQ3" s="1443"/>
      <c r="GR3" s="1443"/>
      <c r="GS3" s="1443"/>
      <c r="GT3" s="1443"/>
      <c r="GU3" s="1443"/>
      <c r="GV3" s="1443"/>
      <c r="GW3" s="1443"/>
      <c r="GX3" s="1443"/>
      <c r="GY3" s="1443"/>
      <c r="GZ3" s="1443"/>
      <c r="HA3" s="1443"/>
      <c r="HB3" s="1443"/>
      <c r="HC3" s="1443"/>
      <c r="HD3" s="1443"/>
      <c r="HE3" s="1443"/>
      <c r="HF3" s="1443"/>
      <c r="HG3" s="1443"/>
      <c r="HH3" s="1443"/>
      <c r="HI3" s="1443"/>
      <c r="HJ3" s="1443"/>
      <c r="HK3" s="1443"/>
      <c r="HL3" s="1443"/>
      <c r="HM3" s="1443"/>
      <c r="HN3" s="1443"/>
      <c r="HO3" s="1443"/>
      <c r="HP3" s="1443"/>
      <c r="HQ3" s="1443"/>
      <c r="HR3" s="1443"/>
      <c r="HS3" s="1443"/>
      <c r="HT3" s="1443"/>
      <c r="HU3" s="1443"/>
      <c r="HV3" s="1443"/>
      <c r="HW3" s="1443"/>
      <c r="HX3" s="1443"/>
      <c r="HY3" s="1443"/>
      <c r="HZ3" s="1443"/>
      <c r="IA3" s="1443"/>
      <c r="IB3" s="1443"/>
      <c r="IC3" s="1443"/>
      <c r="ID3" s="1443"/>
      <c r="IE3" s="1443"/>
      <c r="IF3" s="1443"/>
      <c r="IG3" s="1443"/>
      <c r="IH3" s="1443"/>
      <c r="II3" s="1443"/>
      <c r="IJ3" s="1443"/>
      <c r="IK3" s="1443"/>
      <c r="IL3" s="1443"/>
      <c r="IM3" s="1443"/>
      <c r="IN3" s="1443"/>
      <c r="IO3" s="1443"/>
      <c r="IP3" s="1443"/>
      <c r="IQ3" s="1443"/>
      <c r="IR3" s="1443"/>
      <c r="IS3" s="1443"/>
    </row>
    <row r="4" spans="1:253" ht="27.75" customHeight="1" x14ac:dyDescent="0.4">
      <c r="A4" s="970" t="s">
        <v>130</v>
      </c>
      <c r="B4" s="320"/>
      <c r="C4" s="320"/>
      <c r="D4" s="1524"/>
      <c r="E4" s="1524"/>
      <c r="F4" s="1524"/>
      <c r="G4" s="320"/>
      <c r="H4" s="320"/>
      <c r="I4" s="320"/>
      <c r="J4" s="321"/>
      <c r="K4" s="973" t="s">
        <v>131</v>
      </c>
    </row>
    <row r="5" spans="1:253" ht="26.25" customHeight="1" x14ac:dyDescent="0.25">
      <c r="A5" s="1436" t="s">
        <v>931</v>
      </c>
      <c r="B5" s="1215" t="s">
        <v>934</v>
      </c>
      <c r="C5" s="1215"/>
      <c r="D5" s="1215"/>
      <c r="E5" s="1215" t="s">
        <v>933</v>
      </c>
      <c r="F5" s="1215"/>
      <c r="G5" s="1215"/>
      <c r="H5" s="1215" t="s">
        <v>932</v>
      </c>
      <c r="I5" s="1215"/>
      <c r="J5" s="1215"/>
      <c r="K5" s="1439" t="s">
        <v>930</v>
      </c>
    </row>
    <row r="6" spans="1:253" ht="26" x14ac:dyDescent="0.25">
      <c r="A6" s="1438"/>
      <c r="B6" s="99" t="s">
        <v>1006</v>
      </c>
      <c r="C6" s="630" t="s">
        <v>1004</v>
      </c>
      <c r="D6" s="630" t="s">
        <v>1005</v>
      </c>
      <c r="E6" s="99" t="s">
        <v>1006</v>
      </c>
      <c r="F6" s="630" t="s">
        <v>1004</v>
      </c>
      <c r="G6" s="630" t="s">
        <v>1005</v>
      </c>
      <c r="H6" s="99" t="s">
        <v>1006</v>
      </c>
      <c r="I6" s="630" t="s">
        <v>1004</v>
      </c>
      <c r="J6" s="630" t="s">
        <v>1005</v>
      </c>
      <c r="K6" s="1441"/>
    </row>
    <row r="7" spans="1:253" ht="21.75" customHeight="1" thickBot="1" x14ac:dyDescent="0.3">
      <c r="A7" s="477" t="s">
        <v>295</v>
      </c>
      <c r="B7" s="478">
        <v>1.5338730293992331</v>
      </c>
      <c r="C7" s="478">
        <v>2.5</v>
      </c>
      <c r="D7" s="478">
        <v>1.2020606754436176</v>
      </c>
      <c r="E7" s="478">
        <v>1.6949152542372883</v>
      </c>
      <c r="F7" s="862">
        <v>3.5608308605341246</v>
      </c>
      <c r="G7" s="862">
        <v>1.2167300380228137</v>
      </c>
      <c r="H7" s="478">
        <v>1.1510791366906474</v>
      </c>
      <c r="I7" s="862">
        <v>1.1406844106463878</v>
      </c>
      <c r="J7" s="862">
        <v>1.1574074074074074</v>
      </c>
      <c r="K7" s="479" t="s">
        <v>1252</v>
      </c>
    </row>
    <row r="8" spans="1:253" ht="21.75" customHeight="1" thickBot="1" x14ac:dyDescent="0.3">
      <c r="A8" s="480" t="s">
        <v>296</v>
      </c>
      <c r="B8" s="481">
        <v>13.336173838943333</v>
      </c>
      <c r="C8" s="481">
        <v>21</v>
      </c>
      <c r="D8" s="481">
        <v>10.70406410990269</v>
      </c>
      <c r="E8" s="481">
        <v>13.014527845036319</v>
      </c>
      <c r="F8" s="863">
        <v>25.222551928783382</v>
      </c>
      <c r="G8" s="863">
        <v>9.8859315589353614</v>
      </c>
      <c r="H8" s="481">
        <v>14.100719424460431</v>
      </c>
      <c r="I8" s="863">
        <v>15.589353612167301</v>
      </c>
      <c r="J8" s="863">
        <v>13.194444444444443</v>
      </c>
      <c r="K8" s="482" t="s">
        <v>1253</v>
      </c>
    </row>
    <row r="9" spans="1:253" ht="26.5" thickBot="1" x14ac:dyDescent="0.3">
      <c r="A9" s="483" t="s">
        <v>297</v>
      </c>
      <c r="B9" s="478">
        <v>0.2556455048998722</v>
      </c>
      <c r="C9" s="478">
        <v>0.66666666666666663</v>
      </c>
      <c r="D9" s="478">
        <v>0.11448196908986835</v>
      </c>
      <c r="E9" s="478">
        <v>0.24213075060532688</v>
      </c>
      <c r="F9" s="862">
        <v>0.89020771513353114</v>
      </c>
      <c r="G9" s="862">
        <v>7.6045627376425853E-2</v>
      </c>
      <c r="H9" s="478">
        <v>0.28776978417266186</v>
      </c>
      <c r="I9" s="862">
        <v>0.38022813688212931</v>
      </c>
      <c r="J9" s="862">
        <v>0.23148148148148145</v>
      </c>
      <c r="K9" s="484" t="s">
        <v>1254</v>
      </c>
    </row>
    <row r="10" spans="1:253" ht="13.5" thickBot="1" x14ac:dyDescent="0.3">
      <c r="A10" s="480" t="s">
        <v>1257</v>
      </c>
      <c r="B10" s="485">
        <v>4.8998721772475502</v>
      </c>
      <c r="C10" s="485">
        <v>6.166666666666667</v>
      </c>
      <c r="D10" s="485">
        <v>4.4647967945048661</v>
      </c>
      <c r="E10" s="485">
        <v>4.2372881355932206</v>
      </c>
      <c r="F10" s="864">
        <v>5.3412462908011866</v>
      </c>
      <c r="G10" s="864">
        <v>3.9543726235741445</v>
      </c>
      <c r="H10" s="485">
        <v>6.4748201438848918</v>
      </c>
      <c r="I10" s="864">
        <v>7.2243346007604563</v>
      </c>
      <c r="J10" s="864">
        <v>6.0185185185185182</v>
      </c>
      <c r="K10" s="482" t="s">
        <v>1255</v>
      </c>
    </row>
    <row r="11" spans="1:253" ht="13.5" thickBot="1" x14ac:dyDescent="0.3">
      <c r="A11" s="483" t="s">
        <v>299</v>
      </c>
      <c r="B11" s="478">
        <v>1.4060502769492971</v>
      </c>
      <c r="C11" s="478">
        <v>1.8333333333333333</v>
      </c>
      <c r="D11" s="478">
        <v>1.2593016599885518</v>
      </c>
      <c r="E11" s="478">
        <v>1.5738498789346247</v>
      </c>
      <c r="F11" s="862">
        <v>2.6706231454005933</v>
      </c>
      <c r="G11" s="862">
        <v>1.2927756653992395</v>
      </c>
      <c r="H11" s="478">
        <v>1.0071942446043165</v>
      </c>
      <c r="I11" s="862">
        <v>0.76045627376425862</v>
      </c>
      <c r="J11" s="862">
        <v>1.1574074074074074</v>
      </c>
      <c r="K11" s="484" t="s">
        <v>1256</v>
      </c>
    </row>
    <row r="12" spans="1:253" ht="20.5" thickBot="1" x14ac:dyDescent="0.3">
      <c r="A12" s="480" t="s">
        <v>674</v>
      </c>
      <c r="B12" s="485">
        <v>31.657435023434171</v>
      </c>
      <c r="C12" s="485">
        <v>25.5</v>
      </c>
      <c r="D12" s="485">
        <v>33.772180881511161</v>
      </c>
      <c r="E12" s="485">
        <v>32.627118644067799</v>
      </c>
      <c r="F12" s="864">
        <v>22.255192878338278</v>
      </c>
      <c r="G12" s="864">
        <v>35.285171102661593</v>
      </c>
      <c r="H12" s="485">
        <v>29.352517985611509</v>
      </c>
      <c r="I12" s="864">
        <v>29.657794676806084</v>
      </c>
      <c r="J12" s="864">
        <v>29.166666666666664</v>
      </c>
      <c r="K12" s="482" t="s">
        <v>1258</v>
      </c>
    </row>
    <row r="13" spans="1:253" ht="20.5" thickBot="1" x14ac:dyDescent="0.3">
      <c r="A13" s="483" t="s">
        <v>675</v>
      </c>
      <c r="B13" s="478">
        <v>9.671921602045165</v>
      </c>
      <c r="C13" s="478">
        <v>8.6666666666666661</v>
      </c>
      <c r="D13" s="478">
        <v>10.017172295363482</v>
      </c>
      <c r="E13" s="478">
        <v>9.5641646489104115</v>
      </c>
      <c r="F13" s="862">
        <v>8.9020771513353107</v>
      </c>
      <c r="G13" s="862">
        <v>9.7338403041825092</v>
      </c>
      <c r="H13" s="478">
        <v>9.928057553956835</v>
      </c>
      <c r="I13" s="862">
        <v>8.3650190114068437</v>
      </c>
      <c r="J13" s="862">
        <v>10.87962962962963</v>
      </c>
      <c r="K13" s="484" t="s">
        <v>679</v>
      </c>
    </row>
    <row r="14" spans="1:253" ht="21.75" customHeight="1" thickBot="1" x14ac:dyDescent="0.3">
      <c r="A14" s="480" t="s">
        <v>676</v>
      </c>
      <c r="B14" s="485">
        <v>2.5138474648487432</v>
      </c>
      <c r="C14" s="485">
        <v>3.1666666666666665</v>
      </c>
      <c r="D14" s="485">
        <v>2.2896393817973673</v>
      </c>
      <c r="E14" s="485">
        <v>2.179176755447942</v>
      </c>
      <c r="F14" s="864">
        <v>3.2640949554896141</v>
      </c>
      <c r="G14" s="864">
        <v>1.9011406844106464</v>
      </c>
      <c r="H14" s="485">
        <v>3.3093525179856114</v>
      </c>
      <c r="I14" s="864">
        <v>3.0418250950570345</v>
      </c>
      <c r="J14" s="864">
        <v>3.4722222222222219</v>
      </c>
      <c r="K14" s="482" t="s">
        <v>1259</v>
      </c>
    </row>
    <row r="15" spans="1:253" ht="13.5" thickBot="1" x14ac:dyDescent="0.3">
      <c r="A15" s="483" t="s">
        <v>303</v>
      </c>
      <c r="B15" s="478">
        <v>0.1278227524499361</v>
      </c>
      <c r="C15" s="478">
        <v>0</v>
      </c>
      <c r="D15" s="478">
        <v>0.17172295363480253</v>
      </c>
      <c r="E15" s="478">
        <v>0.12106537530266344</v>
      </c>
      <c r="F15" s="862">
        <v>0</v>
      </c>
      <c r="G15" s="862">
        <v>0.15209125475285171</v>
      </c>
      <c r="H15" s="478">
        <v>0.14388489208633093</v>
      </c>
      <c r="I15" s="862">
        <v>0</v>
      </c>
      <c r="J15" s="862">
        <v>0.23148148148148145</v>
      </c>
      <c r="K15" s="484" t="s">
        <v>1260</v>
      </c>
    </row>
    <row r="16" spans="1:253" ht="20.5" thickBot="1" x14ac:dyDescent="0.3">
      <c r="A16" s="480" t="s">
        <v>677</v>
      </c>
      <c r="B16" s="485">
        <v>4.26075841499787E-2</v>
      </c>
      <c r="C16" s="485">
        <v>0</v>
      </c>
      <c r="D16" s="485">
        <v>5.7240984544934176E-2</v>
      </c>
      <c r="E16" s="485">
        <v>6.0532687651331719E-2</v>
      </c>
      <c r="F16" s="864">
        <v>0</v>
      </c>
      <c r="G16" s="864">
        <v>7.6045627376425853E-2</v>
      </c>
      <c r="H16" s="485">
        <v>0</v>
      </c>
      <c r="I16" s="864">
        <v>0</v>
      </c>
      <c r="J16" s="864">
        <v>0</v>
      </c>
      <c r="K16" s="482" t="s">
        <v>1261</v>
      </c>
    </row>
    <row r="17" spans="1:11" ht="20.25" customHeight="1" thickBot="1" x14ac:dyDescent="0.3">
      <c r="A17" s="483" t="s">
        <v>304</v>
      </c>
      <c r="B17" s="478">
        <v>3.4512143161482745</v>
      </c>
      <c r="C17" s="478">
        <v>6.333333333333333</v>
      </c>
      <c r="D17" s="478">
        <v>2.4613623354321694</v>
      </c>
      <c r="E17" s="478">
        <v>2.0581113801452786</v>
      </c>
      <c r="F17" s="862">
        <v>3.5608308605341246</v>
      </c>
      <c r="G17" s="862">
        <v>1.6730038022813687</v>
      </c>
      <c r="H17" s="478">
        <v>6.7625899280575537</v>
      </c>
      <c r="I17" s="862">
        <v>9.8859315589353614</v>
      </c>
      <c r="J17" s="862">
        <v>4.8611111111111107</v>
      </c>
      <c r="K17" s="484" t="s">
        <v>1262</v>
      </c>
    </row>
    <row r="18" spans="1:11" ht="28.5" customHeight="1" thickBot="1" x14ac:dyDescent="0.3">
      <c r="A18" s="480" t="s">
        <v>305</v>
      </c>
      <c r="B18" s="485">
        <v>0</v>
      </c>
      <c r="C18" s="485">
        <v>0</v>
      </c>
      <c r="D18" s="485">
        <v>0</v>
      </c>
      <c r="E18" s="485">
        <v>0</v>
      </c>
      <c r="F18" s="864">
        <v>0</v>
      </c>
      <c r="G18" s="864">
        <v>0</v>
      </c>
      <c r="H18" s="485">
        <v>0</v>
      </c>
      <c r="I18" s="864">
        <v>0</v>
      </c>
      <c r="J18" s="864">
        <v>0</v>
      </c>
      <c r="K18" s="482" t="s">
        <v>1263</v>
      </c>
    </row>
    <row r="19" spans="1:11" ht="20.5" thickBot="1" x14ac:dyDescent="0.3">
      <c r="A19" s="483" t="s">
        <v>306</v>
      </c>
      <c r="B19" s="478">
        <v>2.1303792074989349</v>
      </c>
      <c r="C19" s="478">
        <v>4.5</v>
      </c>
      <c r="D19" s="478">
        <v>1.316542644533486</v>
      </c>
      <c r="E19" s="478">
        <v>1.6949152542372883</v>
      </c>
      <c r="F19" s="862">
        <v>4.7477744807121658</v>
      </c>
      <c r="G19" s="862">
        <v>0.9125475285171103</v>
      </c>
      <c r="H19" s="478">
        <v>3.1654676258992804</v>
      </c>
      <c r="I19" s="862">
        <v>4.1825095057034218</v>
      </c>
      <c r="J19" s="862">
        <v>2.5462962962962963</v>
      </c>
      <c r="K19" s="484" t="s">
        <v>1264</v>
      </c>
    </row>
    <row r="20" spans="1:11" ht="26.5" thickBot="1" x14ac:dyDescent="0.3">
      <c r="A20" s="480" t="s">
        <v>307</v>
      </c>
      <c r="B20" s="485">
        <v>2.8973157221985515</v>
      </c>
      <c r="C20" s="485">
        <v>5.833333333333333</v>
      </c>
      <c r="D20" s="485">
        <v>1.8889524899828278</v>
      </c>
      <c r="E20" s="485">
        <v>2.6634382566585959</v>
      </c>
      <c r="F20" s="864">
        <v>6.8249258160237387</v>
      </c>
      <c r="G20" s="864">
        <v>1.5969581749049429</v>
      </c>
      <c r="H20" s="485">
        <v>3.4532374100719423</v>
      </c>
      <c r="I20" s="864">
        <v>4.5627376425855513</v>
      </c>
      <c r="J20" s="864">
        <v>2.7777777777777777</v>
      </c>
      <c r="K20" s="482" t="s">
        <v>1265</v>
      </c>
    </row>
    <row r="21" spans="1:11" ht="29.25" customHeight="1" thickBot="1" x14ac:dyDescent="0.3">
      <c r="A21" s="483" t="s">
        <v>308</v>
      </c>
      <c r="B21" s="478">
        <v>7.0728589688964636</v>
      </c>
      <c r="C21" s="478">
        <v>7.333333333333333</v>
      </c>
      <c r="D21" s="478">
        <v>6.9834001144819693</v>
      </c>
      <c r="E21" s="478">
        <v>6.053268765133172</v>
      </c>
      <c r="F21" s="862">
        <v>5.3412462908011866</v>
      </c>
      <c r="G21" s="862">
        <v>6.2357414448669202</v>
      </c>
      <c r="H21" s="478">
        <v>9.4964028776978413</v>
      </c>
      <c r="I21" s="862">
        <v>9.8859315589353614</v>
      </c>
      <c r="J21" s="862">
        <v>9.2592592592592595</v>
      </c>
      <c r="K21" s="484" t="s">
        <v>1266</v>
      </c>
    </row>
    <row r="22" spans="1:11" ht="27" customHeight="1" x14ac:dyDescent="0.25">
      <c r="A22" s="486" t="s">
        <v>678</v>
      </c>
      <c r="B22" s="487">
        <v>19.002982530890499</v>
      </c>
      <c r="C22" s="487">
        <v>6.5</v>
      </c>
      <c r="D22" s="487">
        <v>23.297080709788212</v>
      </c>
      <c r="E22" s="487">
        <v>22.215496368038743</v>
      </c>
      <c r="F22" s="867">
        <v>7.4183976261127595</v>
      </c>
      <c r="G22" s="867">
        <v>26.00760456273764</v>
      </c>
      <c r="H22" s="487">
        <v>11.366906474820144</v>
      </c>
      <c r="I22" s="867">
        <v>5.3231939163498101</v>
      </c>
      <c r="J22" s="867">
        <v>15.046296296296296</v>
      </c>
      <c r="K22" s="488" t="s">
        <v>1267</v>
      </c>
    </row>
    <row r="23" spans="1:11" ht="26.25" customHeight="1" x14ac:dyDescent="0.25">
      <c r="A23" s="489" t="s">
        <v>47</v>
      </c>
      <c r="B23" s="490">
        <f t="shared" ref="B23:J23" si="0">SUM(B7:B22)</f>
        <v>100</v>
      </c>
      <c r="C23" s="490">
        <f t="shared" si="0"/>
        <v>100</v>
      </c>
      <c r="D23" s="490">
        <f t="shared" si="0"/>
        <v>100</v>
      </c>
      <c r="E23" s="490">
        <f t="shared" si="0"/>
        <v>100</v>
      </c>
      <c r="F23" s="490">
        <f t="shared" si="0"/>
        <v>99.999999999999986</v>
      </c>
      <c r="G23" s="490">
        <f t="shared" si="0"/>
        <v>99.999999999999986</v>
      </c>
      <c r="H23" s="490">
        <f t="shared" si="0"/>
        <v>100.00000000000001</v>
      </c>
      <c r="I23" s="490">
        <f t="shared" si="0"/>
        <v>99.999999999999986</v>
      </c>
      <c r="J23" s="490">
        <f t="shared" si="0"/>
        <v>99.999999999999986</v>
      </c>
      <c r="K23" s="491" t="s">
        <v>48</v>
      </c>
    </row>
  </sheetData>
  <mergeCells count="78">
    <mergeCell ref="BL3:BV3"/>
    <mergeCell ref="BW3:CG3"/>
    <mergeCell ref="CH3:CR3"/>
    <mergeCell ref="CS3:DC3"/>
    <mergeCell ref="DD3:DN3"/>
    <mergeCell ref="L3:S3"/>
    <mergeCell ref="T3:AD3"/>
    <mergeCell ref="AE3:AO3"/>
    <mergeCell ref="AP3:AZ3"/>
    <mergeCell ref="BA3:BK3"/>
    <mergeCell ref="HU1:IE1"/>
    <mergeCell ref="IF1:IP1"/>
    <mergeCell ref="IQ1:IS1"/>
    <mergeCell ref="EV3:FF3"/>
    <mergeCell ref="CS2:DC2"/>
    <mergeCell ref="DD2:DN2"/>
    <mergeCell ref="DO2:DY2"/>
    <mergeCell ref="DZ2:EJ2"/>
    <mergeCell ref="EK2:EU2"/>
    <mergeCell ref="IQ3:IS3"/>
    <mergeCell ref="IF2:IP2"/>
    <mergeCell ref="IQ2:IS2"/>
    <mergeCell ref="DO3:DY3"/>
    <mergeCell ref="DZ3:EJ3"/>
    <mergeCell ref="EK3:EU3"/>
    <mergeCell ref="EV2:FF2"/>
    <mergeCell ref="DD1:DN1"/>
    <mergeCell ref="DO1:DY1"/>
    <mergeCell ref="DZ1:EJ1"/>
    <mergeCell ref="EK1:EU1"/>
    <mergeCell ref="EV1:FF1"/>
    <mergeCell ref="BA1:BK1"/>
    <mergeCell ref="BL1:BV1"/>
    <mergeCell ref="BW1:CG1"/>
    <mergeCell ref="CH1:CR1"/>
    <mergeCell ref="CS1:DC1"/>
    <mergeCell ref="A1:K1"/>
    <mergeCell ref="L1:S1"/>
    <mergeCell ref="T1:AD1"/>
    <mergeCell ref="AE1:AO1"/>
    <mergeCell ref="AP1:AZ1"/>
    <mergeCell ref="A2:K2"/>
    <mergeCell ref="L2:S2"/>
    <mergeCell ref="T2:AD2"/>
    <mergeCell ref="AE2:AO2"/>
    <mergeCell ref="AP2:AZ2"/>
    <mergeCell ref="GY2:HI2"/>
    <mergeCell ref="HJ2:HT2"/>
    <mergeCell ref="FG1:FQ1"/>
    <mergeCell ref="FR1:GB1"/>
    <mergeCell ref="GC1:GM1"/>
    <mergeCell ref="GN1:GX1"/>
    <mergeCell ref="GY1:HI1"/>
    <mergeCell ref="HJ1:HT1"/>
    <mergeCell ref="FG2:FQ2"/>
    <mergeCell ref="IF3:IP3"/>
    <mergeCell ref="BA2:BK2"/>
    <mergeCell ref="BL2:BV2"/>
    <mergeCell ref="BW2:CG2"/>
    <mergeCell ref="CH2:CR2"/>
    <mergeCell ref="HU2:IE2"/>
    <mergeCell ref="FG3:FQ3"/>
    <mergeCell ref="FR3:GB3"/>
    <mergeCell ref="GC3:GM3"/>
    <mergeCell ref="GN3:GX3"/>
    <mergeCell ref="GY3:HI3"/>
    <mergeCell ref="HJ3:HT3"/>
    <mergeCell ref="HU3:IE3"/>
    <mergeCell ref="FR2:GB2"/>
    <mergeCell ref="GC2:GM2"/>
    <mergeCell ref="GN2:GX2"/>
    <mergeCell ref="K5:K6"/>
    <mergeCell ref="A3:K3"/>
    <mergeCell ref="D4:F4"/>
    <mergeCell ref="A5:A6"/>
    <mergeCell ref="B5:D5"/>
    <mergeCell ref="E5:G5"/>
    <mergeCell ref="H5:J5"/>
  </mergeCells>
  <printOptions horizontalCentered="1" verticalCentered="1"/>
  <pageMargins left="0" right="0" top="0" bottom="0" header="0" footer="0"/>
  <pageSetup paperSize="9" scale="88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16"/>
  <sheetViews>
    <sheetView view="pageBreakPreview" zoomScaleNormal="100" zoomScaleSheetLayoutView="100" workbookViewId="0">
      <selection activeCell="J14" sqref="J14"/>
    </sheetView>
  </sheetViews>
  <sheetFormatPr defaultRowHeight="14" x14ac:dyDescent="0.25"/>
  <cols>
    <col min="1" max="1" width="26.54296875" style="50" customWidth="1"/>
    <col min="2" max="10" width="8.1796875" style="50" customWidth="1"/>
    <col min="11" max="11" width="26.54296875" style="50" customWidth="1"/>
    <col min="12" max="256" width="9.1796875" style="49"/>
    <col min="257" max="257" width="25.7265625" style="49" customWidth="1"/>
    <col min="258" max="266" width="7.7265625" style="49" customWidth="1"/>
    <col min="267" max="267" width="25.7265625" style="49" customWidth="1"/>
    <col min="268" max="512" width="9.1796875" style="49"/>
    <col min="513" max="513" width="25.7265625" style="49" customWidth="1"/>
    <col min="514" max="522" width="7.7265625" style="49" customWidth="1"/>
    <col min="523" max="523" width="25.7265625" style="49" customWidth="1"/>
    <col min="524" max="768" width="9.1796875" style="49"/>
    <col min="769" max="769" width="25.7265625" style="49" customWidth="1"/>
    <col min="770" max="778" width="7.7265625" style="49" customWidth="1"/>
    <col min="779" max="779" width="25.7265625" style="49" customWidth="1"/>
    <col min="780" max="1024" width="9.1796875" style="49"/>
    <col min="1025" max="1025" width="25.7265625" style="49" customWidth="1"/>
    <col min="1026" max="1034" width="7.7265625" style="49" customWidth="1"/>
    <col min="1035" max="1035" width="25.7265625" style="49" customWidth="1"/>
    <col min="1036" max="1280" width="9.1796875" style="49"/>
    <col min="1281" max="1281" width="25.7265625" style="49" customWidth="1"/>
    <col min="1282" max="1290" width="7.7265625" style="49" customWidth="1"/>
    <col min="1291" max="1291" width="25.7265625" style="49" customWidth="1"/>
    <col min="1292" max="1536" width="9.1796875" style="49"/>
    <col min="1537" max="1537" width="25.7265625" style="49" customWidth="1"/>
    <col min="1538" max="1546" width="7.7265625" style="49" customWidth="1"/>
    <col min="1547" max="1547" width="25.7265625" style="49" customWidth="1"/>
    <col min="1548" max="1792" width="9.1796875" style="49"/>
    <col min="1793" max="1793" width="25.7265625" style="49" customWidth="1"/>
    <col min="1794" max="1802" width="7.7265625" style="49" customWidth="1"/>
    <col min="1803" max="1803" width="25.7265625" style="49" customWidth="1"/>
    <col min="1804" max="2048" width="9.1796875" style="49"/>
    <col min="2049" max="2049" width="25.7265625" style="49" customWidth="1"/>
    <col min="2050" max="2058" width="7.7265625" style="49" customWidth="1"/>
    <col min="2059" max="2059" width="25.7265625" style="49" customWidth="1"/>
    <col min="2060" max="2304" width="9.1796875" style="49"/>
    <col min="2305" max="2305" width="25.7265625" style="49" customWidth="1"/>
    <col min="2306" max="2314" width="7.7265625" style="49" customWidth="1"/>
    <col min="2315" max="2315" width="25.7265625" style="49" customWidth="1"/>
    <col min="2316" max="2560" width="9.1796875" style="49"/>
    <col min="2561" max="2561" width="25.7265625" style="49" customWidth="1"/>
    <col min="2562" max="2570" width="7.7265625" style="49" customWidth="1"/>
    <col min="2571" max="2571" width="25.7265625" style="49" customWidth="1"/>
    <col min="2572" max="2816" width="9.1796875" style="49"/>
    <col min="2817" max="2817" width="25.7265625" style="49" customWidth="1"/>
    <col min="2818" max="2826" width="7.7265625" style="49" customWidth="1"/>
    <col min="2827" max="2827" width="25.7265625" style="49" customWidth="1"/>
    <col min="2828" max="3072" width="9.1796875" style="49"/>
    <col min="3073" max="3073" width="25.7265625" style="49" customWidth="1"/>
    <col min="3074" max="3082" width="7.7265625" style="49" customWidth="1"/>
    <col min="3083" max="3083" width="25.7265625" style="49" customWidth="1"/>
    <col min="3084" max="3328" width="9.1796875" style="49"/>
    <col min="3329" max="3329" width="25.7265625" style="49" customWidth="1"/>
    <col min="3330" max="3338" width="7.7265625" style="49" customWidth="1"/>
    <col min="3339" max="3339" width="25.7265625" style="49" customWidth="1"/>
    <col min="3340" max="3584" width="9.1796875" style="49"/>
    <col min="3585" max="3585" width="25.7265625" style="49" customWidth="1"/>
    <col min="3586" max="3594" width="7.7265625" style="49" customWidth="1"/>
    <col min="3595" max="3595" width="25.7265625" style="49" customWidth="1"/>
    <col min="3596" max="3840" width="9.1796875" style="49"/>
    <col min="3841" max="3841" width="25.7265625" style="49" customWidth="1"/>
    <col min="3842" max="3850" width="7.7265625" style="49" customWidth="1"/>
    <col min="3851" max="3851" width="25.7265625" style="49" customWidth="1"/>
    <col min="3852" max="4096" width="9.1796875" style="49"/>
    <col min="4097" max="4097" width="25.7265625" style="49" customWidth="1"/>
    <col min="4098" max="4106" width="7.7265625" style="49" customWidth="1"/>
    <col min="4107" max="4107" width="25.7265625" style="49" customWidth="1"/>
    <col min="4108" max="4352" width="9.1796875" style="49"/>
    <col min="4353" max="4353" width="25.7265625" style="49" customWidth="1"/>
    <col min="4354" max="4362" width="7.7265625" style="49" customWidth="1"/>
    <col min="4363" max="4363" width="25.7265625" style="49" customWidth="1"/>
    <col min="4364" max="4608" width="9.1796875" style="49"/>
    <col min="4609" max="4609" width="25.7265625" style="49" customWidth="1"/>
    <col min="4610" max="4618" width="7.7265625" style="49" customWidth="1"/>
    <col min="4619" max="4619" width="25.7265625" style="49" customWidth="1"/>
    <col min="4620" max="4864" width="9.1796875" style="49"/>
    <col min="4865" max="4865" width="25.7265625" style="49" customWidth="1"/>
    <col min="4866" max="4874" width="7.7265625" style="49" customWidth="1"/>
    <col min="4875" max="4875" width="25.7265625" style="49" customWidth="1"/>
    <col min="4876" max="5120" width="9.1796875" style="49"/>
    <col min="5121" max="5121" width="25.7265625" style="49" customWidth="1"/>
    <col min="5122" max="5130" width="7.7265625" style="49" customWidth="1"/>
    <col min="5131" max="5131" width="25.7265625" style="49" customWidth="1"/>
    <col min="5132" max="5376" width="9.1796875" style="49"/>
    <col min="5377" max="5377" width="25.7265625" style="49" customWidth="1"/>
    <col min="5378" max="5386" width="7.7265625" style="49" customWidth="1"/>
    <col min="5387" max="5387" width="25.7265625" style="49" customWidth="1"/>
    <col min="5388" max="5632" width="9.1796875" style="49"/>
    <col min="5633" max="5633" width="25.7265625" style="49" customWidth="1"/>
    <col min="5634" max="5642" width="7.7265625" style="49" customWidth="1"/>
    <col min="5643" max="5643" width="25.7265625" style="49" customWidth="1"/>
    <col min="5644" max="5888" width="9.1796875" style="49"/>
    <col min="5889" max="5889" width="25.7265625" style="49" customWidth="1"/>
    <col min="5890" max="5898" width="7.7265625" style="49" customWidth="1"/>
    <col min="5899" max="5899" width="25.7265625" style="49" customWidth="1"/>
    <col min="5900" max="6144" width="9.1796875" style="49"/>
    <col min="6145" max="6145" width="25.7265625" style="49" customWidth="1"/>
    <col min="6146" max="6154" width="7.7265625" style="49" customWidth="1"/>
    <col min="6155" max="6155" width="25.7265625" style="49" customWidth="1"/>
    <col min="6156" max="6400" width="9.1796875" style="49"/>
    <col min="6401" max="6401" width="25.7265625" style="49" customWidth="1"/>
    <col min="6402" max="6410" width="7.7265625" style="49" customWidth="1"/>
    <col min="6411" max="6411" width="25.7265625" style="49" customWidth="1"/>
    <col min="6412" max="6656" width="9.1796875" style="49"/>
    <col min="6657" max="6657" width="25.7265625" style="49" customWidth="1"/>
    <col min="6658" max="6666" width="7.7265625" style="49" customWidth="1"/>
    <col min="6667" max="6667" width="25.7265625" style="49" customWidth="1"/>
    <col min="6668" max="6912" width="9.1796875" style="49"/>
    <col min="6913" max="6913" width="25.7265625" style="49" customWidth="1"/>
    <col min="6914" max="6922" width="7.7265625" style="49" customWidth="1"/>
    <col min="6923" max="6923" width="25.7265625" style="49" customWidth="1"/>
    <col min="6924" max="7168" width="9.1796875" style="49"/>
    <col min="7169" max="7169" width="25.7265625" style="49" customWidth="1"/>
    <col min="7170" max="7178" width="7.7265625" style="49" customWidth="1"/>
    <col min="7179" max="7179" width="25.7265625" style="49" customWidth="1"/>
    <col min="7180" max="7424" width="9.1796875" style="49"/>
    <col min="7425" max="7425" width="25.7265625" style="49" customWidth="1"/>
    <col min="7426" max="7434" width="7.7265625" style="49" customWidth="1"/>
    <col min="7435" max="7435" width="25.7265625" style="49" customWidth="1"/>
    <col min="7436" max="7680" width="9.1796875" style="49"/>
    <col min="7681" max="7681" width="25.7265625" style="49" customWidth="1"/>
    <col min="7682" max="7690" width="7.7265625" style="49" customWidth="1"/>
    <col min="7691" max="7691" width="25.7265625" style="49" customWidth="1"/>
    <col min="7692" max="7936" width="9.1796875" style="49"/>
    <col min="7937" max="7937" width="25.7265625" style="49" customWidth="1"/>
    <col min="7938" max="7946" width="7.7265625" style="49" customWidth="1"/>
    <col min="7947" max="7947" width="25.7265625" style="49" customWidth="1"/>
    <col min="7948" max="8192" width="9.1796875" style="49"/>
    <col min="8193" max="8193" width="25.7265625" style="49" customWidth="1"/>
    <col min="8194" max="8202" width="7.7265625" style="49" customWidth="1"/>
    <col min="8203" max="8203" width="25.7265625" style="49" customWidth="1"/>
    <col min="8204" max="8448" width="9.1796875" style="49"/>
    <col min="8449" max="8449" width="25.7265625" style="49" customWidth="1"/>
    <col min="8450" max="8458" width="7.7265625" style="49" customWidth="1"/>
    <col min="8459" max="8459" width="25.7265625" style="49" customWidth="1"/>
    <col min="8460" max="8704" width="9.1796875" style="49"/>
    <col min="8705" max="8705" width="25.7265625" style="49" customWidth="1"/>
    <col min="8706" max="8714" width="7.7265625" style="49" customWidth="1"/>
    <col min="8715" max="8715" width="25.7265625" style="49" customWidth="1"/>
    <col min="8716" max="8960" width="9.1796875" style="49"/>
    <col min="8961" max="8961" width="25.7265625" style="49" customWidth="1"/>
    <col min="8962" max="8970" width="7.7265625" style="49" customWidth="1"/>
    <col min="8971" max="8971" width="25.7265625" style="49" customWidth="1"/>
    <col min="8972" max="9216" width="9.1796875" style="49"/>
    <col min="9217" max="9217" width="25.7265625" style="49" customWidth="1"/>
    <col min="9218" max="9226" width="7.7265625" style="49" customWidth="1"/>
    <col min="9227" max="9227" width="25.7265625" style="49" customWidth="1"/>
    <col min="9228" max="9472" width="9.1796875" style="49"/>
    <col min="9473" max="9473" width="25.7265625" style="49" customWidth="1"/>
    <col min="9474" max="9482" width="7.7265625" style="49" customWidth="1"/>
    <col min="9483" max="9483" width="25.7265625" style="49" customWidth="1"/>
    <col min="9484" max="9728" width="9.1796875" style="49"/>
    <col min="9729" max="9729" width="25.7265625" style="49" customWidth="1"/>
    <col min="9730" max="9738" width="7.7265625" style="49" customWidth="1"/>
    <col min="9739" max="9739" width="25.7265625" style="49" customWidth="1"/>
    <col min="9740" max="9984" width="9.1796875" style="49"/>
    <col min="9985" max="9985" width="25.7265625" style="49" customWidth="1"/>
    <col min="9986" max="9994" width="7.7265625" style="49" customWidth="1"/>
    <col min="9995" max="9995" width="25.7265625" style="49" customWidth="1"/>
    <col min="9996" max="10240" width="9.1796875" style="49"/>
    <col min="10241" max="10241" width="25.7265625" style="49" customWidth="1"/>
    <col min="10242" max="10250" width="7.7265625" style="49" customWidth="1"/>
    <col min="10251" max="10251" width="25.7265625" style="49" customWidth="1"/>
    <col min="10252" max="10496" width="9.1796875" style="49"/>
    <col min="10497" max="10497" width="25.7265625" style="49" customWidth="1"/>
    <col min="10498" max="10506" width="7.7265625" style="49" customWidth="1"/>
    <col min="10507" max="10507" width="25.7265625" style="49" customWidth="1"/>
    <col min="10508" max="10752" width="9.1796875" style="49"/>
    <col min="10753" max="10753" width="25.7265625" style="49" customWidth="1"/>
    <col min="10754" max="10762" width="7.7265625" style="49" customWidth="1"/>
    <col min="10763" max="10763" width="25.7265625" style="49" customWidth="1"/>
    <col min="10764" max="11008" width="9.1796875" style="49"/>
    <col min="11009" max="11009" width="25.7265625" style="49" customWidth="1"/>
    <col min="11010" max="11018" width="7.7265625" style="49" customWidth="1"/>
    <col min="11019" max="11019" width="25.7265625" style="49" customWidth="1"/>
    <col min="11020" max="11264" width="9.1796875" style="49"/>
    <col min="11265" max="11265" width="25.7265625" style="49" customWidth="1"/>
    <col min="11266" max="11274" width="7.7265625" style="49" customWidth="1"/>
    <col min="11275" max="11275" width="25.7265625" style="49" customWidth="1"/>
    <col min="11276" max="11520" width="9.1796875" style="49"/>
    <col min="11521" max="11521" width="25.7265625" style="49" customWidth="1"/>
    <col min="11522" max="11530" width="7.7265625" style="49" customWidth="1"/>
    <col min="11531" max="11531" width="25.7265625" style="49" customWidth="1"/>
    <col min="11532" max="11776" width="9.1796875" style="49"/>
    <col min="11777" max="11777" width="25.7265625" style="49" customWidth="1"/>
    <col min="11778" max="11786" width="7.7265625" style="49" customWidth="1"/>
    <col min="11787" max="11787" width="25.7265625" style="49" customWidth="1"/>
    <col min="11788" max="12032" width="9.1796875" style="49"/>
    <col min="12033" max="12033" width="25.7265625" style="49" customWidth="1"/>
    <col min="12034" max="12042" width="7.7265625" style="49" customWidth="1"/>
    <col min="12043" max="12043" width="25.7265625" style="49" customWidth="1"/>
    <col min="12044" max="12288" width="9.1796875" style="49"/>
    <col min="12289" max="12289" width="25.7265625" style="49" customWidth="1"/>
    <col min="12290" max="12298" width="7.7265625" style="49" customWidth="1"/>
    <col min="12299" max="12299" width="25.7265625" style="49" customWidth="1"/>
    <col min="12300" max="12544" width="9.1796875" style="49"/>
    <col min="12545" max="12545" width="25.7265625" style="49" customWidth="1"/>
    <col min="12546" max="12554" width="7.7265625" style="49" customWidth="1"/>
    <col min="12555" max="12555" width="25.7265625" style="49" customWidth="1"/>
    <col min="12556" max="12800" width="9.1796875" style="49"/>
    <col min="12801" max="12801" width="25.7265625" style="49" customWidth="1"/>
    <col min="12802" max="12810" width="7.7265625" style="49" customWidth="1"/>
    <col min="12811" max="12811" width="25.7265625" style="49" customWidth="1"/>
    <col min="12812" max="13056" width="9.1796875" style="49"/>
    <col min="13057" max="13057" width="25.7265625" style="49" customWidth="1"/>
    <col min="13058" max="13066" width="7.7265625" style="49" customWidth="1"/>
    <col min="13067" max="13067" width="25.7265625" style="49" customWidth="1"/>
    <col min="13068" max="13312" width="9.1796875" style="49"/>
    <col min="13313" max="13313" width="25.7265625" style="49" customWidth="1"/>
    <col min="13314" max="13322" width="7.7265625" style="49" customWidth="1"/>
    <col min="13323" max="13323" width="25.7265625" style="49" customWidth="1"/>
    <col min="13324" max="13568" width="9.1796875" style="49"/>
    <col min="13569" max="13569" width="25.7265625" style="49" customWidth="1"/>
    <col min="13570" max="13578" width="7.7265625" style="49" customWidth="1"/>
    <col min="13579" max="13579" width="25.7265625" style="49" customWidth="1"/>
    <col min="13580" max="13824" width="9.1796875" style="49"/>
    <col min="13825" max="13825" width="25.7265625" style="49" customWidth="1"/>
    <col min="13826" max="13834" width="7.7265625" style="49" customWidth="1"/>
    <col min="13835" max="13835" width="25.7265625" style="49" customWidth="1"/>
    <col min="13836" max="14080" width="9.1796875" style="49"/>
    <col min="14081" max="14081" width="25.7265625" style="49" customWidth="1"/>
    <col min="14082" max="14090" width="7.7265625" style="49" customWidth="1"/>
    <col min="14091" max="14091" width="25.7265625" style="49" customWidth="1"/>
    <col min="14092" max="14336" width="9.1796875" style="49"/>
    <col min="14337" max="14337" width="25.7265625" style="49" customWidth="1"/>
    <col min="14338" max="14346" width="7.7265625" style="49" customWidth="1"/>
    <col min="14347" max="14347" width="25.7265625" style="49" customWidth="1"/>
    <col min="14348" max="14592" width="9.1796875" style="49"/>
    <col min="14593" max="14593" width="25.7265625" style="49" customWidth="1"/>
    <col min="14594" max="14602" width="7.7265625" style="49" customWidth="1"/>
    <col min="14603" max="14603" width="25.7265625" style="49" customWidth="1"/>
    <col min="14604" max="14848" width="9.1796875" style="49"/>
    <col min="14849" max="14849" width="25.7265625" style="49" customWidth="1"/>
    <col min="14850" max="14858" width="7.7265625" style="49" customWidth="1"/>
    <col min="14859" max="14859" width="25.7265625" style="49" customWidth="1"/>
    <col min="14860" max="15104" width="9.1796875" style="49"/>
    <col min="15105" max="15105" width="25.7265625" style="49" customWidth="1"/>
    <col min="15106" max="15114" width="7.7265625" style="49" customWidth="1"/>
    <col min="15115" max="15115" width="25.7265625" style="49" customWidth="1"/>
    <col min="15116" max="15360" width="9.1796875" style="49"/>
    <col min="15361" max="15361" width="25.7265625" style="49" customWidth="1"/>
    <col min="15362" max="15370" width="7.7265625" style="49" customWidth="1"/>
    <col min="15371" max="15371" width="25.7265625" style="49" customWidth="1"/>
    <col min="15372" max="15616" width="9.1796875" style="49"/>
    <col min="15617" max="15617" width="25.7265625" style="49" customWidth="1"/>
    <col min="15618" max="15626" width="7.7265625" style="49" customWidth="1"/>
    <col min="15627" max="15627" width="25.7265625" style="49" customWidth="1"/>
    <col min="15628" max="15872" width="9.1796875" style="49"/>
    <col min="15873" max="15873" width="25.7265625" style="49" customWidth="1"/>
    <col min="15874" max="15882" width="7.7265625" style="49" customWidth="1"/>
    <col min="15883" max="15883" width="25.7265625" style="49" customWidth="1"/>
    <col min="15884" max="16128" width="9.1796875" style="49"/>
    <col min="16129" max="16129" width="25.7265625" style="49" customWidth="1"/>
    <col min="16130" max="16138" width="7.7265625" style="49" customWidth="1"/>
    <col min="16139" max="16139" width="25.7265625" style="49" customWidth="1"/>
    <col min="16140" max="16384" width="9.1796875" style="49"/>
  </cols>
  <sheetData>
    <row r="1" spans="1:11" ht="24.5" x14ac:dyDescent="0.25">
      <c r="A1" s="1127" t="s">
        <v>421</v>
      </c>
      <c r="B1" s="1127"/>
      <c r="C1" s="1127"/>
      <c r="D1" s="1127"/>
      <c r="E1" s="1127"/>
      <c r="F1" s="1127"/>
      <c r="G1" s="1127"/>
      <c r="H1" s="1127"/>
      <c r="I1" s="1127"/>
      <c r="J1" s="1127"/>
      <c r="K1" s="1127"/>
    </row>
    <row r="2" spans="1:11" ht="15.5" x14ac:dyDescent="0.25">
      <c r="A2" s="1129" t="s">
        <v>1157</v>
      </c>
      <c r="B2" s="1129"/>
      <c r="C2" s="1129"/>
      <c r="D2" s="1129"/>
      <c r="E2" s="1129"/>
      <c r="F2" s="1129"/>
      <c r="G2" s="1129"/>
      <c r="H2" s="1129"/>
      <c r="I2" s="1129"/>
      <c r="J2" s="1129"/>
      <c r="K2" s="1129"/>
    </row>
    <row r="3" spans="1:11" ht="23.25" customHeight="1" x14ac:dyDescent="0.25">
      <c r="A3" s="1129" t="s">
        <v>768</v>
      </c>
      <c r="B3" s="1129"/>
      <c r="C3" s="1129"/>
      <c r="D3" s="1129"/>
      <c r="E3" s="1129"/>
      <c r="F3" s="1129"/>
      <c r="G3" s="1129"/>
      <c r="H3" s="1129"/>
      <c r="I3" s="1129"/>
      <c r="J3" s="1129"/>
      <c r="K3" s="1129"/>
    </row>
    <row r="4" spans="1:11" s="110" customFormat="1" ht="27.75" customHeight="1" x14ac:dyDescent="0.35">
      <c r="A4" s="961" t="s">
        <v>146</v>
      </c>
      <c r="B4" s="962"/>
      <c r="C4" s="962"/>
      <c r="D4" s="962"/>
      <c r="E4" s="962"/>
      <c r="F4" s="962"/>
      <c r="G4" s="962"/>
      <c r="H4" s="962"/>
      <c r="I4" s="962"/>
      <c r="J4" s="962"/>
      <c r="K4" s="963" t="s">
        <v>61</v>
      </c>
    </row>
    <row r="5" spans="1:11" ht="25.5" customHeight="1" thickBot="1" x14ac:dyDescent="0.3">
      <c r="A5" s="1168" t="s">
        <v>1374</v>
      </c>
      <c r="B5" s="1170" t="s">
        <v>960</v>
      </c>
      <c r="C5" s="1170"/>
      <c r="D5" s="1170"/>
      <c r="E5" s="1171" t="s">
        <v>959</v>
      </c>
      <c r="F5" s="1171"/>
      <c r="G5" s="1171"/>
      <c r="H5" s="1171" t="s">
        <v>958</v>
      </c>
      <c r="I5" s="1171"/>
      <c r="J5" s="1171"/>
      <c r="K5" s="1172" t="s">
        <v>965</v>
      </c>
    </row>
    <row r="6" spans="1:11" ht="33.75" customHeight="1" x14ac:dyDescent="0.25">
      <c r="A6" s="1169"/>
      <c r="B6" s="99" t="s">
        <v>404</v>
      </c>
      <c r="C6" s="494" t="s">
        <v>796</v>
      </c>
      <c r="D6" s="494" t="s">
        <v>795</v>
      </c>
      <c r="E6" s="99" t="s">
        <v>404</v>
      </c>
      <c r="F6" s="494" t="s">
        <v>796</v>
      </c>
      <c r="G6" s="494" t="s">
        <v>795</v>
      </c>
      <c r="H6" s="99" t="s">
        <v>404</v>
      </c>
      <c r="I6" s="494" t="s">
        <v>796</v>
      </c>
      <c r="J6" s="494" t="s">
        <v>795</v>
      </c>
      <c r="K6" s="1173"/>
    </row>
    <row r="7" spans="1:11" s="2" customFormat="1" ht="25" customHeight="1" thickBot="1" x14ac:dyDescent="0.3">
      <c r="A7" s="990">
        <v>2008</v>
      </c>
      <c r="B7" s="991">
        <v>7.7</v>
      </c>
      <c r="C7" s="991">
        <v>6.9</v>
      </c>
      <c r="D7" s="991">
        <v>8.4</v>
      </c>
      <c r="E7" s="991">
        <v>9.1</v>
      </c>
      <c r="F7" s="992">
        <v>8.6</v>
      </c>
      <c r="G7" s="992">
        <v>9.6</v>
      </c>
      <c r="H7" s="991">
        <v>5.7</v>
      </c>
      <c r="I7" s="992">
        <v>4.7</v>
      </c>
      <c r="J7" s="992">
        <v>6.7</v>
      </c>
      <c r="K7" s="993">
        <v>2008</v>
      </c>
    </row>
    <row r="8" spans="1:11" s="2" customFormat="1" ht="25" customHeight="1" thickTop="1" thickBot="1" x14ac:dyDescent="0.3">
      <c r="A8" s="154">
        <v>2009</v>
      </c>
      <c r="B8" s="177">
        <v>7.1</v>
      </c>
      <c r="C8" s="177">
        <v>6.5</v>
      </c>
      <c r="D8" s="177">
        <v>7.7</v>
      </c>
      <c r="E8" s="177">
        <v>7</v>
      </c>
      <c r="F8" s="178">
        <v>7.3</v>
      </c>
      <c r="G8" s="178">
        <v>6.7</v>
      </c>
      <c r="H8" s="177">
        <v>7.2</v>
      </c>
      <c r="I8" s="178">
        <v>5.3</v>
      </c>
      <c r="J8" s="178">
        <v>9.1</v>
      </c>
      <c r="K8" s="172">
        <v>2009</v>
      </c>
    </row>
    <row r="9" spans="1:11" s="2" customFormat="1" ht="25" customHeight="1" thickTop="1" thickBot="1" x14ac:dyDescent="0.3">
      <c r="A9" s="508">
        <v>2010</v>
      </c>
      <c r="B9" s="509">
        <v>6.8</v>
      </c>
      <c r="C9" s="509">
        <v>6.7</v>
      </c>
      <c r="D9" s="509">
        <v>6.9</v>
      </c>
      <c r="E9" s="509">
        <v>6.8</v>
      </c>
      <c r="F9" s="510">
        <v>6.5</v>
      </c>
      <c r="G9" s="510">
        <v>7.1</v>
      </c>
      <c r="H9" s="509">
        <v>6.7</v>
      </c>
      <c r="I9" s="510">
        <v>6.9</v>
      </c>
      <c r="J9" s="510">
        <v>6.5</v>
      </c>
      <c r="K9" s="511">
        <v>2010</v>
      </c>
    </row>
    <row r="10" spans="1:11" s="2" customFormat="1" ht="25" customHeight="1" thickTop="1" thickBot="1" x14ac:dyDescent="0.3">
      <c r="A10" s="154">
        <v>2011</v>
      </c>
      <c r="B10" s="177">
        <v>7.6</v>
      </c>
      <c r="C10" s="177">
        <v>6.2</v>
      </c>
      <c r="D10" s="177">
        <v>8.9</v>
      </c>
      <c r="E10" s="177">
        <v>8.1999999999999993</v>
      </c>
      <c r="F10" s="178">
        <v>6.6</v>
      </c>
      <c r="G10" s="178">
        <v>9.8000000000000007</v>
      </c>
      <c r="H10" s="177">
        <v>6.5</v>
      </c>
      <c r="I10" s="178">
        <v>5.6</v>
      </c>
      <c r="J10" s="178">
        <v>7.3</v>
      </c>
      <c r="K10" s="172">
        <v>2011</v>
      </c>
    </row>
    <row r="11" spans="1:11" s="2" customFormat="1" ht="25" customHeight="1" thickTop="1" thickBot="1" x14ac:dyDescent="0.3">
      <c r="A11" s="508">
        <v>2012</v>
      </c>
      <c r="B11" s="509">
        <v>6.9</v>
      </c>
      <c r="C11" s="509">
        <v>5.2</v>
      </c>
      <c r="D11" s="509">
        <v>8.5</v>
      </c>
      <c r="E11" s="509">
        <v>6.8</v>
      </c>
      <c r="F11" s="510">
        <v>4.8</v>
      </c>
      <c r="G11" s="510">
        <v>8.8000000000000007</v>
      </c>
      <c r="H11" s="509">
        <v>7</v>
      </c>
      <c r="I11" s="510">
        <v>6</v>
      </c>
      <c r="J11" s="510">
        <v>7.9</v>
      </c>
      <c r="K11" s="511">
        <v>2012</v>
      </c>
    </row>
    <row r="12" spans="1:11" s="2" customFormat="1" ht="25" customHeight="1" thickTop="1" thickBot="1" x14ac:dyDescent="0.3">
      <c r="A12" s="154">
        <v>2013</v>
      </c>
      <c r="B12" s="177">
        <v>6.7</v>
      </c>
      <c r="C12" s="177">
        <v>5.2</v>
      </c>
      <c r="D12" s="177">
        <v>8.1</v>
      </c>
      <c r="E12" s="177">
        <v>5.9</v>
      </c>
      <c r="F12" s="178">
        <v>4.4000000000000004</v>
      </c>
      <c r="G12" s="178">
        <v>7.5</v>
      </c>
      <c r="H12" s="177">
        <v>7.4</v>
      </c>
      <c r="I12" s="178">
        <v>5.5</v>
      </c>
      <c r="J12" s="178">
        <v>9.1999999999999993</v>
      </c>
      <c r="K12" s="172">
        <v>2013</v>
      </c>
    </row>
    <row r="13" spans="1:11" s="2" customFormat="1" ht="25" customHeight="1" thickTop="1" thickBot="1" x14ac:dyDescent="0.3">
      <c r="A13" s="508">
        <v>2014</v>
      </c>
      <c r="B13" s="509">
        <v>6.6</v>
      </c>
      <c r="C13" s="509">
        <v>6.7</v>
      </c>
      <c r="D13" s="509">
        <v>6.6</v>
      </c>
      <c r="E13" s="509">
        <v>6.3</v>
      </c>
      <c r="F13" s="510">
        <v>6</v>
      </c>
      <c r="G13" s="510">
        <v>6.5</v>
      </c>
      <c r="H13" s="509">
        <v>7.3</v>
      </c>
      <c r="I13" s="510">
        <v>8</v>
      </c>
      <c r="J13" s="510">
        <v>6.6</v>
      </c>
      <c r="K13" s="511">
        <v>2014</v>
      </c>
    </row>
    <row r="14" spans="1:11" s="2" customFormat="1" ht="25" customHeight="1" thickTop="1" thickBot="1" x14ac:dyDescent="0.3">
      <c r="A14" s="154">
        <v>2015</v>
      </c>
      <c r="B14" s="177">
        <v>7.3998948238299151</v>
      </c>
      <c r="C14" s="177">
        <v>7.3009529664924688</v>
      </c>
      <c r="D14" s="177">
        <v>7.4944893460690665</v>
      </c>
      <c r="E14" s="177">
        <v>6.9648492763086303</v>
      </c>
      <c r="F14" s="178">
        <v>6.6785396260017809</v>
      </c>
      <c r="G14" s="178">
        <v>7.2386629763678947</v>
      </c>
      <c r="H14" s="177">
        <v>8.3697234352256196</v>
      </c>
      <c r="I14" s="178">
        <v>8.6891757696127101</v>
      </c>
      <c r="J14" s="178">
        <v>8.064516129032258</v>
      </c>
      <c r="K14" s="172">
        <v>2015</v>
      </c>
    </row>
    <row r="15" spans="1:11" s="2" customFormat="1" ht="25" customHeight="1" thickTop="1" thickBot="1" x14ac:dyDescent="0.3">
      <c r="A15" s="508">
        <v>2016</v>
      </c>
      <c r="B15" s="509">
        <v>6</v>
      </c>
      <c r="C15" s="509">
        <v>6</v>
      </c>
      <c r="D15" s="509">
        <v>6</v>
      </c>
      <c r="E15" s="509">
        <v>5.7</v>
      </c>
      <c r="F15" s="510">
        <v>5.8</v>
      </c>
      <c r="G15" s="510">
        <v>5.6</v>
      </c>
      <c r="H15" s="509">
        <v>6.7</v>
      </c>
      <c r="I15" s="510">
        <v>6.4</v>
      </c>
      <c r="J15" s="510">
        <v>7</v>
      </c>
      <c r="K15" s="511">
        <v>2016</v>
      </c>
    </row>
    <row r="16" spans="1:11" s="2" customFormat="1" ht="25" customHeight="1" thickTop="1" x14ac:dyDescent="0.25">
      <c r="A16" s="155">
        <v>2017</v>
      </c>
      <c r="B16" s="384">
        <v>5.4</v>
      </c>
      <c r="C16" s="384">
        <v>5</v>
      </c>
      <c r="D16" s="384">
        <v>5.8</v>
      </c>
      <c r="E16" s="384">
        <v>5.4</v>
      </c>
      <c r="F16" s="385">
        <v>5.4</v>
      </c>
      <c r="G16" s="385">
        <v>5.3</v>
      </c>
      <c r="H16" s="384">
        <v>5.5</v>
      </c>
      <c r="I16" s="385">
        <v>3.9</v>
      </c>
      <c r="J16" s="385">
        <v>7.1</v>
      </c>
      <c r="K16" s="173">
        <v>2017</v>
      </c>
    </row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.74803149606299213" right="0.74803149606299213" top="0.39370078740157483" bottom="0.19685039370078741" header="0.51181102362204722" footer="0.51181102362204722"/>
  <pageSetup paperSize="9" orientation="landscape" r:id="rId1"/>
  <headerFooter alignWithMargins="0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codeName="Sheet96"/>
  <dimension ref="A1:IS23"/>
  <sheetViews>
    <sheetView view="pageBreakPreview" zoomScaleNormal="100" zoomScaleSheetLayoutView="100" workbookViewId="0">
      <selection activeCell="G10" sqref="G10"/>
    </sheetView>
  </sheetViews>
  <sheetFormatPr defaultRowHeight="14" x14ac:dyDescent="0.3"/>
  <cols>
    <col min="1" max="1" width="40.453125" style="51" customWidth="1"/>
    <col min="2" max="10" width="9.26953125" style="51" customWidth="1"/>
    <col min="11" max="11" width="39.81640625" style="51" customWidth="1"/>
    <col min="12" max="253" width="9.1796875" style="33"/>
    <col min="254" max="254" width="42.7265625" style="33" customWidth="1"/>
    <col min="255" max="255" width="7.7265625" style="33" customWidth="1"/>
    <col min="256" max="256" width="8.453125" style="33" customWidth="1"/>
    <col min="257" max="258" width="7.7265625" style="33" customWidth="1"/>
    <col min="259" max="259" width="8.453125" style="33" customWidth="1"/>
    <col min="260" max="261" width="7.7265625" style="33" customWidth="1"/>
    <col min="262" max="262" width="8.453125" style="33" customWidth="1"/>
    <col min="263" max="263" width="7.7265625" style="33" customWidth="1"/>
    <col min="264" max="264" width="40.7265625" style="33" customWidth="1"/>
    <col min="265" max="509" width="9.1796875" style="33"/>
    <col min="510" max="510" width="42.7265625" style="33" customWidth="1"/>
    <col min="511" max="511" width="7.7265625" style="33" customWidth="1"/>
    <col min="512" max="512" width="8.453125" style="33" customWidth="1"/>
    <col min="513" max="514" width="7.7265625" style="33" customWidth="1"/>
    <col min="515" max="515" width="8.453125" style="33" customWidth="1"/>
    <col min="516" max="517" width="7.7265625" style="33" customWidth="1"/>
    <col min="518" max="518" width="8.453125" style="33" customWidth="1"/>
    <col min="519" max="519" width="7.7265625" style="33" customWidth="1"/>
    <col min="520" max="520" width="40.7265625" style="33" customWidth="1"/>
    <col min="521" max="765" width="9.1796875" style="33"/>
    <col min="766" max="766" width="42.7265625" style="33" customWidth="1"/>
    <col min="767" max="767" width="7.7265625" style="33" customWidth="1"/>
    <col min="768" max="768" width="8.453125" style="33" customWidth="1"/>
    <col min="769" max="770" width="7.7265625" style="33" customWidth="1"/>
    <col min="771" max="771" width="8.453125" style="33" customWidth="1"/>
    <col min="772" max="773" width="7.7265625" style="33" customWidth="1"/>
    <col min="774" max="774" width="8.453125" style="33" customWidth="1"/>
    <col min="775" max="775" width="7.7265625" style="33" customWidth="1"/>
    <col min="776" max="776" width="40.7265625" style="33" customWidth="1"/>
    <col min="777" max="1021" width="9.1796875" style="33"/>
    <col min="1022" max="1022" width="42.7265625" style="33" customWidth="1"/>
    <col min="1023" max="1023" width="7.7265625" style="33" customWidth="1"/>
    <col min="1024" max="1024" width="8.453125" style="33" customWidth="1"/>
    <col min="1025" max="1026" width="7.7265625" style="33" customWidth="1"/>
    <col min="1027" max="1027" width="8.453125" style="33" customWidth="1"/>
    <col min="1028" max="1029" width="7.7265625" style="33" customWidth="1"/>
    <col min="1030" max="1030" width="8.453125" style="33" customWidth="1"/>
    <col min="1031" max="1031" width="7.7265625" style="33" customWidth="1"/>
    <col min="1032" max="1032" width="40.7265625" style="33" customWidth="1"/>
    <col min="1033" max="1277" width="9.1796875" style="33"/>
    <col min="1278" max="1278" width="42.7265625" style="33" customWidth="1"/>
    <col min="1279" max="1279" width="7.7265625" style="33" customWidth="1"/>
    <col min="1280" max="1280" width="8.453125" style="33" customWidth="1"/>
    <col min="1281" max="1282" width="7.7265625" style="33" customWidth="1"/>
    <col min="1283" max="1283" width="8.453125" style="33" customWidth="1"/>
    <col min="1284" max="1285" width="7.7265625" style="33" customWidth="1"/>
    <col min="1286" max="1286" width="8.453125" style="33" customWidth="1"/>
    <col min="1287" max="1287" width="7.7265625" style="33" customWidth="1"/>
    <col min="1288" max="1288" width="40.7265625" style="33" customWidth="1"/>
    <col min="1289" max="1533" width="9.1796875" style="33"/>
    <col min="1534" max="1534" width="42.7265625" style="33" customWidth="1"/>
    <col min="1535" max="1535" width="7.7265625" style="33" customWidth="1"/>
    <col min="1536" max="1536" width="8.453125" style="33" customWidth="1"/>
    <col min="1537" max="1538" width="7.7265625" style="33" customWidth="1"/>
    <col min="1539" max="1539" width="8.453125" style="33" customWidth="1"/>
    <col min="1540" max="1541" width="7.7265625" style="33" customWidth="1"/>
    <col min="1542" max="1542" width="8.453125" style="33" customWidth="1"/>
    <col min="1543" max="1543" width="7.7265625" style="33" customWidth="1"/>
    <col min="1544" max="1544" width="40.7265625" style="33" customWidth="1"/>
    <col min="1545" max="1789" width="9.1796875" style="33"/>
    <col min="1790" max="1790" width="42.7265625" style="33" customWidth="1"/>
    <col min="1791" max="1791" width="7.7265625" style="33" customWidth="1"/>
    <col min="1792" max="1792" width="8.453125" style="33" customWidth="1"/>
    <col min="1793" max="1794" width="7.7265625" style="33" customWidth="1"/>
    <col min="1795" max="1795" width="8.453125" style="33" customWidth="1"/>
    <col min="1796" max="1797" width="7.7265625" style="33" customWidth="1"/>
    <col min="1798" max="1798" width="8.453125" style="33" customWidth="1"/>
    <col min="1799" max="1799" width="7.7265625" style="33" customWidth="1"/>
    <col min="1800" max="1800" width="40.7265625" style="33" customWidth="1"/>
    <col min="1801" max="2045" width="9.1796875" style="33"/>
    <col min="2046" max="2046" width="42.7265625" style="33" customWidth="1"/>
    <col min="2047" max="2047" width="7.7265625" style="33" customWidth="1"/>
    <col min="2048" max="2048" width="8.453125" style="33" customWidth="1"/>
    <col min="2049" max="2050" width="7.7265625" style="33" customWidth="1"/>
    <col min="2051" max="2051" width="8.453125" style="33" customWidth="1"/>
    <col min="2052" max="2053" width="7.7265625" style="33" customWidth="1"/>
    <col min="2054" max="2054" width="8.453125" style="33" customWidth="1"/>
    <col min="2055" max="2055" width="7.7265625" style="33" customWidth="1"/>
    <col min="2056" max="2056" width="40.7265625" style="33" customWidth="1"/>
    <col min="2057" max="2301" width="9.1796875" style="33"/>
    <col min="2302" max="2302" width="42.7265625" style="33" customWidth="1"/>
    <col min="2303" max="2303" width="7.7265625" style="33" customWidth="1"/>
    <col min="2304" max="2304" width="8.453125" style="33" customWidth="1"/>
    <col min="2305" max="2306" width="7.7265625" style="33" customWidth="1"/>
    <col min="2307" max="2307" width="8.453125" style="33" customWidth="1"/>
    <col min="2308" max="2309" width="7.7265625" style="33" customWidth="1"/>
    <col min="2310" max="2310" width="8.453125" style="33" customWidth="1"/>
    <col min="2311" max="2311" width="7.7265625" style="33" customWidth="1"/>
    <col min="2312" max="2312" width="40.7265625" style="33" customWidth="1"/>
    <col min="2313" max="2557" width="9.1796875" style="33"/>
    <col min="2558" max="2558" width="42.7265625" style="33" customWidth="1"/>
    <col min="2559" max="2559" width="7.7265625" style="33" customWidth="1"/>
    <col min="2560" max="2560" width="8.453125" style="33" customWidth="1"/>
    <col min="2561" max="2562" width="7.7265625" style="33" customWidth="1"/>
    <col min="2563" max="2563" width="8.453125" style="33" customWidth="1"/>
    <col min="2564" max="2565" width="7.7265625" style="33" customWidth="1"/>
    <col min="2566" max="2566" width="8.453125" style="33" customWidth="1"/>
    <col min="2567" max="2567" width="7.7265625" style="33" customWidth="1"/>
    <col min="2568" max="2568" width="40.7265625" style="33" customWidth="1"/>
    <col min="2569" max="2813" width="9.1796875" style="33"/>
    <col min="2814" max="2814" width="42.7265625" style="33" customWidth="1"/>
    <col min="2815" max="2815" width="7.7265625" style="33" customWidth="1"/>
    <col min="2816" max="2816" width="8.453125" style="33" customWidth="1"/>
    <col min="2817" max="2818" width="7.7265625" style="33" customWidth="1"/>
    <col min="2819" max="2819" width="8.453125" style="33" customWidth="1"/>
    <col min="2820" max="2821" width="7.7265625" style="33" customWidth="1"/>
    <col min="2822" max="2822" width="8.453125" style="33" customWidth="1"/>
    <col min="2823" max="2823" width="7.7265625" style="33" customWidth="1"/>
    <col min="2824" max="2824" width="40.7265625" style="33" customWidth="1"/>
    <col min="2825" max="3069" width="9.1796875" style="33"/>
    <col min="3070" max="3070" width="42.7265625" style="33" customWidth="1"/>
    <col min="3071" max="3071" width="7.7265625" style="33" customWidth="1"/>
    <col min="3072" max="3072" width="8.453125" style="33" customWidth="1"/>
    <col min="3073" max="3074" width="7.7265625" style="33" customWidth="1"/>
    <col min="3075" max="3075" width="8.453125" style="33" customWidth="1"/>
    <col min="3076" max="3077" width="7.7265625" style="33" customWidth="1"/>
    <col min="3078" max="3078" width="8.453125" style="33" customWidth="1"/>
    <col min="3079" max="3079" width="7.7265625" style="33" customWidth="1"/>
    <col min="3080" max="3080" width="40.7265625" style="33" customWidth="1"/>
    <col min="3081" max="3325" width="9.1796875" style="33"/>
    <col min="3326" max="3326" width="42.7265625" style="33" customWidth="1"/>
    <col min="3327" max="3327" width="7.7265625" style="33" customWidth="1"/>
    <col min="3328" max="3328" width="8.453125" style="33" customWidth="1"/>
    <col min="3329" max="3330" width="7.7265625" style="33" customWidth="1"/>
    <col min="3331" max="3331" width="8.453125" style="33" customWidth="1"/>
    <col min="3332" max="3333" width="7.7265625" style="33" customWidth="1"/>
    <col min="3334" max="3334" width="8.453125" style="33" customWidth="1"/>
    <col min="3335" max="3335" width="7.7265625" style="33" customWidth="1"/>
    <col min="3336" max="3336" width="40.7265625" style="33" customWidth="1"/>
    <col min="3337" max="3581" width="9.1796875" style="33"/>
    <col min="3582" max="3582" width="42.7265625" style="33" customWidth="1"/>
    <col min="3583" max="3583" width="7.7265625" style="33" customWidth="1"/>
    <col min="3584" max="3584" width="8.453125" style="33" customWidth="1"/>
    <col min="3585" max="3586" width="7.7265625" style="33" customWidth="1"/>
    <col min="3587" max="3587" width="8.453125" style="33" customWidth="1"/>
    <col min="3588" max="3589" width="7.7265625" style="33" customWidth="1"/>
    <col min="3590" max="3590" width="8.453125" style="33" customWidth="1"/>
    <col min="3591" max="3591" width="7.7265625" style="33" customWidth="1"/>
    <col min="3592" max="3592" width="40.7265625" style="33" customWidth="1"/>
    <col min="3593" max="3837" width="9.1796875" style="33"/>
    <col min="3838" max="3838" width="42.7265625" style="33" customWidth="1"/>
    <col min="3839" max="3839" width="7.7265625" style="33" customWidth="1"/>
    <col min="3840" max="3840" width="8.453125" style="33" customWidth="1"/>
    <col min="3841" max="3842" width="7.7265625" style="33" customWidth="1"/>
    <col min="3843" max="3843" width="8.453125" style="33" customWidth="1"/>
    <col min="3844" max="3845" width="7.7265625" style="33" customWidth="1"/>
    <col min="3846" max="3846" width="8.453125" style="33" customWidth="1"/>
    <col min="3847" max="3847" width="7.7265625" style="33" customWidth="1"/>
    <col min="3848" max="3848" width="40.7265625" style="33" customWidth="1"/>
    <col min="3849" max="4093" width="9.1796875" style="33"/>
    <col min="4094" max="4094" width="42.7265625" style="33" customWidth="1"/>
    <col min="4095" max="4095" width="7.7265625" style="33" customWidth="1"/>
    <col min="4096" max="4096" width="8.453125" style="33" customWidth="1"/>
    <col min="4097" max="4098" width="7.7265625" style="33" customWidth="1"/>
    <col min="4099" max="4099" width="8.453125" style="33" customWidth="1"/>
    <col min="4100" max="4101" width="7.7265625" style="33" customWidth="1"/>
    <col min="4102" max="4102" width="8.453125" style="33" customWidth="1"/>
    <col min="4103" max="4103" width="7.7265625" style="33" customWidth="1"/>
    <col min="4104" max="4104" width="40.7265625" style="33" customWidth="1"/>
    <col min="4105" max="4349" width="9.1796875" style="33"/>
    <col min="4350" max="4350" width="42.7265625" style="33" customWidth="1"/>
    <col min="4351" max="4351" width="7.7265625" style="33" customWidth="1"/>
    <col min="4352" max="4352" width="8.453125" style="33" customWidth="1"/>
    <col min="4353" max="4354" width="7.7265625" style="33" customWidth="1"/>
    <col min="4355" max="4355" width="8.453125" style="33" customWidth="1"/>
    <col min="4356" max="4357" width="7.7265625" style="33" customWidth="1"/>
    <col min="4358" max="4358" width="8.453125" style="33" customWidth="1"/>
    <col min="4359" max="4359" width="7.7265625" style="33" customWidth="1"/>
    <col min="4360" max="4360" width="40.7265625" style="33" customWidth="1"/>
    <col min="4361" max="4605" width="9.1796875" style="33"/>
    <col min="4606" max="4606" width="42.7265625" style="33" customWidth="1"/>
    <col min="4607" max="4607" width="7.7265625" style="33" customWidth="1"/>
    <col min="4608" max="4608" width="8.453125" style="33" customWidth="1"/>
    <col min="4609" max="4610" width="7.7265625" style="33" customWidth="1"/>
    <col min="4611" max="4611" width="8.453125" style="33" customWidth="1"/>
    <col min="4612" max="4613" width="7.7265625" style="33" customWidth="1"/>
    <col min="4614" max="4614" width="8.453125" style="33" customWidth="1"/>
    <col min="4615" max="4615" width="7.7265625" style="33" customWidth="1"/>
    <col min="4616" max="4616" width="40.7265625" style="33" customWidth="1"/>
    <col min="4617" max="4861" width="9.1796875" style="33"/>
    <col min="4862" max="4862" width="42.7265625" style="33" customWidth="1"/>
    <col min="4863" max="4863" width="7.7265625" style="33" customWidth="1"/>
    <col min="4864" max="4864" width="8.453125" style="33" customWidth="1"/>
    <col min="4865" max="4866" width="7.7265625" style="33" customWidth="1"/>
    <col min="4867" max="4867" width="8.453125" style="33" customWidth="1"/>
    <col min="4868" max="4869" width="7.7265625" style="33" customWidth="1"/>
    <col min="4870" max="4870" width="8.453125" style="33" customWidth="1"/>
    <col min="4871" max="4871" width="7.7265625" style="33" customWidth="1"/>
    <col min="4872" max="4872" width="40.7265625" style="33" customWidth="1"/>
    <col min="4873" max="5117" width="9.1796875" style="33"/>
    <col min="5118" max="5118" width="42.7265625" style="33" customWidth="1"/>
    <col min="5119" max="5119" width="7.7265625" style="33" customWidth="1"/>
    <col min="5120" max="5120" width="8.453125" style="33" customWidth="1"/>
    <col min="5121" max="5122" width="7.7265625" style="33" customWidth="1"/>
    <col min="5123" max="5123" width="8.453125" style="33" customWidth="1"/>
    <col min="5124" max="5125" width="7.7265625" style="33" customWidth="1"/>
    <col min="5126" max="5126" width="8.453125" style="33" customWidth="1"/>
    <col min="5127" max="5127" width="7.7265625" style="33" customWidth="1"/>
    <col min="5128" max="5128" width="40.7265625" style="33" customWidth="1"/>
    <col min="5129" max="5373" width="9.1796875" style="33"/>
    <col min="5374" max="5374" width="42.7265625" style="33" customWidth="1"/>
    <col min="5375" max="5375" width="7.7265625" style="33" customWidth="1"/>
    <col min="5376" max="5376" width="8.453125" style="33" customWidth="1"/>
    <col min="5377" max="5378" width="7.7265625" style="33" customWidth="1"/>
    <col min="5379" max="5379" width="8.453125" style="33" customWidth="1"/>
    <col min="5380" max="5381" width="7.7265625" style="33" customWidth="1"/>
    <col min="5382" max="5382" width="8.453125" style="33" customWidth="1"/>
    <col min="5383" max="5383" width="7.7265625" style="33" customWidth="1"/>
    <col min="5384" max="5384" width="40.7265625" style="33" customWidth="1"/>
    <col min="5385" max="5629" width="9.1796875" style="33"/>
    <col min="5630" max="5630" width="42.7265625" style="33" customWidth="1"/>
    <col min="5631" max="5631" width="7.7265625" style="33" customWidth="1"/>
    <col min="5632" max="5632" width="8.453125" style="33" customWidth="1"/>
    <col min="5633" max="5634" width="7.7265625" style="33" customWidth="1"/>
    <col min="5635" max="5635" width="8.453125" style="33" customWidth="1"/>
    <col min="5636" max="5637" width="7.7265625" style="33" customWidth="1"/>
    <col min="5638" max="5638" width="8.453125" style="33" customWidth="1"/>
    <col min="5639" max="5639" width="7.7265625" style="33" customWidth="1"/>
    <col min="5640" max="5640" width="40.7265625" style="33" customWidth="1"/>
    <col min="5641" max="5885" width="9.1796875" style="33"/>
    <col min="5886" max="5886" width="42.7265625" style="33" customWidth="1"/>
    <col min="5887" max="5887" width="7.7265625" style="33" customWidth="1"/>
    <col min="5888" max="5888" width="8.453125" style="33" customWidth="1"/>
    <col min="5889" max="5890" width="7.7265625" style="33" customWidth="1"/>
    <col min="5891" max="5891" width="8.453125" style="33" customWidth="1"/>
    <col min="5892" max="5893" width="7.7265625" style="33" customWidth="1"/>
    <col min="5894" max="5894" width="8.453125" style="33" customWidth="1"/>
    <col min="5895" max="5895" width="7.7265625" style="33" customWidth="1"/>
    <col min="5896" max="5896" width="40.7265625" style="33" customWidth="1"/>
    <col min="5897" max="6141" width="9.1796875" style="33"/>
    <col min="6142" max="6142" width="42.7265625" style="33" customWidth="1"/>
    <col min="6143" max="6143" width="7.7265625" style="33" customWidth="1"/>
    <col min="6144" max="6144" width="8.453125" style="33" customWidth="1"/>
    <col min="6145" max="6146" width="7.7265625" style="33" customWidth="1"/>
    <col min="6147" max="6147" width="8.453125" style="33" customWidth="1"/>
    <col min="6148" max="6149" width="7.7265625" style="33" customWidth="1"/>
    <col min="6150" max="6150" width="8.453125" style="33" customWidth="1"/>
    <col min="6151" max="6151" width="7.7265625" style="33" customWidth="1"/>
    <col min="6152" max="6152" width="40.7265625" style="33" customWidth="1"/>
    <col min="6153" max="6397" width="9.1796875" style="33"/>
    <col min="6398" max="6398" width="42.7265625" style="33" customWidth="1"/>
    <col min="6399" max="6399" width="7.7265625" style="33" customWidth="1"/>
    <col min="6400" max="6400" width="8.453125" style="33" customWidth="1"/>
    <col min="6401" max="6402" width="7.7265625" style="33" customWidth="1"/>
    <col min="6403" max="6403" width="8.453125" style="33" customWidth="1"/>
    <col min="6404" max="6405" width="7.7265625" style="33" customWidth="1"/>
    <col min="6406" max="6406" width="8.453125" style="33" customWidth="1"/>
    <col min="6407" max="6407" width="7.7265625" style="33" customWidth="1"/>
    <col min="6408" max="6408" width="40.7265625" style="33" customWidth="1"/>
    <col min="6409" max="6653" width="9.1796875" style="33"/>
    <col min="6654" max="6654" width="42.7265625" style="33" customWidth="1"/>
    <col min="6655" max="6655" width="7.7265625" style="33" customWidth="1"/>
    <col min="6656" max="6656" width="8.453125" style="33" customWidth="1"/>
    <col min="6657" max="6658" width="7.7265625" style="33" customWidth="1"/>
    <col min="6659" max="6659" width="8.453125" style="33" customWidth="1"/>
    <col min="6660" max="6661" width="7.7265625" style="33" customWidth="1"/>
    <col min="6662" max="6662" width="8.453125" style="33" customWidth="1"/>
    <col min="6663" max="6663" width="7.7265625" style="33" customWidth="1"/>
    <col min="6664" max="6664" width="40.7265625" style="33" customWidth="1"/>
    <col min="6665" max="6909" width="9.1796875" style="33"/>
    <col min="6910" max="6910" width="42.7265625" style="33" customWidth="1"/>
    <col min="6911" max="6911" width="7.7265625" style="33" customWidth="1"/>
    <col min="6912" max="6912" width="8.453125" style="33" customWidth="1"/>
    <col min="6913" max="6914" width="7.7265625" style="33" customWidth="1"/>
    <col min="6915" max="6915" width="8.453125" style="33" customWidth="1"/>
    <col min="6916" max="6917" width="7.7265625" style="33" customWidth="1"/>
    <col min="6918" max="6918" width="8.453125" style="33" customWidth="1"/>
    <col min="6919" max="6919" width="7.7265625" style="33" customWidth="1"/>
    <col min="6920" max="6920" width="40.7265625" style="33" customWidth="1"/>
    <col min="6921" max="7165" width="9.1796875" style="33"/>
    <col min="7166" max="7166" width="42.7265625" style="33" customWidth="1"/>
    <col min="7167" max="7167" width="7.7265625" style="33" customWidth="1"/>
    <col min="7168" max="7168" width="8.453125" style="33" customWidth="1"/>
    <col min="7169" max="7170" width="7.7265625" style="33" customWidth="1"/>
    <col min="7171" max="7171" width="8.453125" style="33" customWidth="1"/>
    <col min="7172" max="7173" width="7.7265625" style="33" customWidth="1"/>
    <col min="7174" max="7174" width="8.453125" style="33" customWidth="1"/>
    <col min="7175" max="7175" width="7.7265625" style="33" customWidth="1"/>
    <col min="7176" max="7176" width="40.7265625" style="33" customWidth="1"/>
    <col min="7177" max="7421" width="9.1796875" style="33"/>
    <col min="7422" max="7422" width="42.7265625" style="33" customWidth="1"/>
    <col min="7423" max="7423" width="7.7265625" style="33" customWidth="1"/>
    <col min="7424" max="7424" width="8.453125" style="33" customWidth="1"/>
    <col min="7425" max="7426" width="7.7265625" style="33" customWidth="1"/>
    <col min="7427" max="7427" width="8.453125" style="33" customWidth="1"/>
    <col min="7428" max="7429" width="7.7265625" style="33" customWidth="1"/>
    <col min="7430" max="7430" width="8.453125" style="33" customWidth="1"/>
    <col min="7431" max="7431" width="7.7265625" style="33" customWidth="1"/>
    <col min="7432" max="7432" width="40.7265625" style="33" customWidth="1"/>
    <col min="7433" max="7677" width="9.1796875" style="33"/>
    <col min="7678" max="7678" width="42.7265625" style="33" customWidth="1"/>
    <col min="7679" max="7679" width="7.7265625" style="33" customWidth="1"/>
    <col min="7680" max="7680" width="8.453125" style="33" customWidth="1"/>
    <col min="7681" max="7682" width="7.7265625" style="33" customWidth="1"/>
    <col min="7683" max="7683" width="8.453125" style="33" customWidth="1"/>
    <col min="7684" max="7685" width="7.7265625" style="33" customWidth="1"/>
    <col min="7686" max="7686" width="8.453125" style="33" customWidth="1"/>
    <col min="7687" max="7687" width="7.7265625" style="33" customWidth="1"/>
    <col min="7688" max="7688" width="40.7265625" style="33" customWidth="1"/>
    <col min="7689" max="7933" width="9.1796875" style="33"/>
    <col min="7934" max="7934" width="42.7265625" style="33" customWidth="1"/>
    <col min="7935" max="7935" width="7.7265625" style="33" customWidth="1"/>
    <col min="7936" max="7936" width="8.453125" style="33" customWidth="1"/>
    <col min="7937" max="7938" width="7.7265625" style="33" customWidth="1"/>
    <col min="7939" max="7939" width="8.453125" style="33" customWidth="1"/>
    <col min="7940" max="7941" width="7.7265625" style="33" customWidth="1"/>
    <col min="7942" max="7942" width="8.453125" style="33" customWidth="1"/>
    <col min="7943" max="7943" width="7.7265625" style="33" customWidth="1"/>
    <col min="7944" max="7944" width="40.7265625" style="33" customWidth="1"/>
    <col min="7945" max="8189" width="9.1796875" style="33"/>
    <col min="8190" max="8190" width="42.7265625" style="33" customWidth="1"/>
    <col min="8191" max="8191" width="7.7265625" style="33" customWidth="1"/>
    <col min="8192" max="8192" width="8.453125" style="33" customWidth="1"/>
    <col min="8193" max="8194" width="7.7265625" style="33" customWidth="1"/>
    <col min="8195" max="8195" width="8.453125" style="33" customWidth="1"/>
    <col min="8196" max="8197" width="7.7265625" style="33" customWidth="1"/>
    <col min="8198" max="8198" width="8.453125" style="33" customWidth="1"/>
    <col min="8199" max="8199" width="7.7265625" style="33" customWidth="1"/>
    <col min="8200" max="8200" width="40.7265625" style="33" customWidth="1"/>
    <col min="8201" max="8445" width="9.1796875" style="33"/>
    <col min="8446" max="8446" width="42.7265625" style="33" customWidth="1"/>
    <col min="8447" max="8447" width="7.7265625" style="33" customWidth="1"/>
    <col min="8448" max="8448" width="8.453125" style="33" customWidth="1"/>
    <col min="8449" max="8450" width="7.7265625" style="33" customWidth="1"/>
    <col min="8451" max="8451" width="8.453125" style="33" customWidth="1"/>
    <col min="8452" max="8453" width="7.7265625" style="33" customWidth="1"/>
    <col min="8454" max="8454" width="8.453125" style="33" customWidth="1"/>
    <col min="8455" max="8455" width="7.7265625" style="33" customWidth="1"/>
    <col min="8456" max="8456" width="40.7265625" style="33" customWidth="1"/>
    <col min="8457" max="8701" width="9.1796875" style="33"/>
    <col min="8702" max="8702" width="42.7265625" style="33" customWidth="1"/>
    <col min="8703" max="8703" width="7.7265625" style="33" customWidth="1"/>
    <col min="8704" max="8704" width="8.453125" style="33" customWidth="1"/>
    <col min="8705" max="8706" width="7.7265625" style="33" customWidth="1"/>
    <col min="8707" max="8707" width="8.453125" style="33" customWidth="1"/>
    <col min="8708" max="8709" width="7.7265625" style="33" customWidth="1"/>
    <col min="8710" max="8710" width="8.453125" style="33" customWidth="1"/>
    <col min="8711" max="8711" width="7.7265625" style="33" customWidth="1"/>
    <col min="8712" max="8712" width="40.7265625" style="33" customWidth="1"/>
    <col min="8713" max="8957" width="9.1796875" style="33"/>
    <col min="8958" max="8958" width="42.7265625" style="33" customWidth="1"/>
    <col min="8959" max="8959" width="7.7265625" style="33" customWidth="1"/>
    <col min="8960" max="8960" width="8.453125" style="33" customWidth="1"/>
    <col min="8961" max="8962" width="7.7265625" style="33" customWidth="1"/>
    <col min="8963" max="8963" width="8.453125" style="33" customWidth="1"/>
    <col min="8964" max="8965" width="7.7265625" style="33" customWidth="1"/>
    <col min="8966" max="8966" width="8.453125" style="33" customWidth="1"/>
    <col min="8967" max="8967" width="7.7265625" style="33" customWidth="1"/>
    <col min="8968" max="8968" width="40.7265625" style="33" customWidth="1"/>
    <col min="8969" max="9213" width="9.1796875" style="33"/>
    <col min="9214" max="9214" width="42.7265625" style="33" customWidth="1"/>
    <col min="9215" max="9215" width="7.7265625" style="33" customWidth="1"/>
    <col min="9216" max="9216" width="8.453125" style="33" customWidth="1"/>
    <col min="9217" max="9218" width="7.7265625" style="33" customWidth="1"/>
    <col min="9219" max="9219" width="8.453125" style="33" customWidth="1"/>
    <col min="9220" max="9221" width="7.7265625" style="33" customWidth="1"/>
    <col min="9222" max="9222" width="8.453125" style="33" customWidth="1"/>
    <col min="9223" max="9223" width="7.7265625" style="33" customWidth="1"/>
    <col min="9224" max="9224" width="40.7265625" style="33" customWidth="1"/>
    <col min="9225" max="9469" width="9.1796875" style="33"/>
    <col min="9470" max="9470" width="42.7265625" style="33" customWidth="1"/>
    <col min="9471" max="9471" width="7.7265625" style="33" customWidth="1"/>
    <col min="9472" max="9472" width="8.453125" style="33" customWidth="1"/>
    <col min="9473" max="9474" width="7.7265625" style="33" customWidth="1"/>
    <col min="9475" max="9475" width="8.453125" style="33" customWidth="1"/>
    <col min="9476" max="9477" width="7.7265625" style="33" customWidth="1"/>
    <col min="9478" max="9478" width="8.453125" style="33" customWidth="1"/>
    <col min="9479" max="9479" width="7.7265625" style="33" customWidth="1"/>
    <col min="9480" max="9480" width="40.7265625" style="33" customWidth="1"/>
    <col min="9481" max="9725" width="9.1796875" style="33"/>
    <col min="9726" max="9726" width="42.7265625" style="33" customWidth="1"/>
    <col min="9727" max="9727" width="7.7265625" style="33" customWidth="1"/>
    <col min="9728" max="9728" width="8.453125" style="33" customWidth="1"/>
    <col min="9729" max="9730" width="7.7265625" style="33" customWidth="1"/>
    <col min="9731" max="9731" width="8.453125" style="33" customWidth="1"/>
    <col min="9732" max="9733" width="7.7265625" style="33" customWidth="1"/>
    <col min="9734" max="9734" width="8.453125" style="33" customWidth="1"/>
    <col min="9735" max="9735" width="7.7265625" style="33" customWidth="1"/>
    <col min="9736" max="9736" width="40.7265625" style="33" customWidth="1"/>
    <col min="9737" max="9981" width="9.1796875" style="33"/>
    <col min="9982" max="9982" width="42.7265625" style="33" customWidth="1"/>
    <col min="9983" max="9983" width="7.7265625" style="33" customWidth="1"/>
    <col min="9984" max="9984" width="8.453125" style="33" customWidth="1"/>
    <col min="9985" max="9986" width="7.7265625" style="33" customWidth="1"/>
    <col min="9987" max="9987" width="8.453125" style="33" customWidth="1"/>
    <col min="9988" max="9989" width="7.7265625" style="33" customWidth="1"/>
    <col min="9990" max="9990" width="8.453125" style="33" customWidth="1"/>
    <col min="9991" max="9991" width="7.7265625" style="33" customWidth="1"/>
    <col min="9992" max="9992" width="40.7265625" style="33" customWidth="1"/>
    <col min="9993" max="10237" width="9.1796875" style="33"/>
    <col min="10238" max="10238" width="42.7265625" style="33" customWidth="1"/>
    <col min="10239" max="10239" width="7.7265625" style="33" customWidth="1"/>
    <col min="10240" max="10240" width="8.453125" style="33" customWidth="1"/>
    <col min="10241" max="10242" width="7.7265625" style="33" customWidth="1"/>
    <col min="10243" max="10243" width="8.453125" style="33" customWidth="1"/>
    <col min="10244" max="10245" width="7.7265625" style="33" customWidth="1"/>
    <col min="10246" max="10246" width="8.453125" style="33" customWidth="1"/>
    <col min="10247" max="10247" width="7.7265625" style="33" customWidth="1"/>
    <col min="10248" max="10248" width="40.7265625" style="33" customWidth="1"/>
    <col min="10249" max="10493" width="9.1796875" style="33"/>
    <col min="10494" max="10494" width="42.7265625" style="33" customWidth="1"/>
    <col min="10495" max="10495" width="7.7265625" style="33" customWidth="1"/>
    <col min="10496" max="10496" width="8.453125" style="33" customWidth="1"/>
    <col min="10497" max="10498" width="7.7265625" style="33" customWidth="1"/>
    <col min="10499" max="10499" width="8.453125" style="33" customWidth="1"/>
    <col min="10500" max="10501" width="7.7265625" style="33" customWidth="1"/>
    <col min="10502" max="10502" width="8.453125" style="33" customWidth="1"/>
    <col min="10503" max="10503" width="7.7265625" style="33" customWidth="1"/>
    <col min="10504" max="10504" width="40.7265625" style="33" customWidth="1"/>
    <col min="10505" max="10749" width="9.1796875" style="33"/>
    <col min="10750" max="10750" width="42.7265625" style="33" customWidth="1"/>
    <col min="10751" max="10751" width="7.7265625" style="33" customWidth="1"/>
    <col min="10752" max="10752" width="8.453125" style="33" customWidth="1"/>
    <col min="10753" max="10754" width="7.7265625" style="33" customWidth="1"/>
    <col min="10755" max="10755" width="8.453125" style="33" customWidth="1"/>
    <col min="10756" max="10757" width="7.7265625" style="33" customWidth="1"/>
    <col min="10758" max="10758" width="8.453125" style="33" customWidth="1"/>
    <col min="10759" max="10759" width="7.7265625" style="33" customWidth="1"/>
    <col min="10760" max="10760" width="40.7265625" style="33" customWidth="1"/>
    <col min="10761" max="11005" width="9.1796875" style="33"/>
    <col min="11006" max="11006" width="42.7265625" style="33" customWidth="1"/>
    <col min="11007" max="11007" width="7.7265625" style="33" customWidth="1"/>
    <col min="11008" max="11008" width="8.453125" style="33" customWidth="1"/>
    <col min="11009" max="11010" width="7.7265625" style="33" customWidth="1"/>
    <col min="11011" max="11011" width="8.453125" style="33" customWidth="1"/>
    <col min="11012" max="11013" width="7.7265625" style="33" customWidth="1"/>
    <col min="11014" max="11014" width="8.453125" style="33" customWidth="1"/>
    <col min="11015" max="11015" width="7.7265625" style="33" customWidth="1"/>
    <col min="11016" max="11016" width="40.7265625" style="33" customWidth="1"/>
    <col min="11017" max="11261" width="9.1796875" style="33"/>
    <col min="11262" max="11262" width="42.7265625" style="33" customWidth="1"/>
    <col min="11263" max="11263" width="7.7265625" style="33" customWidth="1"/>
    <col min="11264" max="11264" width="8.453125" style="33" customWidth="1"/>
    <col min="11265" max="11266" width="7.7265625" style="33" customWidth="1"/>
    <col min="11267" max="11267" width="8.453125" style="33" customWidth="1"/>
    <col min="11268" max="11269" width="7.7265625" style="33" customWidth="1"/>
    <col min="11270" max="11270" width="8.453125" style="33" customWidth="1"/>
    <col min="11271" max="11271" width="7.7265625" style="33" customWidth="1"/>
    <col min="11272" max="11272" width="40.7265625" style="33" customWidth="1"/>
    <col min="11273" max="11517" width="9.1796875" style="33"/>
    <col min="11518" max="11518" width="42.7265625" style="33" customWidth="1"/>
    <col min="11519" max="11519" width="7.7265625" style="33" customWidth="1"/>
    <col min="11520" max="11520" width="8.453125" style="33" customWidth="1"/>
    <col min="11521" max="11522" width="7.7265625" style="33" customWidth="1"/>
    <col min="11523" max="11523" width="8.453125" style="33" customWidth="1"/>
    <col min="11524" max="11525" width="7.7265625" style="33" customWidth="1"/>
    <col min="11526" max="11526" width="8.453125" style="33" customWidth="1"/>
    <col min="11527" max="11527" width="7.7265625" style="33" customWidth="1"/>
    <col min="11528" max="11528" width="40.7265625" style="33" customWidth="1"/>
    <col min="11529" max="11773" width="9.1796875" style="33"/>
    <col min="11774" max="11774" width="42.7265625" style="33" customWidth="1"/>
    <col min="11775" max="11775" width="7.7265625" style="33" customWidth="1"/>
    <col min="11776" max="11776" width="8.453125" style="33" customWidth="1"/>
    <col min="11777" max="11778" width="7.7265625" style="33" customWidth="1"/>
    <col min="11779" max="11779" width="8.453125" style="33" customWidth="1"/>
    <col min="11780" max="11781" width="7.7265625" style="33" customWidth="1"/>
    <col min="11782" max="11782" width="8.453125" style="33" customWidth="1"/>
    <col min="11783" max="11783" width="7.7265625" style="33" customWidth="1"/>
    <col min="11784" max="11784" width="40.7265625" style="33" customWidth="1"/>
    <col min="11785" max="12029" width="9.1796875" style="33"/>
    <col min="12030" max="12030" width="42.7265625" style="33" customWidth="1"/>
    <col min="12031" max="12031" width="7.7265625" style="33" customWidth="1"/>
    <col min="12032" max="12032" width="8.453125" style="33" customWidth="1"/>
    <col min="12033" max="12034" width="7.7265625" style="33" customWidth="1"/>
    <col min="12035" max="12035" width="8.453125" style="33" customWidth="1"/>
    <col min="12036" max="12037" width="7.7265625" style="33" customWidth="1"/>
    <col min="12038" max="12038" width="8.453125" style="33" customWidth="1"/>
    <col min="12039" max="12039" width="7.7265625" style="33" customWidth="1"/>
    <col min="12040" max="12040" width="40.7265625" style="33" customWidth="1"/>
    <col min="12041" max="12285" width="9.1796875" style="33"/>
    <col min="12286" max="12286" width="42.7265625" style="33" customWidth="1"/>
    <col min="12287" max="12287" width="7.7265625" style="33" customWidth="1"/>
    <col min="12288" max="12288" width="8.453125" style="33" customWidth="1"/>
    <col min="12289" max="12290" width="7.7265625" style="33" customWidth="1"/>
    <col min="12291" max="12291" width="8.453125" style="33" customWidth="1"/>
    <col min="12292" max="12293" width="7.7265625" style="33" customWidth="1"/>
    <col min="12294" max="12294" width="8.453125" style="33" customWidth="1"/>
    <col min="12295" max="12295" width="7.7265625" style="33" customWidth="1"/>
    <col min="12296" max="12296" width="40.7265625" style="33" customWidth="1"/>
    <col min="12297" max="12541" width="9.1796875" style="33"/>
    <col min="12542" max="12542" width="42.7265625" style="33" customWidth="1"/>
    <col min="12543" max="12543" width="7.7265625" style="33" customWidth="1"/>
    <col min="12544" max="12544" width="8.453125" style="33" customWidth="1"/>
    <col min="12545" max="12546" width="7.7265625" style="33" customWidth="1"/>
    <col min="12547" max="12547" width="8.453125" style="33" customWidth="1"/>
    <col min="12548" max="12549" width="7.7265625" style="33" customWidth="1"/>
    <col min="12550" max="12550" width="8.453125" style="33" customWidth="1"/>
    <col min="12551" max="12551" width="7.7265625" style="33" customWidth="1"/>
    <col min="12552" max="12552" width="40.7265625" style="33" customWidth="1"/>
    <col min="12553" max="12797" width="9.1796875" style="33"/>
    <col min="12798" max="12798" width="42.7265625" style="33" customWidth="1"/>
    <col min="12799" max="12799" width="7.7265625" style="33" customWidth="1"/>
    <col min="12800" max="12800" width="8.453125" style="33" customWidth="1"/>
    <col min="12801" max="12802" width="7.7265625" style="33" customWidth="1"/>
    <col min="12803" max="12803" width="8.453125" style="33" customWidth="1"/>
    <col min="12804" max="12805" width="7.7265625" style="33" customWidth="1"/>
    <col min="12806" max="12806" width="8.453125" style="33" customWidth="1"/>
    <col min="12807" max="12807" width="7.7265625" style="33" customWidth="1"/>
    <col min="12808" max="12808" width="40.7265625" style="33" customWidth="1"/>
    <col min="12809" max="13053" width="9.1796875" style="33"/>
    <col min="13054" max="13054" width="42.7265625" style="33" customWidth="1"/>
    <col min="13055" max="13055" width="7.7265625" style="33" customWidth="1"/>
    <col min="13056" max="13056" width="8.453125" style="33" customWidth="1"/>
    <col min="13057" max="13058" width="7.7265625" style="33" customWidth="1"/>
    <col min="13059" max="13059" width="8.453125" style="33" customWidth="1"/>
    <col min="13060" max="13061" width="7.7265625" style="33" customWidth="1"/>
    <col min="13062" max="13062" width="8.453125" style="33" customWidth="1"/>
    <col min="13063" max="13063" width="7.7265625" style="33" customWidth="1"/>
    <col min="13064" max="13064" width="40.7265625" style="33" customWidth="1"/>
    <col min="13065" max="13309" width="9.1796875" style="33"/>
    <col min="13310" max="13310" width="42.7265625" style="33" customWidth="1"/>
    <col min="13311" max="13311" width="7.7265625" style="33" customWidth="1"/>
    <col min="13312" max="13312" width="8.453125" style="33" customWidth="1"/>
    <col min="13313" max="13314" width="7.7265625" style="33" customWidth="1"/>
    <col min="13315" max="13315" width="8.453125" style="33" customWidth="1"/>
    <col min="13316" max="13317" width="7.7265625" style="33" customWidth="1"/>
    <col min="13318" max="13318" width="8.453125" style="33" customWidth="1"/>
    <col min="13319" max="13319" width="7.7265625" style="33" customWidth="1"/>
    <col min="13320" max="13320" width="40.7265625" style="33" customWidth="1"/>
    <col min="13321" max="13565" width="9.1796875" style="33"/>
    <col min="13566" max="13566" width="42.7265625" style="33" customWidth="1"/>
    <col min="13567" max="13567" width="7.7265625" style="33" customWidth="1"/>
    <col min="13568" max="13568" width="8.453125" style="33" customWidth="1"/>
    <col min="13569" max="13570" width="7.7265625" style="33" customWidth="1"/>
    <col min="13571" max="13571" width="8.453125" style="33" customWidth="1"/>
    <col min="13572" max="13573" width="7.7265625" style="33" customWidth="1"/>
    <col min="13574" max="13574" width="8.453125" style="33" customWidth="1"/>
    <col min="13575" max="13575" width="7.7265625" style="33" customWidth="1"/>
    <col min="13576" max="13576" width="40.7265625" style="33" customWidth="1"/>
    <col min="13577" max="13821" width="9.1796875" style="33"/>
    <col min="13822" max="13822" width="42.7265625" style="33" customWidth="1"/>
    <col min="13823" max="13823" width="7.7265625" style="33" customWidth="1"/>
    <col min="13824" max="13824" width="8.453125" style="33" customWidth="1"/>
    <col min="13825" max="13826" width="7.7265625" style="33" customWidth="1"/>
    <col min="13827" max="13827" width="8.453125" style="33" customWidth="1"/>
    <col min="13828" max="13829" width="7.7265625" style="33" customWidth="1"/>
    <col min="13830" max="13830" width="8.453125" style="33" customWidth="1"/>
    <col min="13831" max="13831" width="7.7265625" style="33" customWidth="1"/>
    <col min="13832" max="13832" width="40.7265625" style="33" customWidth="1"/>
    <col min="13833" max="14077" width="9.1796875" style="33"/>
    <col min="14078" max="14078" width="42.7265625" style="33" customWidth="1"/>
    <col min="14079" max="14079" width="7.7265625" style="33" customWidth="1"/>
    <col min="14080" max="14080" width="8.453125" style="33" customWidth="1"/>
    <col min="14081" max="14082" width="7.7265625" style="33" customWidth="1"/>
    <col min="14083" max="14083" width="8.453125" style="33" customWidth="1"/>
    <col min="14084" max="14085" width="7.7265625" style="33" customWidth="1"/>
    <col min="14086" max="14086" width="8.453125" style="33" customWidth="1"/>
    <col min="14087" max="14087" width="7.7265625" style="33" customWidth="1"/>
    <col min="14088" max="14088" width="40.7265625" style="33" customWidth="1"/>
    <col min="14089" max="14333" width="9.1796875" style="33"/>
    <col min="14334" max="14334" width="42.7265625" style="33" customWidth="1"/>
    <col min="14335" max="14335" width="7.7265625" style="33" customWidth="1"/>
    <col min="14336" max="14336" width="8.453125" style="33" customWidth="1"/>
    <col min="14337" max="14338" width="7.7265625" style="33" customWidth="1"/>
    <col min="14339" max="14339" width="8.453125" style="33" customWidth="1"/>
    <col min="14340" max="14341" width="7.7265625" style="33" customWidth="1"/>
    <col min="14342" max="14342" width="8.453125" style="33" customWidth="1"/>
    <col min="14343" max="14343" width="7.7265625" style="33" customWidth="1"/>
    <col min="14344" max="14344" width="40.7265625" style="33" customWidth="1"/>
    <col min="14345" max="14589" width="9.1796875" style="33"/>
    <col min="14590" max="14590" width="42.7265625" style="33" customWidth="1"/>
    <col min="14591" max="14591" width="7.7265625" style="33" customWidth="1"/>
    <col min="14592" max="14592" width="8.453125" style="33" customWidth="1"/>
    <col min="14593" max="14594" width="7.7265625" style="33" customWidth="1"/>
    <col min="14595" max="14595" width="8.453125" style="33" customWidth="1"/>
    <col min="14596" max="14597" width="7.7265625" style="33" customWidth="1"/>
    <col min="14598" max="14598" width="8.453125" style="33" customWidth="1"/>
    <col min="14599" max="14599" width="7.7265625" style="33" customWidth="1"/>
    <col min="14600" max="14600" width="40.7265625" style="33" customWidth="1"/>
    <col min="14601" max="14845" width="9.1796875" style="33"/>
    <col min="14846" max="14846" width="42.7265625" style="33" customWidth="1"/>
    <col min="14847" max="14847" width="7.7265625" style="33" customWidth="1"/>
    <col min="14848" max="14848" width="8.453125" style="33" customWidth="1"/>
    <col min="14849" max="14850" width="7.7265625" style="33" customWidth="1"/>
    <col min="14851" max="14851" width="8.453125" style="33" customWidth="1"/>
    <col min="14852" max="14853" width="7.7265625" style="33" customWidth="1"/>
    <col min="14854" max="14854" width="8.453125" style="33" customWidth="1"/>
    <col min="14855" max="14855" width="7.7265625" style="33" customWidth="1"/>
    <col min="14856" max="14856" width="40.7265625" style="33" customWidth="1"/>
    <col min="14857" max="15101" width="9.1796875" style="33"/>
    <col min="15102" max="15102" width="42.7265625" style="33" customWidth="1"/>
    <col min="15103" max="15103" width="7.7265625" style="33" customWidth="1"/>
    <col min="15104" max="15104" width="8.453125" style="33" customWidth="1"/>
    <col min="15105" max="15106" width="7.7265625" style="33" customWidth="1"/>
    <col min="15107" max="15107" width="8.453125" style="33" customWidth="1"/>
    <col min="15108" max="15109" width="7.7265625" style="33" customWidth="1"/>
    <col min="15110" max="15110" width="8.453125" style="33" customWidth="1"/>
    <col min="15111" max="15111" width="7.7265625" style="33" customWidth="1"/>
    <col min="15112" max="15112" width="40.7265625" style="33" customWidth="1"/>
    <col min="15113" max="15357" width="9.1796875" style="33"/>
    <col min="15358" max="15358" width="42.7265625" style="33" customWidth="1"/>
    <col min="15359" max="15359" width="7.7265625" style="33" customWidth="1"/>
    <col min="15360" max="15360" width="8.453125" style="33" customWidth="1"/>
    <col min="15361" max="15362" width="7.7265625" style="33" customWidth="1"/>
    <col min="15363" max="15363" width="8.453125" style="33" customWidth="1"/>
    <col min="15364" max="15365" width="7.7265625" style="33" customWidth="1"/>
    <col min="15366" max="15366" width="8.453125" style="33" customWidth="1"/>
    <col min="15367" max="15367" width="7.7265625" style="33" customWidth="1"/>
    <col min="15368" max="15368" width="40.7265625" style="33" customWidth="1"/>
    <col min="15369" max="15613" width="9.1796875" style="33"/>
    <col min="15614" max="15614" width="42.7265625" style="33" customWidth="1"/>
    <col min="15615" max="15615" width="7.7265625" style="33" customWidth="1"/>
    <col min="15616" max="15616" width="8.453125" style="33" customWidth="1"/>
    <col min="15617" max="15618" width="7.7265625" style="33" customWidth="1"/>
    <col min="15619" max="15619" width="8.453125" style="33" customWidth="1"/>
    <col min="15620" max="15621" width="7.7265625" style="33" customWidth="1"/>
    <col min="15622" max="15622" width="8.453125" style="33" customWidth="1"/>
    <col min="15623" max="15623" width="7.7265625" style="33" customWidth="1"/>
    <col min="15624" max="15624" width="40.7265625" style="33" customWidth="1"/>
    <col min="15625" max="15869" width="9.1796875" style="33"/>
    <col min="15870" max="15870" width="42.7265625" style="33" customWidth="1"/>
    <col min="15871" max="15871" width="7.7265625" style="33" customWidth="1"/>
    <col min="15872" max="15872" width="8.453125" style="33" customWidth="1"/>
    <col min="15873" max="15874" width="7.7265625" style="33" customWidth="1"/>
    <col min="15875" max="15875" width="8.453125" style="33" customWidth="1"/>
    <col min="15876" max="15877" width="7.7265625" style="33" customWidth="1"/>
    <col min="15878" max="15878" width="8.453125" style="33" customWidth="1"/>
    <col min="15879" max="15879" width="7.7265625" style="33" customWidth="1"/>
    <col min="15880" max="15880" width="40.7265625" style="33" customWidth="1"/>
    <col min="15881" max="16125" width="9.1796875" style="33"/>
    <col min="16126" max="16126" width="42.7265625" style="33" customWidth="1"/>
    <col min="16127" max="16127" width="7.7265625" style="33" customWidth="1"/>
    <col min="16128" max="16128" width="8.453125" style="33" customWidth="1"/>
    <col min="16129" max="16130" width="7.7265625" style="33" customWidth="1"/>
    <col min="16131" max="16131" width="8.453125" style="33" customWidth="1"/>
    <col min="16132" max="16133" width="7.7265625" style="33" customWidth="1"/>
    <col min="16134" max="16134" width="8.453125" style="33" customWidth="1"/>
    <col min="16135" max="16135" width="7.7265625" style="33" customWidth="1"/>
    <col min="16136" max="16136" width="40.7265625" style="33" customWidth="1"/>
    <col min="16137" max="16384" width="9.1796875" style="33"/>
  </cols>
  <sheetData>
    <row r="1" spans="1:253" ht="24.5" x14ac:dyDescent="0.4">
      <c r="A1" s="1522" t="s">
        <v>1409</v>
      </c>
      <c r="B1" s="1522"/>
      <c r="C1" s="1522"/>
      <c r="D1" s="1522"/>
      <c r="E1" s="1522"/>
      <c r="F1" s="1522"/>
      <c r="G1" s="1522"/>
      <c r="H1" s="1522"/>
      <c r="I1" s="1522"/>
      <c r="J1" s="1522"/>
      <c r="K1" s="1522"/>
      <c r="L1" s="1444"/>
      <c r="M1" s="1444"/>
      <c r="N1" s="1444"/>
      <c r="O1" s="1444"/>
      <c r="P1" s="1444"/>
      <c r="Q1" s="1444"/>
      <c r="R1" s="1444"/>
      <c r="S1" s="1444"/>
      <c r="T1" s="1444"/>
      <c r="U1" s="1444"/>
      <c r="V1" s="1444"/>
      <c r="W1" s="1444"/>
      <c r="X1" s="1444"/>
      <c r="Y1" s="1444"/>
      <c r="Z1" s="1444"/>
      <c r="AA1" s="1444"/>
      <c r="AB1" s="1444"/>
      <c r="AC1" s="1444"/>
      <c r="AD1" s="1444"/>
      <c r="AE1" s="1444"/>
      <c r="AF1" s="1444"/>
      <c r="AG1" s="1444"/>
      <c r="AH1" s="1444"/>
      <c r="AI1" s="1444"/>
      <c r="AJ1" s="1444"/>
      <c r="AK1" s="1444"/>
      <c r="AL1" s="1444"/>
      <c r="AM1" s="1444"/>
      <c r="AN1" s="1444"/>
      <c r="AO1" s="1444"/>
      <c r="AP1" s="1444"/>
      <c r="AQ1" s="1444"/>
      <c r="AR1" s="1444"/>
      <c r="AS1" s="1444"/>
      <c r="AT1" s="1444"/>
      <c r="AU1" s="1444"/>
      <c r="AV1" s="1444"/>
      <c r="AW1" s="1444"/>
      <c r="AX1" s="1444"/>
      <c r="AY1" s="1444"/>
      <c r="AZ1" s="1444"/>
      <c r="BA1" s="1444"/>
      <c r="BB1" s="1444"/>
      <c r="BC1" s="1444"/>
      <c r="BD1" s="1444"/>
      <c r="BE1" s="1444"/>
      <c r="BF1" s="1444"/>
      <c r="BG1" s="1444"/>
      <c r="BH1" s="1444"/>
      <c r="BI1" s="1444"/>
      <c r="BJ1" s="1444"/>
      <c r="BK1" s="1444"/>
      <c r="BL1" s="1444"/>
      <c r="BM1" s="1444"/>
      <c r="BN1" s="1444"/>
      <c r="BO1" s="1444"/>
      <c r="BP1" s="1444"/>
      <c r="BQ1" s="1444"/>
      <c r="BR1" s="1444"/>
      <c r="BS1" s="1444"/>
      <c r="BT1" s="1444"/>
      <c r="BU1" s="1444"/>
      <c r="BV1" s="1444"/>
      <c r="BW1" s="1444"/>
      <c r="BX1" s="1444"/>
      <c r="BY1" s="1444"/>
      <c r="BZ1" s="1444"/>
      <c r="CA1" s="1444"/>
      <c r="CB1" s="1444"/>
      <c r="CC1" s="1444"/>
      <c r="CD1" s="1444"/>
      <c r="CE1" s="1444"/>
      <c r="CF1" s="1444"/>
      <c r="CG1" s="1444"/>
      <c r="CH1" s="1444"/>
      <c r="CI1" s="1444"/>
      <c r="CJ1" s="1444"/>
      <c r="CK1" s="1444"/>
      <c r="CL1" s="1444"/>
      <c r="CM1" s="1444"/>
      <c r="CN1" s="1444"/>
      <c r="CO1" s="1444"/>
      <c r="CP1" s="1444"/>
      <c r="CQ1" s="1444"/>
      <c r="CR1" s="1444"/>
      <c r="CS1" s="1444"/>
      <c r="CT1" s="1444"/>
      <c r="CU1" s="1444"/>
      <c r="CV1" s="1444"/>
      <c r="CW1" s="1444"/>
      <c r="CX1" s="1444"/>
      <c r="CY1" s="1444"/>
      <c r="CZ1" s="1444"/>
      <c r="DA1" s="1444"/>
      <c r="DB1" s="1444"/>
      <c r="DC1" s="1444"/>
      <c r="DD1" s="1444"/>
      <c r="DE1" s="1444"/>
      <c r="DF1" s="1444"/>
      <c r="DG1" s="1444"/>
      <c r="DH1" s="1444"/>
      <c r="DI1" s="1444"/>
      <c r="DJ1" s="1444"/>
      <c r="DK1" s="1444"/>
      <c r="DL1" s="1444"/>
      <c r="DM1" s="1444"/>
      <c r="DN1" s="1444"/>
      <c r="DO1" s="1444"/>
      <c r="DP1" s="1444"/>
      <c r="DQ1" s="1444"/>
      <c r="DR1" s="1444"/>
      <c r="DS1" s="1444"/>
      <c r="DT1" s="1444"/>
      <c r="DU1" s="1444"/>
      <c r="DV1" s="1444"/>
      <c r="DW1" s="1444"/>
      <c r="DX1" s="1444"/>
      <c r="DY1" s="1444"/>
      <c r="DZ1" s="1444"/>
      <c r="EA1" s="1444"/>
      <c r="EB1" s="1444"/>
      <c r="EC1" s="1444"/>
      <c r="ED1" s="1444"/>
      <c r="EE1" s="1444"/>
      <c r="EF1" s="1444"/>
      <c r="EG1" s="1444"/>
      <c r="EH1" s="1444"/>
      <c r="EI1" s="1444"/>
      <c r="EJ1" s="1444"/>
      <c r="EK1" s="1444"/>
      <c r="EL1" s="1444"/>
      <c r="EM1" s="1444"/>
      <c r="EN1" s="1444"/>
      <c r="EO1" s="1444"/>
      <c r="EP1" s="1444"/>
      <c r="EQ1" s="1444"/>
      <c r="ER1" s="1444"/>
      <c r="ES1" s="1444"/>
      <c r="ET1" s="1444"/>
      <c r="EU1" s="1444"/>
      <c r="EV1" s="1444"/>
      <c r="EW1" s="1444"/>
      <c r="EX1" s="1444"/>
      <c r="EY1" s="1444"/>
      <c r="EZ1" s="1444"/>
      <c r="FA1" s="1444"/>
      <c r="FB1" s="1444"/>
      <c r="FC1" s="1444"/>
      <c r="FD1" s="1444"/>
      <c r="FE1" s="1444"/>
      <c r="FF1" s="1444"/>
      <c r="FG1" s="1444"/>
      <c r="FH1" s="1444"/>
      <c r="FI1" s="1444"/>
      <c r="FJ1" s="1444"/>
      <c r="FK1" s="1444"/>
      <c r="FL1" s="1444"/>
      <c r="FM1" s="1444"/>
      <c r="FN1" s="1444"/>
      <c r="FO1" s="1444"/>
      <c r="FP1" s="1444"/>
      <c r="FQ1" s="1444"/>
      <c r="FR1" s="1444"/>
      <c r="FS1" s="1444"/>
      <c r="FT1" s="1444"/>
      <c r="FU1" s="1444"/>
      <c r="FV1" s="1444"/>
      <c r="FW1" s="1444"/>
      <c r="FX1" s="1444"/>
      <c r="FY1" s="1444"/>
      <c r="FZ1" s="1444"/>
      <c r="GA1" s="1444"/>
      <c r="GB1" s="1444"/>
      <c r="GC1" s="1444"/>
      <c r="GD1" s="1444"/>
      <c r="GE1" s="1444"/>
      <c r="GF1" s="1444"/>
      <c r="GG1" s="1444"/>
      <c r="GH1" s="1444"/>
      <c r="GI1" s="1444"/>
      <c r="GJ1" s="1444"/>
      <c r="GK1" s="1444"/>
      <c r="GL1" s="1444"/>
      <c r="GM1" s="1444"/>
      <c r="GN1" s="1444"/>
      <c r="GO1" s="1444"/>
      <c r="GP1" s="1444"/>
      <c r="GQ1" s="1444"/>
      <c r="GR1" s="1444"/>
      <c r="GS1" s="1444"/>
      <c r="GT1" s="1444"/>
      <c r="GU1" s="1444"/>
      <c r="GV1" s="1444"/>
      <c r="GW1" s="1444"/>
      <c r="GX1" s="1444"/>
      <c r="GY1" s="1444"/>
      <c r="GZ1" s="1444"/>
      <c r="HA1" s="1444"/>
      <c r="HB1" s="1444"/>
      <c r="HC1" s="1444"/>
      <c r="HD1" s="1444"/>
      <c r="HE1" s="1444"/>
      <c r="HF1" s="1444"/>
      <c r="HG1" s="1444"/>
      <c r="HH1" s="1444"/>
      <c r="HI1" s="1444"/>
      <c r="HJ1" s="1444"/>
      <c r="HK1" s="1444"/>
      <c r="HL1" s="1444"/>
      <c r="HM1" s="1444"/>
      <c r="HN1" s="1444"/>
      <c r="HO1" s="1444"/>
      <c r="HP1" s="1444"/>
      <c r="HQ1" s="1444"/>
      <c r="HR1" s="1444"/>
      <c r="HS1" s="1444"/>
      <c r="HT1" s="1444"/>
      <c r="HU1" s="1444"/>
      <c r="HV1" s="1444"/>
      <c r="HW1" s="1444"/>
      <c r="HX1" s="1444"/>
      <c r="HY1" s="1444"/>
      <c r="HZ1" s="1444"/>
      <c r="IA1" s="1444"/>
      <c r="IB1" s="1444"/>
      <c r="IC1" s="1444"/>
      <c r="ID1" s="1444"/>
      <c r="IE1" s="1444"/>
      <c r="IF1" s="1444"/>
      <c r="IG1" s="1444"/>
      <c r="IH1" s="1444"/>
      <c r="II1" s="1444"/>
      <c r="IJ1" s="1444"/>
      <c r="IK1" s="1444"/>
      <c r="IL1" s="1444"/>
      <c r="IM1" s="1444"/>
      <c r="IN1" s="1444"/>
      <c r="IO1" s="1444"/>
      <c r="IP1" s="1444"/>
      <c r="IQ1" s="1444"/>
      <c r="IR1" s="1444"/>
      <c r="IS1" s="1444"/>
    </row>
    <row r="2" spans="1:253" ht="15.5" x14ac:dyDescent="0.35">
      <c r="A2" s="1523" t="s">
        <v>1410</v>
      </c>
      <c r="B2" s="1523"/>
      <c r="C2" s="1523"/>
      <c r="D2" s="1523"/>
      <c r="E2" s="1523"/>
      <c r="F2" s="1523"/>
      <c r="G2" s="1523"/>
      <c r="H2" s="1523"/>
      <c r="I2" s="1523"/>
      <c r="J2" s="1523"/>
      <c r="K2" s="1523"/>
      <c r="L2" s="1443"/>
      <c r="M2" s="1443"/>
      <c r="N2" s="1443"/>
      <c r="O2" s="1443"/>
      <c r="P2" s="1443"/>
      <c r="Q2" s="1443"/>
      <c r="R2" s="1443"/>
      <c r="S2" s="1443"/>
      <c r="T2" s="1443"/>
      <c r="U2" s="1443"/>
      <c r="V2" s="1443"/>
      <c r="W2" s="1443"/>
      <c r="X2" s="1443"/>
      <c r="Y2" s="1443"/>
      <c r="Z2" s="1443"/>
      <c r="AA2" s="1443"/>
      <c r="AB2" s="1443"/>
      <c r="AC2" s="1443"/>
      <c r="AD2" s="1443"/>
      <c r="AE2" s="1443"/>
      <c r="AF2" s="1443"/>
      <c r="AG2" s="1443"/>
      <c r="AH2" s="1443"/>
      <c r="AI2" s="1443"/>
      <c r="AJ2" s="1443"/>
      <c r="AK2" s="1443"/>
      <c r="AL2" s="1443"/>
      <c r="AM2" s="1443"/>
      <c r="AN2" s="1443"/>
      <c r="AO2" s="1443"/>
      <c r="AP2" s="1443"/>
      <c r="AQ2" s="1443"/>
      <c r="AR2" s="1443"/>
      <c r="AS2" s="1443"/>
      <c r="AT2" s="1443"/>
      <c r="AU2" s="1443"/>
      <c r="AV2" s="1443"/>
      <c r="AW2" s="1443"/>
      <c r="AX2" s="1443"/>
      <c r="AY2" s="1443"/>
      <c r="AZ2" s="1443"/>
      <c r="BA2" s="1443"/>
      <c r="BB2" s="1443"/>
      <c r="BC2" s="1443"/>
      <c r="BD2" s="1443"/>
      <c r="BE2" s="1443"/>
      <c r="BF2" s="1443"/>
      <c r="BG2" s="1443"/>
      <c r="BH2" s="1443"/>
      <c r="BI2" s="1443"/>
      <c r="BJ2" s="1443"/>
      <c r="BK2" s="1443"/>
      <c r="BL2" s="1443"/>
      <c r="BM2" s="1443"/>
      <c r="BN2" s="1443"/>
      <c r="BO2" s="1443"/>
      <c r="BP2" s="1443"/>
      <c r="BQ2" s="1443"/>
      <c r="BR2" s="1443"/>
      <c r="BS2" s="1443"/>
      <c r="BT2" s="1443"/>
      <c r="BU2" s="1443"/>
      <c r="BV2" s="1443"/>
      <c r="BW2" s="1443"/>
      <c r="BX2" s="1443"/>
      <c r="BY2" s="1443"/>
      <c r="BZ2" s="1443"/>
      <c r="CA2" s="1443"/>
      <c r="CB2" s="1443"/>
      <c r="CC2" s="1443"/>
      <c r="CD2" s="1443"/>
      <c r="CE2" s="1443"/>
      <c r="CF2" s="1443"/>
      <c r="CG2" s="1443"/>
      <c r="CH2" s="1443"/>
      <c r="CI2" s="1443"/>
      <c r="CJ2" s="1443"/>
      <c r="CK2" s="1443"/>
      <c r="CL2" s="1443"/>
      <c r="CM2" s="1443"/>
      <c r="CN2" s="1443"/>
      <c r="CO2" s="1443"/>
      <c r="CP2" s="1443"/>
      <c r="CQ2" s="1443"/>
      <c r="CR2" s="1443"/>
      <c r="CS2" s="1443"/>
      <c r="CT2" s="1443"/>
      <c r="CU2" s="1443"/>
      <c r="CV2" s="1443"/>
      <c r="CW2" s="1443"/>
      <c r="CX2" s="1443"/>
      <c r="CY2" s="1443"/>
      <c r="CZ2" s="1443"/>
      <c r="DA2" s="1443"/>
      <c r="DB2" s="1443"/>
      <c r="DC2" s="1443"/>
      <c r="DD2" s="1443"/>
      <c r="DE2" s="1443"/>
      <c r="DF2" s="1443"/>
      <c r="DG2" s="1443"/>
      <c r="DH2" s="1443"/>
      <c r="DI2" s="1443"/>
      <c r="DJ2" s="1443"/>
      <c r="DK2" s="1443"/>
      <c r="DL2" s="1443"/>
      <c r="DM2" s="1443"/>
      <c r="DN2" s="1443"/>
      <c r="DO2" s="1443"/>
      <c r="DP2" s="1443"/>
      <c r="DQ2" s="1443"/>
      <c r="DR2" s="1443"/>
      <c r="DS2" s="1443"/>
      <c r="DT2" s="1443"/>
      <c r="DU2" s="1443"/>
      <c r="DV2" s="1443"/>
      <c r="DW2" s="1443"/>
      <c r="DX2" s="1443"/>
      <c r="DY2" s="1443"/>
      <c r="DZ2" s="1443"/>
      <c r="EA2" s="1443"/>
      <c r="EB2" s="1443"/>
      <c r="EC2" s="1443"/>
      <c r="ED2" s="1443"/>
      <c r="EE2" s="1443"/>
      <c r="EF2" s="1443"/>
      <c r="EG2" s="1443"/>
      <c r="EH2" s="1443"/>
      <c r="EI2" s="1443"/>
      <c r="EJ2" s="1443"/>
      <c r="EK2" s="1443"/>
      <c r="EL2" s="1443"/>
      <c r="EM2" s="1443"/>
      <c r="EN2" s="1443"/>
      <c r="EO2" s="1443"/>
      <c r="EP2" s="1443"/>
      <c r="EQ2" s="1443"/>
      <c r="ER2" s="1443"/>
      <c r="ES2" s="1443"/>
      <c r="ET2" s="1443"/>
      <c r="EU2" s="1443"/>
      <c r="EV2" s="1443"/>
      <c r="EW2" s="1443"/>
      <c r="EX2" s="1443"/>
      <c r="EY2" s="1443"/>
      <c r="EZ2" s="1443"/>
      <c r="FA2" s="1443"/>
      <c r="FB2" s="1443"/>
      <c r="FC2" s="1443"/>
      <c r="FD2" s="1443"/>
      <c r="FE2" s="1443"/>
      <c r="FF2" s="1443"/>
      <c r="FG2" s="1443"/>
      <c r="FH2" s="1443"/>
      <c r="FI2" s="1443"/>
      <c r="FJ2" s="1443"/>
      <c r="FK2" s="1443"/>
      <c r="FL2" s="1443"/>
      <c r="FM2" s="1443"/>
      <c r="FN2" s="1443"/>
      <c r="FO2" s="1443"/>
      <c r="FP2" s="1443"/>
      <c r="FQ2" s="1443"/>
      <c r="FR2" s="1443"/>
      <c r="FS2" s="1443"/>
      <c r="FT2" s="1443"/>
      <c r="FU2" s="1443"/>
      <c r="FV2" s="1443"/>
      <c r="FW2" s="1443"/>
      <c r="FX2" s="1443"/>
      <c r="FY2" s="1443"/>
      <c r="FZ2" s="1443"/>
      <c r="GA2" s="1443"/>
      <c r="GB2" s="1443"/>
      <c r="GC2" s="1443"/>
      <c r="GD2" s="1443"/>
      <c r="GE2" s="1443"/>
      <c r="GF2" s="1443"/>
      <c r="GG2" s="1443"/>
      <c r="GH2" s="1443"/>
      <c r="GI2" s="1443"/>
      <c r="GJ2" s="1443"/>
      <c r="GK2" s="1443"/>
      <c r="GL2" s="1443"/>
      <c r="GM2" s="1443"/>
      <c r="GN2" s="1443"/>
      <c r="GO2" s="1443"/>
      <c r="GP2" s="1443"/>
      <c r="GQ2" s="1443"/>
      <c r="GR2" s="1443"/>
      <c r="GS2" s="1443"/>
      <c r="GT2" s="1443"/>
      <c r="GU2" s="1443"/>
      <c r="GV2" s="1443"/>
      <c r="GW2" s="1443"/>
      <c r="GX2" s="1443"/>
      <c r="GY2" s="1443"/>
      <c r="GZ2" s="1443"/>
      <c r="HA2" s="1443"/>
      <c r="HB2" s="1443"/>
      <c r="HC2" s="1443"/>
      <c r="HD2" s="1443"/>
      <c r="HE2" s="1443"/>
      <c r="HF2" s="1443"/>
      <c r="HG2" s="1443"/>
      <c r="HH2" s="1443"/>
      <c r="HI2" s="1443"/>
      <c r="HJ2" s="1443"/>
      <c r="HK2" s="1443"/>
      <c r="HL2" s="1443"/>
      <c r="HM2" s="1443"/>
      <c r="HN2" s="1443"/>
      <c r="HO2" s="1443"/>
      <c r="HP2" s="1443"/>
      <c r="HQ2" s="1443"/>
      <c r="HR2" s="1443"/>
      <c r="HS2" s="1443"/>
      <c r="HT2" s="1443"/>
      <c r="HU2" s="1443"/>
      <c r="HV2" s="1443"/>
      <c r="HW2" s="1443"/>
      <c r="HX2" s="1443"/>
      <c r="HY2" s="1443"/>
      <c r="HZ2" s="1443"/>
      <c r="IA2" s="1443"/>
      <c r="IB2" s="1443"/>
      <c r="IC2" s="1443"/>
      <c r="ID2" s="1443"/>
      <c r="IE2" s="1443"/>
      <c r="IF2" s="1443"/>
      <c r="IG2" s="1443"/>
      <c r="IH2" s="1443"/>
      <c r="II2" s="1443"/>
      <c r="IJ2" s="1443"/>
      <c r="IK2" s="1443"/>
      <c r="IL2" s="1443"/>
      <c r="IM2" s="1443"/>
      <c r="IN2" s="1443"/>
      <c r="IO2" s="1443"/>
      <c r="IP2" s="1443"/>
      <c r="IQ2" s="1443"/>
      <c r="IR2" s="1443"/>
      <c r="IS2" s="1443"/>
    </row>
    <row r="3" spans="1:253" ht="15.5" x14ac:dyDescent="0.35">
      <c r="A3" s="1175">
        <v>2015</v>
      </c>
      <c r="B3" s="1175"/>
      <c r="C3" s="1175"/>
      <c r="D3" s="1175"/>
      <c r="E3" s="1175"/>
      <c r="F3" s="1175"/>
      <c r="G3" s="1175"/>
      <c r="H3" s="1175"/>
      <c r="I3" s="1175"/>
      <c r="J3" s="1175"/>
      <c r="K3" s="1175"/>
      <c r="L3" s="1443"/>
      <c r="M3" s="1443"/>
      <c r="N3" s="1443"/>
      <c r="O3" s="1443"/>
      <c r="P3" s="1443"/>
      <c r="Q3" s="1443"/>
      <c r="R3" s="1443"/>
      <c r="S3" s="1443"/>
      <c r="T3" s="1443"/>
      <c r="U3" s="1443"/>
      <c r="V3" s="1443"/>
      <c r="W3" s="1443"/>
      <c r="X3" s="1443"/>
      <c r="Y3" s="1443"/>
      <c r="Z3" s="1443"/>
      <c r="AA3" s="1443"/>
      <c r="AB3" s="1443"/>
      <c r="AC3" s="1443"/>
      <c r="AD3" s="1443"/>
      <c r="AE3" s="1443"/>
      <c r="AF3" s="1443"/>
      <c r="AG3" s="1443"/>
      <c r="AH3" s="1443"/>
      <c r="AI3" s="1443"/>
      <c r="AJ3" s="1443"/>
      <c r="AK3" s="1443"/>
      <c r="AL3" s="1443"/>
      <c r="AM3" s="1443"/>
      <c r="AN3" s="1443"/>
      <c r="AO3" s="1443"/>
      <c r="AP3" s="1443"/>
      <c r="AQ3" s="1443"/>
      <c r="AR3" s="1443"/>
      <c r="AS3" s="1443"/>
      <c r="AT3" s="1443"/>
      <c r="AU3" s="1443"/>
      <c r="AV3" s="1443"/>
      <c r="AW3" s="1443"/>
      <c r="AX3" s="1443"/>
      <c r="AY3" s="1443"/>
      <c r="AZ3" s="1443"/>
      <c r="BA3" s="1443"/>
      <c r="BB3" s="1443"/>
      <c r="BC3" s="1443"/>
      <c r="BD3" s="1443"/>
      <c r="BE3" s="1443"/>
      <c r="BF3" s="1443"/>
      <c r="BG3" s="1443"/>
      <c r="BH3" s="1443"/>
      <c r="BI3" s="1443"/>
      <c r="BJ3" s="1443"/>
      <c r="BK3" s="1443"/>
      <c r="BL3" s="1443"/>
      <c r="BM3" s="1443"/>
      <c r="BN3" s="1443"/>
      <c r="BO3" s="1443"/>
      <c r="BP3" s="1443"/>
      <c r="BQ3" s="1443"/>
      <c r="BR3" s="1443"/>
      <c r="BS3" s="1443"/>
      <c r="BT3" s="1443"/>
      <c r="BU3" s="1443"/>
      <c r="BV3" s="1443"/>
      <c r="BW3" s="1443"/>
      <c r="BX3" s="1443"/>
      <c r="BY3" s="1443"/>
      <c r="BZ3" s="1443"/>
      <c r="CA3" s="1443"/>
      <c r="CB3" s="1443"/>
      <c r="CC3" s="1443"/>
      <c r="CD3" s="1443"/>
      <c r="CE3" s="1443"/>
      <c r="CF3" s="1443"/>
      <c r="CG3" s="1443"/>
      <c r="CH3" s="1443"/>
      <c r="CI3" s="1443"/>
      <c r="CJ3" s="1443"/>
      <c r="CK3" s="1443"/>
      <c r="CL3" s="1443"/>
      <c r="CM3" s="1443"/>
      <c r="CN3" s="1443"/>
      <c r="CO3" s="1443"/>
      <c r="CP3" s="1443"/>
      <c r="CQ3" s="1443"/>
      <c r="CR3" s="1443"/>
      <c r="CS3" s="1443"/>
      <c r="CT3" s="1443"/>
      <c r="CU3" s="1443"/>
      <c r="CV3" s="1443"/>
      <c r="CW3" s="1443"/>
      <c r="CX3" s="1443"/>
      <c r="CY3" s="1443"/>
      <c r="CZ3" s="1443"/>
      <c r="DA3" s="1443"/>
      <c r="DB3" s="1443"/>
      <c r="DC3" s="1443"/>
      <c r="DD3" s="1443"/>
      <c r="DE3" s="1443"/>
      <c r="DF3" s="1443"/>
      <c r="DG3" s="1443"/>
      <c r="DH3" s="1443"/>
      <c r="DI3" s="1443"/>
      <c r="DJ3" s="1443"/>
      <c r="DK3" s="1443"/>
      <c r="DL3" s="1443"/>
      <c r="DM3" s="1443"/>
      <c r="DN3" s="1443"/>
      <c r="DO3" s="1443"/>
      <c r="DP3" s="1443"/>
      <c r="DQ3" s="1443"/>
      <c r="DR3" s="1443"/>
      <c r="DS3" s="1443"/>
      <c r="DT3" s="1443"/>
      <c r="DU3" s="1443"/>
      <c r="DV3" s="1443"/>
      <c r="DW3" s="1443"/>
      <c r="DX3" s="1443"/>
      <c r="DY3" s="1443"/>
      <c r="DZ3" s="1443"/>
      <c r="EA3" s="1443"/>
      <c r="EB3" s="1443"/>
      <c r="EC3" s="1443"/>
      <c r="ED3" s="1443"/>
      <c r="EE3" s="1443"/>
      <c r="EF3" s="1443"/>
      <c r="EG3" s="1443"/>
      <c r="EH3" s="1443"/>
      <c r="EI3" s="1443"/>
      <c r="EJ3" s="1443"/>
      <c r="EK3" s="1443"/>
      <c r="EL3" s="1443"/>
      <c r="EM3" s="1443"/>
      <c r="EN3" s="1443"/>
      <c r="EO3" s="1443"/>
      <c r="EP3" s="1443"/>
      <c r="EQ3" s="1443"/>
      <c r="ER3" s="1443"/>
      <c r="ES3" s="1443"/>
      <c r="ET3" s="1443"/>
      <c r="EU3" s="1443"/>
      <c r="EV3" s="1443"/>
      <c r="EW3" s="1443"/>
      <c r="EX3" s="1443"/>
      <c r="EY3" s="1443"/>
      <c r="EZ3" s="1443"/>
      <c r="FA3" s="1443"/>
      <c r="FB3" s="1443"/>
      <c r="FC3" s="1443"/>
      <c r="FD3" s="1443"/>
      <c r="FE3" s="1443"/>
      <c r="FF3" s="1443"/>
      <c r="FG3" s="1443"/>
      <c r="FH3" s="1443"/>
      <c r="FI3" s="1443"/>
      <c r="FJ3" s="1443"/>
      <c r="FK3" s="1443"/>
      <c r="FL3" s="1443"/>
      <c r="FM3" s="1443"/>
      <c r="FN3" s="1443"/>
      <c r="FO3" s="1443"/>
      <c r="FP3" s="1443"/>
      <c r="FQ3" s="1443"/>
      <c r="FR3" s="1443"/>
      <c r="FS3" s="1443"/>
      <c r="FT3" s="1443"/>
      <c r="FU3" s="1443"/>
      <c r="FV3" s="1443"/>
      <c r="FW3" s="1443"/>
      <c r="FX3" s="1443"/>
      <c r="FY3" s="1443"/>
      <c r="FZ3" s="1443"/>
      <c r="GA3" s="1443"/>
      <c r="GB3" s="1443"/>
      <c r="GC3" s="1443"/>
      <c r="GD3" s="1443"/>
      <c r="GE3" s="1443"/>
      <c r="GF3" s="1443"/>
      <c r="GG3" s="1443"/>
      <c r="GH3" s="1443"/>
      <c r="GI3" s="1443"/>
      <c r="GJ3" s="1443"/>
      <c r="GK3" s="1443"/>
      <c r="GL3" s="1443"/>
      <c r="GM3" s="1443"/>
      <c r="GN3" s="1443"/>
      <c r="GO3" s="1443"/>
      <c r="GP3" s="1443"/>
      <c r="GQ3" s="1443"/>
      <c r="GR3" s="1443"/>
      <c r="GS3" s="1443"/>
      <c r="GT3" s="1443"/>
      <c r="GU3" s="1443"/>
      <c r="GV3" s="1443"/>
      <c r="GW3" s="1443"/>
      <c r="GX3" s="1443"/>
      <c r="GY3" s="1443"/>
      <c r="GZ3" s="1443"/>
      <c r="HA3" s="1443"/>
      <c r="HB3" s="1443"/>
      <c r="HC3" s="1443"/>
      <c r="HD3" s="1443"/>
      <c r="HE3" s="1443"/>
      <c r="HF3" s="1443"/>
      <c r="HG3" s="1443"/>
      <c r="HH3" s="1443"/>
      <c r="HI3" s="1443"/>
      <c r="HJ3" s="1443"/>
      <c r="HK3" s="1443"/>
      <c r="HL3" s="1443"/>
      <c r="HM3" s="1443"/>
      <c r="HN3" s="1443"/>
      <c r="HO3" s="1443"/>
      <c r="HP3" s="1443"/>
      <c r="HQ3" s="1443"/>
      <c r="HR3" s="1443"/>
      <c r="HS3" s="1443"/>
      <c r="HT3" s="1443"/>
      <c r="HU3" s="1443"/>
      <c r="HV3" s="1443"/>
      <c r="HW3" s="1443"/>
      <c r="HX3" s="1443"/>
      <c r="HY3" s="1443"/>
      <c r="HZ3" s="1443"/>
      <c r="IA3" s="1443"/>
      <c r="IB3" s="1443"/>
      <c r="IC3" s="1443"/>
      <c r="ID3" s="1443"/>
      <c r="IE3" s="1443"/>
      <c r="IF3" s="1443"/>
      <c r="IG3" s="1443"/>
      <c r="IH3" s="1443"/>
      <c r="II3" s="1443"/>
      <c r="IJ3" s="1443"/>
      <c r="IK3" s="1443"/>
      <c r="IL3" s="1443"/>
      <c r="IM3" s="1443"/>
      <c r="IN3" s="1443"/>
      <c r="IO3" s="1443"/>
      <c r="IP3" s="1443"/>
      <c r="IQ3" s="1443"/>
      <c r="IR3" s="1443"/>
      <c r="IS3" s="1443"/>
    </row>
    <row r="4" spans="1:253" ht="27.75" customHeight="1" x14ac:dyDescent="0.4">
      <c r="A4" s="970" t="s">
        <v>139</v>
      </c>
      <c r="B4" s="320"/>
      <c r="C4" s="320"/>
      <c r="D4" s="1524"/>
      <c r="E4" s="1524"/>
      <c r="F4" s="1524"/>
      <c r="G4" s="320"/>
      <c r="H4" s="320"/>
      <c r="I4" s="320"/>
      <c r="J4" s="321"/>
      <c r="K4" s="973" t="s">
        <v>49</v>
      </c>
    </row>
    <row r="5" spans="1:253" ht="26.25" customHeight="1" x14ac:dyDescent="0.25">
      <c r="A5" s="1436" t="s">
        <v>931</v>
      </c>
      <c r="B5" s="1215" t="s">
        <v>934</v>
      </c>
      <c r="C5" s="1215"/>
      <c r="D5" s="1215"/>
      <c r="E5" s="1215" t="s">
        <v>933</v>
      </c>
      <c r="F5" s="1215"/>
      <c r="G5" s="1215"/>
      <c r="H5" s="1215" t="s">
        <v>932</v>
      </c>
      <c r="I5" s="1215"/>
      <c r="J5" s="1215"/>
      <c r="K5" s="1439" t="s">
        <v>930</v>
      </c>
    </row>
    <row r="6" spans="1:253" ht="32.25" customHeight="1" x14ac:dyDescent="0.25">
      <c r="A6" s="1438"/>
      <c r="B6" s="99" t="s">
        <v>1006</v>
      </c>
      <c r="C6" s="630" t="s">
        <v>1004</v>
      </c>
      <c r="D6" s="630" t="s">
        <v>1005</v>
      </c>
      <c r="E6" s="99" t="s">
        <v>1006</v>
      </c>
      <c r="F6" s="630" t="s">
        <v>1004</v>
      </c>
      <c r="G6" s="630" t="s">
        <v>1005</v>
      </c>
      <c r="H6" s="99" t="s">
        <v>1006</v>
      </c>
      <c r="I6" s="630" t="s">
        <v>1004</v>
      </c>
      <c r="J6" s="630" t="s">
        <v>1005</v>
      </c>
      <c r="K6" s="1441"/>
    </row>
    <row r="7" spans="1:253" ht="21.75" customHeight="1" thickBot="1" x14ac:dyDescent="0.3">
      <c r="A7" s="477" t="s">
        <v>295</v>
      </c>
      <c r="B7" s="478">
        <v>2.0137299771167045</v>
      </c>
      <c r="C7" s="478">
        <v>3.3043478260869565</v>
      </c>
      <c r="D7" s="478">
        <v>1.5527950310559004</v>
      </c>
      <c r="E7" s="478">
        <v>1.7769607843137254</v>
      </c>
      <c r="F7" s="862">
        <v>4</v>
      </c>
      <c r="G7" s="862">
        <v>1.2251148545176109</v>
      </c>
      <c r="H7" s="478">
        <v>2.7124773960216997</v>
      </c>
      <c r="I7" s="862">
        <v>2.4096385542168672</v>
      </c>
      <c r="J7" s="862">
        <v>2.9605263157894735</v>
      </c>
      <c r="K7" s="479" t="s">
        <v>1252</v>
      </c>
    </row>
    <row r="8" spans="1:253" ht="21.75" customHeight="1" thickBot="1" x14ac:dyDescent="0.3">
      <c r="A8" s="480" t="s">
        <v>296</v>
      </c>
      <c r="B8" s="481">
        <v>12.494279176201372</v>
      </c>
      <c r="C8" s="481">
        <v>19.826086956521738</v>
      </c>
      <c r="D8" s="481">
        <v>9.8757763975155264</v>
      </c>
      <c r="E8" s="481">
        <v>12.5</v>
      </c>
      <c r="F8" s="863">
        <v>23.6</v>
      </c>
      <c r="G8" s="863">
        <v>9.7243491577335366</v>
      </c>
      <c r="H8" s="481">
        <v>12.477396021699819</v>
      </c>
      <c r="I8" s="863">
        <v>14.859437751004014</v>
      </c>
      <c r="J8" s="863">
        <v>10.526315789473685</v>
      </c>
      <c r="K8" s="482" t="s">
        <v>1253</v>
      </c>
    </row>
    <row r="9" spans="1:253" ht="26.5" thickBot="1" x14ac:dyDescent="0.3">
      <c r="A9" s="483" t="s">
        <v>297</v>
      </c>
      <c r="B9" s="478">
        <v>0.18306636155606407</v>
      </c>
      <c r="C9" s="478">
        <v>0.52173913043478259</v>
      </c>
      <c r="D9" s="478">
        <v>6.2111801242236017E-2</v>
      </c>
      <c r="E9" s="478">
        <v>0.24509803921568626</v>
      </c>
      <c r="F9" s="862">
        <v>0.9</v>
      </c>
      <c r="G9" s="862">
        <v>7.6569678407350683E-2</v>
      </c>
      <c r="H9" s="478">
        <v>0</v>
      </c>
      <c r="I9" s="862">
        <v>0</v>
      </c>
      <c r="J9" s="862">
        <v>0</v>
      </c>
      <c r="K9" s="484" t="s">
        <v>1254</v>
      </c>
    </row>
    <row r="10" spans="1:253" ht="13.5" thickBot="1" x14ac:dyDescent="0.3">
      <c r="A10" s="480" t="s">
        <v>1257</v>
      </c>
      <c r="B10" s="485">
        <v>6.2700228832951943</v>
      </c>
      <c r="C10" s="485">
        <v>9.5652173913043477</v>
      </c>
      <c r="D10" s="485">
        <v>5.0931677018633534</v>
      </c>
      <c r="E10" s="485">
        <v>4.7794117647058822</v>
      </c>
      <c r="F10" s="864">
        <v>7.1</v>
      </c>
      <c r="G10" s="864">
        <v>4.2113323124042878</v>
      </c>
      <c r="H10" s="485">
        <v>10.669077757685352</v>
      </c>
      <c r="I10" s="864">
        <v>12.851405622489958</v>
      </c>
      <c r="J10" s="864">
        <v>8.8815789473684212</v>
      </c>
      <c r="K10" s="482" t="s">
        <v>1255</v>
      </c>
    </row>
    <row r="11" spans="1:253" ht="26.25" customHeight="1" thickBot="1" x14ac:dyDescent="0.3">
      <c r="A11" s="483" t="s">
        <v>299</v>
      </c>
      <c r="B11" s="478">
        <v>1.2356979405034325</v>
      </c>
      <c r="C11" s="478">
        <v>1.5652173913043479</v>
      </c>
      <c r="D11" s="478">
        <v>1.1180124223602483</v>
      </c>
      <c r="E11" s="478">
        <v>1.2254901960784315</v>
      </c>
      <c r="F11" s="862">
        <v>1.5</v>
      </c>
      <c r="G11" s="862">
        <v>1.1485451761102603</v>
      </c>
      <c r="H11" s="478">
        <v>1.2658227848101264</v>
      </c>
      <c r="I11" s="862">
        <v>1.6064257028112447</v>
      </c>
      <c r="J11" s="862">
        <v>0.98684210526315785</v>
      </c>
      <c r="K11" s="484" t="s">
        <v>1256</v>
      </c>
    </row>
    <row r="12" spans="1:253" ht="26.25" customHeight="1" thickBot="1" x14ac:dyDescent="0.3">
      <c r="A12" s="480" t="s">
        <v>674</v>
      </c>
      <c r="B12" s="485">
        <v>16.384439359267734</v>
      </c>
      <c r="C12" s="485">
        <v>15.826086956521738</v>
      </c>
      <c r="D12" s="485">
        <v>16.583850931677016</v>
      </c>
      <c r="E12" s="485">
        <v>16.176470588235293</v>
      </c>
      <c r="F12" s="864">
        <v>13.2</v>
      </c>
      <c r="G12" s="864">
        <v>16.9218989280245</v>
      </c>
      <c r="H12" s="485">
        <v>16.998191681735985</v>
      </c>
      <c r="I12" s="864">
        <v>19.277108433734938</v>
      </c>
      <c r="J12" s="864">
        <v>15.131578947368421</v>
      </c>
      <c r="K12" s="482" t="s">
        <v>1258</v>
      </c>
    </row>
    <row r="13" spans="1:253" ht="26.25" customHeight="1" thickBot="1" x14ac:dyDescent="0.3">
      <c r="A13" s="483" t="s">
        <v>675</v>
      </c>
      <c r="B13" s="478">
        <v>7.4141876430205942</v>
      </c>
      <c r="C13" s="478">
        <v>9.3913043478260878</v>
      </c>
      <c r="D13" s="478">
        <v>6.70807453416149</v>
      </c>
      <c r="E13" s="478">
        <v>6.4338235294117645</v>
      </c>
      <c r="F13" s="862">
        <v>6.4</v>
      </c>
      <c r="G13" s="862">
        <v>6.431852986217458</v>
      </c>
      <c r="H13" s="478">
        <v>10.30741410488246</v>
      </c>
      <c r="I13" s="862">
        <v>13.253012048192771</v>
      </c>
      <c r="J13" s="862">
        <v>7.8947368421052628</v>
      </c>
      <c r="K13" s="484" t="s">
        <v>679</v>
      </c>
    </row>
    <row r="14" spans="1:253" ht="26.25" customHeight="1" thickBot="1" x14ac:dyDescent="0.3">
      <c r="A14" s="480" t="s">
        <v>676</v>
      </c>
      <c r="B14" s="485">
        <v>2.2883295194508007</v>
      </c>
      <c r="C14" s="485">
        <v>2.7826086956521738</v>
      </c>
      <c r="D14" s="485">
        <v>2.1118012422360248</v>
      </c>
      <c r="E14" s="485">
        <v>2.0220588235294117</v>
      </c>
      <c r="F14" s="864">
        <v>2.1</v>
      </c>
      <c r="G14" s="864">
        <v>1.9908116385911179</v>
      </c>
      <c r="H14" s="485">
        <v>3.0741410488245928</v>
      </c>
      <c r="I14" s="864">
        <v>3.6144578313253009</v>
      </c>
      <c r="J14" s="864">
        <v>2.6315789473684212</v>
      </c>
      <c r="K14" s="482" t="s">
        <v>1259</v>
      </c>
    </row>
    <row r="15" spans="1:253" ht="26.25" customHeight="1" thickBot="1" x14ac:dyDescent="0.3">
      <c r="A15" s="483" t="s">
        <v>303</v>
      </c>
      <c r="B15" s="478">
        <v>0.3203661327231121</v>
      </c>
      <c r="C15" s="478">
        <v>0.34782608695652173</v>
      </c>
      <c r="D15" s="478">
        <v>0.3105590062111801</v>
      </c>
      <c r="E15" s="478">
        <v>0.24509803921568626</v>
      </c>
      <c r="F15" s="862">
        <v>0.6</v>
      </c>
      <c r="G15" s="862">
        <v>0.15313935681470137</v>
      </c>
      <c r="H15" s="478">
        <v>0.54249547920433994</v>
      </c>
      <c r="I15" s="862">
        <v>0</v>
      </c>
      <c r="J15" s="862">
        <v>0.98684210526315785</v>
      </c>
      <c r="K15" s="484" t="s">
        <v>1260</v>
      </c>
    </row>
    <row r="16" spans="1:253" ht="20.5" thickBot="1" x14ac:dyDescent="0.3">
      <c r="A16" s="480" t="s">
        <v>677</v>
      </c>
      <c r="B16" s="485">
        <v>4.5766590389016017E-2</v>
      </c>
      <c r="C16" s="485">
        <v>0.17391304347826086</v>
      </c>
      <c r="D16" s="485">
        <v>0</v>
      </c>
      <c r="E16" s="485">
        <v>0</v>
      </c>
      <c r="F16" s="864">
        <v>0</v>
      </c>
      <c r="G16" s="864">
        <v>0</v>
      </c>
      <c r="H16" s="485">
        <v>0.18083182640144665</v>
      </c>
      <c r="I16" s="864">
        <v>0.40160642570281119</v>
      </c>
      <c r="J16" s="864">
        <v>0</v>
      </c>
      <c r="K16" s="482" t="s">
        <v>1261</v>
      </c>
    </row>
    <row r="17" spans="1:11" ht="26.25" customHeight="1" thickBot="1" x14ac:dyDescent="0.3">
      <c r="A17" s="483" t="s">
        <v>304</v>
      </c>
      <c r="B17" s="478">
        <v>2.7002288329519448</v>
      </c>
      <c r="C17" s="478">
        <v>4.5217391304347823</v>
      </c>
      <c r="D17" s="478">
        <v>2.0496894409937885</v>
      </c>
      <c r="E17" s="478">
        <v>1.7156862745098038</v>
      </c>
      <c r="F17" s="862">
        <v>3.4</v>
      </c>
      <c r="G17" s="862">
        <v>1.3016845329249616</v>
      </c>
      <c r="H17" s="478">
        <v>5.6057866184448457</v>
      </c>
      <c r="I17" s="862">
        <v>6.0240963855421681</v>
      </c>
      <c r="J17" s="862">
        <v>5.2631578947368425</v>
      </c>
      <c r="K17" s="484" t="s">
        <v>1262</v>
      </c>
    </row>
    <row r="18" spans="1:11" ht="26.25" customHeight="1" thickBot="1" x14ac:dyDescent="0.3">
      <c r="A18" s="480" t="s">
        <v>305</v>
      </c>
      <c r="B18" s="485">
        <v>0.13729977116704806</v>
      </c>
      <c r="C18" s="485">
        <v>0.52173913043478259</v>
      </c>
      <c r="D18" s="485">
        <v>0</v>
      </c>
      <c r="E18" s="485">
        <v>0.12254901960784313</v>
      </c>
      <c r="F18" s="864">
        <v>0.6</v>
      </c>
      <c r="G18" s="864">
        <v>0</v>
      </c>
      <c r="H18" s="485">
        <v>0.18083182640144665</v>
      </c>
      <c r="I18" s="864">
        <v>0.40160642570281119</v>
      </c>
      <c r="J18" s="864">
        <v>0</v>
      </c>
      <c r="K18" s="482" t="s">
        <v>1263</v>
      </c>
    </row>
    <row r="19" spans="1:11" ht="26.25" customHeight="1" thickBot="1" x14ac:dyDescent="0.3">
      <c r="A19" s="483" t="s">
        <v>306</v>
      </c>
      <c r="B19" s="478">
        <v>3.5240274599542332</v>
      </c>
      <c r="C19" s="478">
        <v>6.7826086956521738</v>
      </c>
      <c r="D19" s="478">
        <v>2.3602484472049685</v>
      </c>
      <c r="E19" s="478">
        <v>2.9411764705882351</v>
      </c>
      <c r="F19" s="862">
        <v>8</v>
      </c>
      <c r="G19" s="862">
        <v>1.6845329249617151</v>
      </c>
      <c r="H19" s="478">
        <v>5.244122965641953</v>
      </c>
      <c r="I19" s="862">
        <v>5.2208835341365454</v>
      </c>
      <c r="J19" s="862">
        <v>5.2631578947368425</v>
      </c>
      <c r="K19" s="484" t="s">
        <v>1264</v>
      </c>
    </row>
    <row r="20" spans="1:11" ht="26.5" thickBot="1" x14ac:dyDescent="0.3">
      <c r="A20" s="480" t="s">
        <v>307</v>
      </c>
      <c r="B20" s="485">
        <v>3.6155606407322654</v>
      </c>
      <c r="C20" s="485">
        <v>6.6086956521739131</v>
      </c>
      <c r="D20" s="485">
        <v>2.5465838509316767</v>
      </c>
      <c r="E20" s="485">
        <v>2.9411764705882351</v>
      </c>
      <c r="F20" s="864">
        <v>6.1</v>
      </c>
      <c r="G20" s="864">
        <v>2.1439509954058193</v>
      </c>
      <c r="H20" s="485">
        <v>5.6057866184448457</v>
      </c>
      <c r="I20" s="864">
        <v>7.2289156626506017</v>
      </c>
      <c r="J20" s="864">
        <v>4.2763157894736841</v>
      </c>
      <c r="K20" s="482" t="s">
        <v>1265</v>
      </c>
    </row>
    <row r="21" spans="1:11" ht="26.25" customHeight="1" thickBot="1" x14ac:dyDescent="0.3">
      <c r="A21" s="483" t="s">
        <v>308</v>
      </c>
      <c r="B21" s="478">
        <v>22.151029748283751</v>
      </c>
      <c r="C21" s="478">
        <v>9.5652173913043477</v>
      </c>
      <c r="D21" s="478">
        <v>26.645962732919251</v>
      </c>
      <c r="E21" s="478">
        <v>24.877450980392158</v>
      </c>
      <c r="F21" s="862">
        <v>9.1999999999999993</v>
      </c>
      <c r="G21" s="862">
        <v>28.790199081163859</v>
      </c>
      <c r="H21" s="478">
        <v>14.104882459312838</v>
      </c>
      <c r="I21" s="862">
        <v>10.04016064257028</v>
      </c>
      <c r="J21" s="862">
        <v>17.434210526315788</v>
      </c>
      <c r="K21" s="484" t="s">
        <v>1266</v>
      </c>
    </row>
    <row r="22" spans="1:11" ht="26.25" customHeight="1" x14ac:dyDescent="0.25">
      <c r="A22" s="486" t="s">
        <v>678</v>
      </c>
      <c r="B22" s="487">
        <v>19.221967963386728</v>
      </c>
      <c r="C22" s="487">
        <v>8.695652173913043</v>
      </c>
      <c r="D22" s="487">
        <v>22.981366459627328</v>
      </c>
      <c r="E22" s="487">
        <v>21.997549019607842</v>
      </c>
      <c r="F22" s="867">
        <v>13.2</v>
      </c>
      <c r="G22" s="867">
        <v>24.196018376722815</v>
      </c>
      <c r="H22" s="487">
        <v>11.030741410488245</v>
      </c>
      <c r="I22" s="867">
        <v>2.8112449799196786</v>
      </c>
      <c r="J22" s="867">
        <v>17.763157894736842</v>
      </c>
      <c r="K22" s="488" t="s">
        <v>1267</v>
      </c>
    </row>
    <row r="23" spans="1:11" ht="24" customHeight="1" x14ac:dyDescent="0.25">
      <c r="A23" s="489" t="s">
        <v>47</v>
      </c>
      <c r="B23" s="490">
        <v>99.999999999999986</v>
      </c>
      <c r="C23" s="490">
        <v>100</v>
      </c>
      <c r="D23" s="490">
        <v>99.999999999999986</v>
      </c>
      <c r="E23" s="490">
        <v>100</v>
      </c>
      <c r="F23" s="490">
        <v>100</v>
      </c>
      <c r="G23" s="490">
        <v>99.999999999999986</v>
      </c>
      <c r="H23" s="490">
        <v>99.999999999999986</v>
      </c>
      <c r="I23" s="490">
        <v>99.999999999999986</v>
      </c>
      <c r="J23" s="490">
        <v>100</v>
      </c>
      <c r="K23" s="491" t="s">
        <v>48</v>
      </c>
    </row>
  </sheetData>
  <mergeCells count="78">
    <mergeCell ref="D4:F4"/>
    <mergeCell ref="A5:A6"/>
    <mergeCell ref="B5:D5"/>
    <mergeCell ref="E5:G5"/>
    <mergeCell ref="H5:J5"/>
    <mergeCell ref="K5:K6"/>
    <mergeCell ref="GN3:GX3"/>
    <mergeCell ref="GY3:HI3"/>
    <mergeCell ref="HJ3:HT3"/>
    <mergeCell ref="HU3:IE3"/>
    <mergeCell ref="BL3:BV3"/>
    <mergeCell ref="BW3:CG3"/>
    <mergeCell ref="CH3:CR3"/>
    <mergeCell ref="CS3:DC3"/>
    <mergeCell ref="DD3:DN3"/>
    <mergeCell ref="DO3:DY3"/>
    <mergeCell ref="A3:K3"/>
    <mergeCell ref="L3:S3"/>
    <mergeCell ref="T3:AD3"/>
    <mergeCell ref="AE3:AO3"/>
    <mergeCell ref="AP3:AZ3"/>
    <mergeCell ref="IF3:IP3"/>
    <mergeCell ref="IQ3:IS3"/>
    <mergeCell ref="DZ3:EJ3"/>
    <mergeCell ref="EK3:EU3"/>
    <mergeCell ref="EV3:FF3"/>
    <mergeCell ref="FG3:FQ3"/>
    <mergeCell ref="FR3:GB3"/>
    <mergeCell ref="GC3:GM3"/>
    <mergeCell ref="BA3:BK3"/>
    <mergeCell ref="GN2:GX2"/>
    <mergeCell ref="GY2:HI2"/>
    <mergeCell ref="HJ2:HT2"/>
    <mergeCell ref="HU2:IE2"/>
    <mergeCell ref="BL2:BV2"/>
    <mergeCell ref="BW2:CG2"/>
    <mergeCell ref="CH2:CR2"/>
    <mergeCell ref="CS2:DC2"/>
    <mergeCell ref="DD2:DN2"/>
    <mergeCell ref="DO2:DY2"/>
    <mergeCell ref="BA2:BK2"/>
    <mergeCell ref="IF2:IP2"/>
    <mergeCell ref="IQ2:IS2"/>
    <mergeCell ref="DZ2:EJ2"/>
    <mergeCell ref="EK2:EU2"/>
    <mergeCell ref="EV2:FF2"/>
    <mergeCell ref="FG2:FQ2"/>
    <mergeCell ref="FR2:GB2"/>
    <mergeCell ref="GC2:GM2"/>
    <mergeCell ref="A2:K2"/>
    <mergeCell ref="L2:S2"/>
    <mergeCell ref="T2:AD2"/>
    <mergeCell ref="AE2:AO2"/>
    <mergeCell ref="AP2:AZ2"/>
    <mergeCell ref="IQ1:IS1"/>
    <mergeCell ref="DZ1:EJ1"/>
    <mergeCell ref="EK1:EU1"/>
    <mergeCell ref="EV1:FF1"/>
    <mergeCell ref="FG1:FQ1"/>
    <mergeCell ref="FR1:GB1"/>
    <mergeCell ref="GC1:GM1"/>
    <mergeCell ref="GN1:GX1"/>
    <mergeCell ref="GY1:HI1"/>
    <mergeCell ref="HJ1:HT1"/>
    <mergeCell ref="HU1:IE1"/>
    <mergeCell ref="IF1:IP1"/>
    <mergeCell ref="DO1:DY1"/>
    <mergeCell ref="A1:K1"/>
    <mergeCell ref="L1:S1"/>
    <mergeCell ref="T1:AD1"/>
    <mergeCell ref="AE1:AO1"/>
    <mergeCell ref="AP1:AZ1"/>
    <mergeCell ref="BA1:BK1"/>
    <mergeCell ref="BL1:BV1"/>
    <mergeCell ref="BW1:CG1"/>
    <mergeCell ref="CH1:CR1"/>
    <mergeCell ref="CS1:DC1"/>
    <mergeCell ref="DD1:DN1"/>
  </mergeCells>
  <printOptions horizontalCentered="1" verticalCentered="1"/>
  <pageMargins left="0" right="0" top="0" bottom="0" header="0" footer="0"/>
  <pageSetup paperSize="9" scale="85" orientation="landscape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2:H108"/>
  <sheetViews>
    <sheetView workbookViewId="0">
      <selection activeCell="E12" sqref="E12"/>
    </sheetView>
  </sheetViews>
  <sheetFormatPr defaultColWidth="11.81640625" defaultRowHeight="12.5" x14ac:dyDescent="0.25"/>
  <cols>
    <col min="1" max="8" width="10.7265625" customWidth="1"/>
  </cols>
  <sheetData>
    <row r="2" spans="1:8" s="1099" customFormat="1" ht="29.5" x14ac:dyDescent="0.95">
      <c r="A2" s="1089" t="s">
        <v>1308</v>
      </c>
      <c r="B2" s="1086"/>
      <c r="C2" s="1086"/>
      <c r="D2" s="1086"/>
      <c r="E2" s="1088" t="s">
        <v>1355</v>
      </c>
      <c r="F2" s="1057"/>
      <c r="G2" s="1057"/>
      <c r="H2" s="1057"/>
    </row>
    <row r="3" spans="1:8" ht="13" x14ac:dyDescent="0.3">
      <c r="A3" s="1059">
        <f>A6+C6</f>
        <v>27906</v>
      </c>
      <c r="B3" s="1060"/>
      <c r="C3" s="1060"/>
      <c r="D3" s="1060"/>
      <c r="E3" s="1059"/>
      <c r="F3" s="1060"/>
      <c r="G3" s="1060"/>
      <c r="H3" s="1060"/>
    </row>
    <row r="4" spans="1:8" x14ac:dyDescent="0.25">
      <c r="A4" s="1061"/>
      <c r="B4" s="1061"/>
      <c r="C4" s="1061"/>
      <c r="D4" s="1099"/>
      <c r="E4" s="1061"/>
      <c r="F4" s="1061"/>
      <c r="G4" s="1061"/>
      <c r="H4" s="1099"/>
    </row>
    <row r="5" spans="1:8" x14ac:dyDescent="0.25">
      <c r="A5" s="1062" t="s">
        <v>140</v>
      </c>
      <c r="B5" s="1057"/>
      <c r="C5" s="1057" t="s">
        <v>142</v>
      </c>
      <c r="D5" s="1057"/>
      <c r="E5" s="1057" t="s">
        <v>123</v>
      </c>
      <c r="F5" s="1057"/>
      <c r="G5" s="1057" t="s">
        <v>126</v>
      </c>
      <c r="H5" s="1057"/>
    </row>
    <row r="6" spans="1:8" ht="13" x14ac:dyDescent="0.3">
      <c r="A6" s="1059">
        <f>B8+B9</f>
        <v>7944</v>
      </c>
      <c r="B6" s="1060"/>
      <c r="C6" s="1059">
        <f>D8+D9</f>
        <v>19962</v>
      </c>
      <c r="D6" s="1059"/>
      <c r="E6" s="1059">
        <v>6561</v>
      </c>
      <c r="F6" s="1059"/>
      <c r="G6" s="1059">
        <v>21345</v>
      </c>
      <c r="H6" s="1059"/>
    </row>
    <row r="7" spans="1:8" x14ac:dyDescent="0.25">
      <c r="A7" s="1102"/>
      <c r="B7" s="1099"/>
      <c r="C7" s="1099"/>
      <c r="D7" s="1099"/>
      <c r="E7" s="1102"/>
      <c r="F7" s="1099"/>
      <c r="G7" s="1099"/>
      <c r="H7" s="1099"/>
    </row>
    <row r="8" spans="1:8" ht="13" x14ac:dyDescent="0.3">
      <c r="A8" s="1064" t="s">
        <v>184</v>
      </c>
      <c r="B8" s="1103">
        <v>4086</v>
      </c>
      <c r="C8" s="1064" t="s">
        <v>184</v>
      </c>
      <c r="D8" s="1103">
        <v>10203</v>
      </c>
      <c r="E8" s="1064"/>
      <c r="F8" s="1065"/>
      <c r="G8" s="1064"/>
      <c r="H8" s="1065"/>
    </row>
    <row r="9" spans="1:8" ht="13" x14ac:dyDescent="0.3">
      <c r="A9" s="1066" t="s">
        <v>446</v>
      </c>
      <c r="B9" s="1104">
        <v>3858</v>
      </c>
      <c r="C9" s="1066" t="s">
        <v>446</v>
      </c>
      <c r="D9" s="1104">
        <v>9759</v>
      </c>
      <c r="E9" s="1066"/>
      <c r="F9" s="1067"/>
      <c r="G9" s="1066"/>
      <c r="H9" s="1067"/>
    </row>
    <row r="10" spans="1:8" x14ac:dyDescent="0.25">
      <c r="A10" s="1063"/>
      <c r="B10" s="1063"/>
      <c r="C10" s="1063"/>
      <c r="E10" s="33"/>
      <c r="F10" s="33"/>
      <c r="G10" s="33"/>
      <c r="H10" s="33"/>
    </row>
    <row r="11" spans="1:8" x14ac:dyDescent="0.25">
      <c r="A11" s="1062" t="s">
        <v>1310</v>
      </c>
      <c r="B11" s="1062" t="s">
        <v>1311</v>
      </c>
      <c r="C11" s="1063"/>
      <c r="D11" s="1063"/>
    </row>
    <row r="12" spans="1:8" ht="13" x14ac:dyDescent="0.3">
      <c r="A12" s="1059">
        <f>B8+D8</f>
        <v>14289</v>
      </c>
      <c r="B12" s="1059">
        <f>B9+D9</f>
        <v>13617</v>
      </c>
      <c r="C12" s="1063"/>
    </row>
    <row r="14" spans="1:8" ht="29.5" x14ac:dyDescent="0.95">
      <c r="A14" s="1105" t="s">
        <v>1370</v>
      </c>
      <c r="B14" s="1106"/>
      <c r="C14" s="1106"/>
      <c r="D14" s="1106"/>
      <c r="E14" s="1106"/>
      <c r="F14" s="1106"/>
      <c r="G14" s="1106"/>
      <c r="H14" s="1106"/>
    </row>
    <row r="15" spans="1:8" x14ac:dyDescent="0.25">
      <c r="F15" s="1063"/>
      <c r="G15" s="1063"/>
    </row>
    <row r="16" spans="1:8" x14ac:dyDescent="0.25">
      <c r="A16" s="1072" t="s">
        <v>1371</v>
      </c>
    </row>
    <row r="17" spans="1:7" x14ac:dyDescent="0.25">
      <c r="A17" s="1069" t="s">
        <v>1308</v>
      </c>
      <c r="B17" s="33" t="s">
        <v>1309</v>
      </c>
    </row>
    <row r="18" spans="1:7" x14ac:dyDescent="0.25">
      <c r="A18" s="1070">
        <f>'B1'!D15</f>
        <v>27906</v>
      </c>
      <c r="B18" s="1070">
        <f>'B1'!C15</f>
        <v>2294</v>
      </c>
      <c r="F18" s="1063"/>
      <c r="G18" s="1063"/>
    </row>
    <row r="20" spans="1:7" x14ac:dyDescent="0.25">
      <c r="A20" s="1068" t="s">
        <v>1312</v>
      </c>
    </row>
    <row r="21" spans="1:7" x14ac:dyDescent="0.25">
      <c r="A21" s="1063" t="s">
        <v>140</v>
      </c>
      <c r="C21" t="s">
        <v>142</v>
      </c>
      <c r="E21" t="s">
        <v>48</v>
      </c>
    </row>
    <row r="22" spans="1:7" x14ac:dyDescent="0.25">
      <c r="A22" s="1069" t="s">
        <v>184</v>
      </c>
      <c r="B22" s="33" t="s">
        <v>446</v>
      </c>
      <c r="C22" s="33" t="s">
        <v>184</v>
      </c>
      <c r="D22" s="33" t="s">
        <v>446</v>
      </c>
    </row>
    <row r="23" spans="1:7" x14ac:dyDescent="0.25">
      <c r="A23" s="1070">
        <f>'B3'!M16</f>
        <v>4086</v>
      </c>
      <c r="B23" s="1070">
        <f>'B3'!L16</f>
        <v>3858</v>
      </c>
      <c r="C23" s="1070">
        <f>'B3'!I16</f>
        <v>10203</v>
      </c>
      <c r="D23" s="1070">
        <f>'B3'!H16</f>
        <v>9759</v>
      </c>
      <c r="E23" s="1070">
        <f>'B3'!C16</f>
        <v>27906</v>
      </c>
      <c r="F23" s="1063">
        <f>B8-A23</f>
        <v>0</v>
      </c>
      <c r="G23" s="1063">
        <f>B9-B23</f>
        <v>0</v>
      </c>
    </row>
    <row r="24" spans="1:7" x14ac:dyDescent="0.25">
      <c r="F24" s="1063">
        <f>D8-C23</f>
        <v>0</v>
      </c>
      <c r="G24" s="1063">
        <f>D9-D23</f>
        <v>0</v>
      </c>
    </row>
    <row r="25" spans="1:7" x14ac:dyDescent="0.25">
      <c r="A25" s="1068" t="s">
        <v>1313</v>
      </c>
    </row>
    <row r="26" spans="1:7" x14ac:dyDescent="0.25">
      <c r="A26" s="1063" t="s">
        <v>140</v>
      </c>
      <c r="B26" t="s">
        <v>142</v>
      </c>
      <c r="C26" t="s">
        <v>48</v>
      </c>
    </row>
    <row r="27" spans="1:7" x14ac:dyDescent="0.25">
      <c r="A27" s="1071">
        <f>'B4'!L16</f>
        <v>7944</v>
      </c>
      <c r="B27" s="1071">
        <f>'B4'!H16</f>
        <v>19962</v>
      </c>
      <c r="C27" s="1071">
        <f>'B4'!B16</f>
        <v>27906</v>
      </c>
      <c r="E27" s="1063"/>
      <c r="F27" s="1063"/>
      <c r="G27" s="1063">
        <f>A3-C27</f>
        <v>0</v>
      </c>
    </row>
    <row r="29" spans="1:7" x14ac:dyDescent="0.25">
      <c r="A29" s="1072" t="s">
        <v>1314</v>
      </c>
    </row>
    <row r="30" spans="1:7" x14ac:dyDescent="0.25">
      <c r="A30" s="1063" t="s">
        <v>140</v>
      </c>
      <c r="B30" t="s">
        <v>142</v>
      </c>
      <c r="C30" t="s">
        <v>48</v>
      </c>
    </row>
    <row r="31" spans="1:7" x14ac:dyDescent="0.25">
      <c r="A31" s="1070">
        <f>'B5'!H16</f>
        <v>7944</v>
      </c>
      <c r="B31" s="1070">
        <f>'B5'!E16</f>
        <v>19962</v>
      </c>
      <c r="C31" s="1070">
        <f>'B5'!B16</f>
        <v>27906</v>
      </c>
      <c r="E31" s="1063">
        <f>A6-A31</f>
        <v>0</v>
      </c>
      <c r="F31" s="1063">
        <f>C6-B31</f>
        <v>0</v>
      </c>
      <c r="G31" s="1063">
        <f>A3-C31</f>
        <v>0</v>
      </c>
    </row>
    <row r="32" spans="1:7" x14ac:dyDescent="0.25">
      <c r="A32" s="1063"/>
      <c r="B32" s="1063"/>
      <c r="C32" s="1063"/>
      <c r="E32" s="1073"/>
      <c r="F32" s="1073"/>
      <c r="G32" s="1073"/>
    </row>
    <row r="33" spans="1:7" x14ac:dyDescent="0.25">
      <c r="A33" s="1063"/>
      <c r="B33" s="1063" t="s">
        <v>140</v>
      </c>
      <c r="C33" t="s">
        <v>142</v>
      </c>
      <c r="D33" t="s">
        <v>48</v>
      </c>
      <c r="E33" s="1073"/>
    </row>
    <row r="34" spans="1:7" x14ac:dyDescent="0.25">
      <c r="A34" s="1063" t="str">
        <f>'B5'!A7</f>
        <v>Doha</v>
      </c>
      <c r="B34" s="1063">
        <f>'B5'!H7</f>
        <v>1584</v>
      </c>
      <c r="C34" s="1063">
        <f>'B5'!E7</f>
        <v>9388</v>
      </c>
      <c r="D34" s="1063">
        <f>'B5'!B7</f>
        <v>10972</v>
      </c>
      <c r="E34" s="1073"/>
    </row>
    <row r="35" spans="1:7" x14ac:dyDescent="0.25">
      <c r="A35" s="1063" t="str">
        <f>'B5'!A8</f>
        <v>Al Rayyan</v>
      </c>
      <c r="B35" s="1063">
        <f>'B5'!H8</f>
        <v>3805</v>
      </c>
      <c r="C35" s="1063">
        <f>'B5'!E8</f>
        <v>6556</v>
      </c>
      <c r="D35" s="1063">
        <f>'B5'!B8</f>
        <v>10361</v>
      </c>
      <c r="E35" s="1073"/>
    </row>
    <row r="36" spans="1:7" x14ac:dyDescent="0.25">
      <c r="A36" s="1063" t="str">
        <f>'B5'!A9</f>
        <v>Al Wakra</v>
      </c>
      <c r="B36" s="1063">
        <f>'B5'!H9</f>
        <v>338</v>
      </c>
      <c r="C36" s="1063">
        <f>'B5'!E9</f>
        <v>1163</v>
      </c>
      <c r="D36" s="1063">
        <f>'B5'!B9</f>
        <v>1501</v>
      </c>
      <c r="E36" s="1073"/>
    </row>
    <row r="37" spans="1:7" x14ac:dyDescent="0.25">
      <c r="A37" s="1063" t="str">
        <f>'B5'!A10</f>
        <v>Umm Salal</v>
      </c>
      <c r="B37" s="1063">
        <f>'B5'!H10</f>
        <v>651</v>
      </c>
      <c r="C37" s="1063">
        <f>'B5'!E10</f>
        <v>835</v>
      </c>
      <c r="D37" s="1063">
        <f>'B5'!B10</f>
        <v>1486</v>
      </c>
      <c r="E37" s="1073"/>
    </row>
    <row r="38" spans="1:7" x14ac:dyDescent="0.25">
      <c r="A38" s="1063" t="str">
        <f>'B5'!A11</f>
        <v>Al Khor</v>
      </c>
      <c r="B38" s="1063">
        <f>'B5'!H11</f>
        <v>261</v>
      </c>
      <c r="C38" s="1063">
        <f>'B5'!E11</f>
        <v>761</v>
      </c>
      <c r="D38" s="1063">
        <f>'B5'!B11</f>
        <v>1022</v>
      </c>
      <c r="E38" s="1073"/>
    </row>
    <row r="39" spans="1:7" x14ac:dyDescent="0.25">
      <c r="A39" s="1063" t="str">
        <f>'B5'!A12</f>
        <v>Al Shamal</v>
      </c>
      <c r="B39" s="1063">
        <f>'B5'!H12</f>
        <v>60</v>
      </c>
      <c r="C39" s="1063">
        <f>'B5'!E12</f>
        <v>100</v>
      </c>
      <c r="D39" s="1063">
        <f>'B5'!B12</f>
        <v>160</v>
      </c>
      <c r="E39" s="1073"/>
    </row>
    <row r="40" spans="1:7" x14ac:dyDescent="0.25">
      <c r="A40" s="1063" t="str">
        <f>'B5'!A13</f>
        <v>Al Dhaayen</v>
      </c>
      <c r="B40" s="1063">
        <f>'B5'!H13</f>
        <v>295</v>
      </c>
      <c r="C40" s="1063">
        <f>'B5'!E13</f>
        <v>173</v>
      </c>
      <c r="D40" s="1063">
        <f>'B5'!B13</f>
        <v>468</v>
      </c>
      <c r="E40" s="1073"/>
    </row>
    <row r="41" spans="1:7" x14ac:dyDescent="0.25">
      <c r="A41" s="1063" t="str">
        <f>'B5'!A14</f>
        <v>Al Sheehaniya</v>
      </c>
      <c r="B41" s="1063">
        <f>'B5'!H14</f>
        <v>720</v>
      </c>
      <c r="C41" s="1063">
        <f>'B5'!E14</f>
        <v>986</v>
      </c>
      <c r="D41" s="1063">
        <f>'B5'!B14</f>
        <v>1706</v>
      </c>
      <c r="E41" s="1073"/>
    </row>
    <row r="42" spans="1:7" x14ac:dyDescent="0.25">
      <c r="A42" s="1063" t="str">
        <f>'B5'!A15</f>
        <v>Outside Qatar</v>
      </c>
      <c r="B42" s="1063">
        <f>'B5'!H15</f>
        <v>230</v>
      </c>
      <c r="C42" s="1063">
        <f>'B5'!E15</f>
        <v>0</v>
      </c>
      <c r="D42" s="1063">
        <f>'B5'!B15</f>
        <v>230</v>
      </c>
      <c r="E42" s="1073"/>
    </row>
    <row r="43" spans="1:7" x14ac:dyDescent="0.25">
      <c r="A43" s="1063" t="str">
        <f>'B5'!A16</f>
        <v>Total</v>
      </c>
      <c r="B43" s="1070">
        <f>'B5'!H16</f>
        <v>7944</v>
      </c>
      <c r="C43" s="1070">
        <f>'B5'!E16</f>
        <v>19962</v>
      </c>
      <c r="D43" s="1070">
        <f>'B5'!B16</f>
        <v>27906</v>
      </c>
      <c r="E43" s="1073"/>
    </row>
    <row r="44" spans="1:7" x14ac:dyDescent="0.25">
      <c r="A44" s="1063"/>
      <c r="B44" s="1063"/>
      <c r="C44" s="1063"/>
      <c r="E44" s="1073"/>
      <c r="F44" s="1073"/>
      <c r="G44" s="1073"/>
    </row>
    <row r="45" spans="1:7" x14ac:dyDescent="0.25">
      <c r="A45" s="1072" t="s">
        <v>1331</v>
      </c>
      <c r="B45" s="1072" t="s">
        <v>1332</v>
      </c>
      <c r="C45" s="1072" t="s">
        <v>1333</v>
      </c>
    </row>
    <row r="46" spans="1:7" x14ac:dyDescent="0.25">
      <c r="A46" s="1063" t="s">
        <v>140</v>
      </c>
      <c r="B46" t="s">
        <v>142</v>
      </c>
      <c r="C46" t="s">
        <v>48</v>
      </c>
    </row>
    <row r="47" spans="1:7" x14ac:dyDescent="0.25">
      <c r="A47" s="1073">
        <f>'B6-1'!C9</f>
        <v>1584</v>
      </c>
      <c r="B47" s="1073">
        <f>'B6-2'!C9</f>
        <v>9388</v>
      </c>
      <c r="C47" s="1073">
        <f>'B6-3'!C9</f>
        <v>10972</v>
      </c>
      <c r="E47" s="1063">
        <f t="shared" ref="E47:E56" si="0">B34-A47</f>
        <v>0</v>
      </c>
      <c r="F47" s="1063">
        <f t="shared" ref="F47:F56" si="1">C34-B47</f>
        <v>0</v>
      </c>
      <c r="G47" s="1063">
        <f t="shared" ref="G47:G56" si="2">D34-C47</f>
        <v>0</v>
      </c>
    </row>
    <row r="48" spans="1:7" x14ac:dyDescent="0.25">
      <c r="A48" s="1073">
        <f>'B6-1'!C12</f>
        <v>3805</v>
      </c>
      <c r="B48" s="1073">
        <f>'B6-2'!C12</f>
        <v>6556</v>
      </c>
      <c r="C48" s="1073">
        <f>'B6-3'!C12</f>
        <v>10361</v>
      </c>
      <c r="E48" s="1063">
        <f t="shared" si="0"/>
        <v>0</v>
      </c>
      <c r="F48" s="1063">
        <f t="shared" si="1"/>
        <v>0</v>
      </c>
      <c r="G48" s="1063">
        <f t="shared" si="2"/>
        <v>0</v>
      </c>
    </row>
    <row r="49" spans="1:7" x14ac:dyDescent="0.25">
      <c r="A49" s="1073">
        <f>'B6-1'!C15</f>
        <v>338</v>
      </c>
      <c r="B49" s="1073">
        <f>'B6-2'!C15</f>
        <v>1163</v>
      </c>
      <c r="C49" s="1073">
        <f>'B6-3'!C15</f>
        <v>1501</v>
      </c>
      <c r="E49" s="1063">
        <f t="shared" si="0"/>
        <v>0</v>
      </c>
      <c r="F49" s="1063">
        <f t="shared" si="1"/>
        <v>0</v>
      </c>
      <c r="G49" s="1063">
        <f t="shared" si="2"/>
        <v>0</v>
      </c>
    </row>
    <row r="50" spans="1:7" x14ac:dyDescent="0.25">
      <c r="A50" s="1073">
        <f>'B6-1'!C18</f>
        <v>651</v>
      </c>
      <c r="B50" s="1073">
        <f>'B6-2'!C18</f>
        <v>835</v>
      </c>
      <c r="C50" s="1073">
        <f>'B6-3'!C18</f>
        <v>1486</v>
      </c>
      <c r="E50" s="1063">
        <f t="shared" si="0"/>
        <v>0</v>
      </c>
      <c r="F50" s="1063">
        <f t="shared" si="1"/>
        <v>0</v>
      </c>
      <c r="G50" s="1063">
        <f t="shared" si="2"/>
        <v>0</v>
      </c>
    </row>
    <row r="51" spans="1:7" x14ac:dyDescent="0.25">
      <c r="A51" s="1073">
        <f>'B6-1'!C21</f>
        <v>261</v>
      </c>
      <c r="B51" s="1073">
        <f>'B6-2'!C21</f>
        <v>761</v>
      </c>
      <c r="C51" s="1073">
        <f>'B6-3'!C21</f>
        <v>1022</v>
      </c>
      <c r="E51" s="1063">
        <f t="shared" si="0"/>
        <v>0</v>
      </c>
      <c r="F51" s="1063">
        <f t="shared" si="1"/>
        <v>0</v>
      </c>
      <c r="G51" s="1063">
        <f t="shared" si="2"/>
        <v>0</v>
      </c>
    </row>
    <row r="52" spans="1:7" x14ac:dyDescent="0.25">
      <c r="A52" s="1073">
        <f>'B6-1'!C24</f>
        <v>60</v>
      </c>
      <c r="B52" s="1073">
        <f>'B6-2'!C24</f>
        <v>100</v>
      </c>
      <c r="C52" s="1073">
        <f>'B6-3'!C24</f>
        <v>160</v>
      </c>
      <c r="E52" s="1063">
        <f t="shared" si="0"/>
        <v>0</v>
      </c>
      <c r="F52" s="1063">
        <f t="shared" si="1"/>
        <v>0</v>
      </c>
      <c r="G52" s="1063">
        <f t="shared" si="2"/>
        <v>0</v>
      </c>
    </row>
    <row r="53" spans="1:7" x14ac:dyDescent="0.25">
      <c r="A53" s="1073">
        <f>'B6-1'!C27</f>
        <v>295</v>
      </c>
      <c r="B53" s="1073">
        <f>'B6-2'!C27</f>
        <v>173</v>
      </c>
      <c r="C53" s="1073">
        <f>'B6-3'!C27</f>
        <v>468</v>
      </c>
      <c r="E53" s="1063">
        <f t="shared" si="0"/>
        <v>0</v>
      </c>
      <c r="F53" s="1063">
        <f t="shared" si="1"/>
        <v>0</v>
      </c>
      <c r="G53" s="1063">
        <f t="shared" si="2"/>
        <v>0</v>
      </c>
    </row>
    <row r="54" spans="1:7" x14ac:dyDescent="0.25">
      <c r="A54" s="1073">
        <f>'B6-1'!C30</f>
        <v>720</v>
      </c>
      <c r="B54" s="1073">
        <f>'B6-2'!C30</f>
        <v>986</v>
      </c>
      <c r="C54" s="1073">
        <f>'B6-3'!C30</f>
        <v>1706</v>
      </c>
      <c r="E54" s="1063">
        <f t="shared" si="0"/>
        <v>0</v>
      </c>
      <c r="F54" s="1063">
        <f t="shared" si="1"/>
        <v>0</v>
      </c>
      <c r="G54" s="1063">
        <f t="shared" si="2"/>
        <v>0</v>
      </c>
    </row>
    <row r="55" spans="1:7" x14ac:dyDescent="0.25">
      <c r="A55" s="1073">
        <f>'B6-1'!C33</f>
        <v>230</v>
      </c>
      <c r="B55" s="1073">
        <f>'B6-2'!C33</f>
        <v>0</v>
      </c>
      <c r="C55" s="1073">
        <f>'B6-3'!C33</f>
        <v>230</v>
      </c>
      <c r="E55" s="1063">
        <f t="shared" si="0"/>
        <v>0</v>
      </c>
      <c r="F55" s="1063">
        <f t="shared" si="1"/>
        <v>0</v>
      </c>
      <c r="G55" s="1063">
        <f t="shared" si="2"/>
        <v>0</v>
      </c>
    </row>
    <row r="56" spans="1:7" x14ac:dyDescent="0.25">
      <c r="A56" s="1070">
        <f>'B6-1'!C36</f>
        <v>7944</v>
      </c>
      <c r="B56" s="1070">
        <f>'B6-2'!C36</f>
        <v>19962</v>
      </c>
      <c r="C56" s="1074">
        <f>'B6-3'!C36</f>
        <v>27906</v>
      </c>
      <c r="E56" s="1063">
        <f t="shared" si="0"/>
        <v>0</v>
      </c>
      <c r="F56" s="1063">
        <f t="shared" si="1"/>
        <v>0</v>
      </c>
      <c r="G56" s="1063">
        <f t="shared" si="2"/>
        <v>0</v>
      </c>
    </row>
    <row r="58" spans="1:7" x14ac:dyDescent="0.25">
      <c r="A58" s="1072" t="s">
        <v>1315</v>
      </c>
    </row>
    <row r="59" spans="1:7" x14ac:dyDescent="0.25">
      <c r="A59" s="1063" t="s">
        <v>140</v>
      </c>
      <c r="B59" t="s">
        <v>142</v>
      </c>
      <c r="C59" t="s">
        <v>48</v>
      </c>
    </row>
    <row r="60" spans="1:7" x14ac:dyDescent="0.25">
      <c r="A60" s="1070">
        <f>'B7'!J16</f>
        <v>7944</v>
      </c>
      <c r="B60" s="1070">
        <f>'B7'!F16</f>
        <v>19962</v>
      </c>
      <c r="C60" s="1070">
        <f>'B7'!B16</f>
        <v>27906</v>
      </c>
      <c r="E60" s="1063">
        <f>A60-A6</f>
        <v>0</v>
      </c>
      <c r="F60" s="1063">
        <f>B60-C6</f>
        <v>0</v>
      </c>
      <c r="G60" s="1063">
        <f>C60-A3</f>
        <v>0</v>
      </c>
    </row>
    <row r="62" spans="1:7" x14ac:dyDescent="0.25">
      <c r="A62" s="1072" t="s">
        <v>1316</v>
      </c>
    </row>
    <row r="63" spans="1:7" x14ac:dyDescent="0.25">
      <c r="A63" s="1063" t="s">
        <v>140</v>
      </c>
      <c r="B63" t="s">
        <v>142</v>
      </c>
      <c r="C63" t="s">
        <v>48</v>
      </c>
    </row>
    <row r="64" spans="1:7" x14ac:dyDescent="0.25">
      <c r="A64" s="1070">
        <f>'B8'!I36</f>
        <v>7944</v>
      </c>
      <c r="B64" s="1070">
        <f>'B8'!F36</f>
        <v>19962</v>
      </c>
      <c r="C64" s="1070">
        <f>'B8'!C36</f>
        <v>27906</v>
      </c>
      <c r="E64" s="1063">
        <f>A64-A6</f>
        <v>0</v>
      </c>
      <c r="F64" s="1063">
        <f>B64-C6</f>
        <v>0</v>
      </c>
      <c r="G64" s="1063">
        <f>C64-A3</f>
        <v>0</v>
      </c>
    </row>
    <row r="66" spans="1:7" x14ac:dyDescent="0.25">
      <c r="A66" s="1072" t="s">
        <v>1317</v>
      </c>
      <c r="B66" s="33"/>
      <c r="D66" s="1069"/>
      <c r="E66" s="33"/>
    </row>
    <row r="67" spans="1:7" x14ac:dyDescent="0.25">
      <c r="A67" s="33" t="s">
        <v>184</v>
      </c>
      <c r="B67" s="33" t="s">
        <v>446</v>
      </c>
      <c r="C67" t="s">
        <v>48</v>
      </c>
      <c r="D67" s="1069"/>
      <c r="E67" s="33"/>
    </row>
    <row r="68" spans="1:7" x14ac:dyDescent="0.25">
      <c r="A68" s="1070">
        <f>'B9'!D13</f>
        <v>14289</v>
      </c>
      <c r="B68" s="1070">
        <f>'B9'!C13</f>
        <v>13617</v>
      </c>
      <c r="C68" s="1070">
        <f>'B9'!B13</f>
        <v>27906</v>
      </c>
      <c r="E68" s="1063">
        <f>A68-A12</f>
        <v>0</v>
      </c>
      <c r="F68" s="1063">
        <f>B68-B12</f>
        <v>0</v>
      </c>
      <c r="G68" s="1063">
        <f>C68-A3</f>
        <v>0</v>
      </c>
    </row>
    <row r="70" spans="1:7" x14ac:dyDescent="0.25">
      <c r="A70" s="1072" t="s">
        <v>1318</v>
      </c>
    </row>
    <row r="71" spans="1:7" x14ac:dyDescent="0.25">
      <c r="A71" s="33" t="s">
        <v>184</v>
      </c>
      <c r="B71" s="33" t="s">
        <v>446</v>
      </c>
      <c r="C71" t="s">
        <v>48</v>
      </c>
    </row>
    <row r="72" spans="1:7" x14ac:dyDescent="0.25">
      <c r="A72" s="1070">
        <f>'B10'!D15</f>
        <v>14289</v>
      </c>
      <c r="B72" s="1070">
        <f>'B10'!C15</f>
        <v>13617</v>
      </c>
      <c r="C72" s="1070">
        <f>'B10'!B15</f>
        <v>27906</v>
      </c>
      <c r="E72" s="1063">
        <f>A72-A12</f>
        <v>0</v>
      </c>
      <c r="F72" s="1063">
        <f>B72-B12</f>
        <v>0</v>
      </c>
      <c r="G72" s="1063">
        <f>C72-A3</f>
        <v>0</v>
      </c>
    </row>
    <row r="74" spans="1:7" x14ac:dyDescent="0.25">
      <c r="A74" s="1072" t="s">
        <v>1319</v>
      </c>
    </row>
    <row r="75" spans="1:7" x14ac:dyDescent="0.25">
      <c r="A75" s="33" t="s">
        <v>48</v>
      </c>
    </row>
    <row r="76" spans="1:7" x14ac:dyDescent="0.25">
      <c r="A76" s="1070">
        <f>'B11'!B15</f>
        <v>27906</v>
      </c>
      <c r="E76" s="1063">
        <f>A76-A3</f>
        <v>0</v>
      </c>
    </row>
    <row r="78" spans="1:7" x14ac:dyDescent="0.25">
      <c r="A78" s="1072" t="s">
        <v>1320</v>
      </c>
      <c r="B78" s="1072" t="s">
        <v>1321</v>
      </c>
      <c r="C78" s="1072" t="s">
        <v>1322</v>
      </c>
    </row>
    <row r="79" spans="1:7" x14ac:dyDescent="0.25">
      <c r="A79" s="33" t="s">
        <v>140</v>
      </c>
      <c r="B79" t="s">
        <v>142</v>
      </c>
      <c r="C79" t="s">
        <v>48</v>
      </c>
    </row>
    <row r="80" spans="1:7" x14ac:dyDescent="0.25">
      <c r="A80" s="1070">
        <f>'B12-1'!B16</f>
        <v>7944</v>
      </c>
      <c r="B80" s="1070">
        <f>'B12-2'!B16</f>
        <v>19962</v>
      </c>
      <c r="C80" s="1070">
        <f>'B12-3'!B16</f>
        <v>27906</v>
      </c>
      <c r="E80" s="1063">
        <f>A80-A6</f>
        <v>0</v>
      </c>
      <c r="F80" s="1063">
        <f>B80-C6</f>
        <v>0</v>
      </c>
      <c r="G80" s="1063">
        <f>C80-A3</f>
        <v>0</v>
      </c>
    </row>
    <row r="82" spans="1:8" x14ac:dyDescent="0.25">
      <c r="A82" s="1072" t="s">
        <v>1323</v>
      </c>
      <c r="B82" s="1072" t="s">
        <v>1324</v>
      </c>
      <c r="C82" s="1072" t="s">
        <v>1325</v>
      </c>
      <c r="D82" s="1072" t="s">
        <v>1326</v>
      </c>
      <c r="E82" s="1072" t="s">
        <v>1327</v>
      </c>
    </row>
    <row r="83" spans="1:8" x14ac:dyDescent="0.25">
      <c r="A83" s="33" t="s">
        <v>140</v>
      </c>
      <c r="B83" t="s">
        <v>142</v>
      </c>
      <c r="C83" t="s">
        <v>1328</v>
      </c>
      <c r="D83" t="s">
        <v>1329</v>
      </c>
      <c r="E83" t="s">
        <v>48</v>
      </c>
    </row>
    <row r="84" spans="1:8" x14ac:dyDescent="0.25">
      <c r="A84" s="1070">
        <f>'B13-1'!B18</f>
        <v>7944</v>
      </c>
      <c r="B84" s="1070">
        <f>'B13-2'!B18</f>
        <v>19962</v>
      </c>
      <c r="C84" s="1070">
        <f>'B13-3'!B18</f>
        <v>14289</v>
      </c>
      <c r="D84" s="1070">
        <f>'B13-4'!B18</f>
        <v>13617</v>
      </c>
      <c r="E84" s="1070">
        <f>'B13-5'!B18</f>
        <v>27906</v>
      </c>
      <c r="F84" s="1063">
        <f>A6-A84</f>
        <v>0</v>
      </c>
      <c r="G84" s="1063">
        <f>C6-B84</f>
        <v>0</v>
      </c>
      <c r="H84" s="1063">
        <f>A3-E84</f>
        <v>0</v>
      </c>
    </row>
    <row r="85" spans="1:8" x14ac:dyDescent="0.25">
      <c r="F85" s="1063">
        <f>A12-C84</f>
        <v>0</v>
      </c>
      <c r="G85" s="1063">
        <f>B12-D84</f>
        <v>0</v>
      </c>
    </row>
    <row r="86" spans="1:8" x14ac:dyDescent="0.25">
      <c r="A86" s="1072" t="s">
        <v>1334</v>
      </c>
      <c r="B86" s="1072" t="s">
        <v>1335</v>
      </c>
      <c r="C86" s="1072" t="s">
        <v>1336</v>
      </c>
    </row>
    <row r="87" spans="1:8" x14ac:dyDescent="0.25">
      <c r="A87" s="33" t="s">
        <v>140</v>
      </c>
      <c r="B87" t="s">
        <v>142</v>
      </c>
      <c r="C87" t="s">
        <v>48</v>
      </c>
    </row>
    <row r="88" spans="1:8" x14ac:dyDescent="0.25">
      <c r="A88" s="1070">
        <f>'B14-1'!B18</f>
        <v>7944</v>
      </c>
      <c r="B88" s="1070">
        <f>'B14-2'!B18</f>
        <v>19962</v>
      </c>
      <c r="C88" s="1070">
        <f>'B14-3'!B18</f>
        <v>27906</v>
      </c>
      <c r="E88" s="1063">
        <f>A88-A6</f>
        <v>0</v>
      </c>
      <c r="F88" s="1063">
        <f>B88-C6</f>
        <v>0</v>
      </c>
      <c r="G88" s="1063">
        <f>C88-A3</f>
        <v>0</v>
      </c>
    </row>
    <row r="90" spans="1:8" x14ac:dyDescent="0.25">
      <c r="A90" s="1072" t="s">
        <v>1337</v>
      </c>
      <c r="B90" s="1072" t="s">
        <v>1338</v>
      </c>
      <c r="C90" s="1072" t="s">
        <v>1339</v>
      </c>
    </row>
    <row r="91" spans="1:8" x14ac:dyDescent="0.25">
      <c r="A91" s="33" t="s">
        <v>140</v>
      </c>
      <c r="B91" t="s">
        <v>142</v>
      </c>
      <c r="C91" t="s">
        <v>48</v>
      </c>
    </row>
    <row r="92" spans="1:8" x14ac:dyDescent="0.25">
      <c r="A92" s="1070">
        <f>'B15-1'!C16</f>
        <v>7944</v>
      </c>
      <c r="B92" s="1070">
        <f>'B15-2'!C16</f>
        <v>19962</v>
      </c>
      <c r="C92" s="1070">
        <f>'B15-3'!C16</f>
        <v>27906</v>
      </c>
      <c r="E92" s="1063">
        <f>A92-A6</f>
        <v>0</v>
      </c>
      <c r="F92" s="1063">
        <f>B92-C6</f>
        <v>0</v>
      </c>
      <c r="G92" s="1063">
        <f>C92-A3</f>
        <v>0</v>
      </c>
    </row>
    <row r="94" spans="1:8" x14ac:dyDescent="0.25">
      <c r="A94" s="1072" t="s">
        <v>1343</v>
      </c>
      <c r="B94" s="1072" t="s">
        <v>1344</v>
      </c>
      <c r="C94" s="1072" t="s">
        <v>1340</v>
      </c>
    </row>
    <row r="95" spans="1:8" x14ac:dyDescent="0.25">
      <c r="A95" s="33" t="s">
        <v>123</v>
      </c>
      <c r="B95" t="s">
        <v>126</v>
      </c>
      <c r="C95" t="s">
        <v>48</v>
      </c>
    </row>
    <row r="96" spans="1:8" x14ac:dyDescent="0.25">
      <c r="A96" s="1070">
        <f>'B16-1'!B16</f>
        <v>6561</v>
      </c>
      <c r="B96" s="1070">
        <f>'B16-2'!B16</f>
        <v>21345</v>
      </c>
      <c r="C96" s="1070">
        <f>'B16-3'!B16</f>
        <v>27906</v>
      </c>
      <c r="E96" s="1063">
        <f>A96-E6</f>
        <v>0</v>
      </c>
      <c r="F96" s="1063">
        <f>B96-G6</f>
        <v>0</v>
      </c>
      <c r="G96" s="1063">
        <f>C96-A3</f>
        <v>0</v>
      </c>
    </row>
    <row r="98" spans="1:7" x14ac:dyDescent="0.25">
      <c r="A98" s="1072" t="s">
        <v>1341</v>
      </c>
    </row>
    <row r="99" spans="1:7" x14ac:dyDescent="0.25">
      <c r="A99" s="33" t="s">
        <v>140</v>
      </c>
      <c r="B99" t="s">
        <v>142</v>
      </c>
      <c r="C99" t="s">
        <v>48</v>
      </c>
    </row>
    <row r="100" spans="1:7" x14ac:dyDescent="0.25">
      <c r="A100" s="1070">
        <f>'B17'!H19</f>
        <v>7944</v>
      </c>
      <c r="B100" s="1070">
        <f>'B17'!E19</f>
        <v>19962</v>
      </c>
      <c r="C100" s="1070">
        <f>'B17'!B19</f>
        <v>27906</v>
      </c>
      <c r="E100" s="1063">
        <f>A6-A100</f>
        <v>0</v>
      </c>
      <c r="F100" s="1063">
        <f>B100-C6</f>
        <v>0</v>
      </c>
      <c r="G100" s="1063">
        <f>C100-A3</f>
        <v>0</v>
      </c>
    </row>
    <row r="102" spans="1:7" x14ac:dyDescent="0.25">
      <c r="A102" s="1072" t="s">
        <v>1342</v>
      </c>
    </row>
    <row r="103" spans="1:7" x14ac:dyDescent="0.25">
      <c r="A103" s="33" t="s">
        <v>123</v>
      </c>
      <c r="B103" t="s">
        <v>126</v>
      </c>
      <c r="C103" t="s">
        <v>48</v>
      </c>
    </row>
    <row r="104" spans="1:7" x14ac:dyDescent="0.25">
      <c r="A104" s="1070">
        <f>'B18'!C43</f>
        <v>6561</v>
      </c>
      <c r="B104" s="1070">
        <f>'B18'!C44</f>
        <v>21345</v>
      </c>
      <c r="C104" s="1070">
        <f>'B18'!C45</f>
        <v>27906</v>
      </c>
      <c r="E104" s="1063">
        <f>E6-A104</f>
        <v>0</v>
      </c>
      <c r="F104" s="1063">
        <f>G6-B104</f>
        <v>0</v>
      </c>
      <c r="G104" s="1063">
        <f>A3-C104</f>
        <v>0</v>
      </c>
    </row>
    <row r="106" spans="1:7" x14ac:dyDescent="0.25">
      <c r="A106" s="1072" t="s">
        <v>1345</v>
      </c>
    </row>
    <row r="107" spans="1:7" x14ac:dyDescent="0.25">
      <c r="A107" s="33" t="s">
        <v>140</v>
      </c>
      <c r="B107" t="s">
        <v>142</v>
      </c>
      <c r="C107" t="s">
        <v>48</v>
      </c>
    </row>
    <row r="108" spans="1:7" x14ac:dyDescent="0.25">
      <c r="A108" s="1070">
        <f>'B19'!C43</f>
        <v>7944</v>
      </c>
      <c r="B108" s="1070">
        <f>'B19'!C44</f>
        <v>19962</v>
      </c>
      <c r="C108" s="1070">
        <f>'B19'!C45</f>
        <v>27906</v>
      </c>
      <c r="E108" s="1063">
        <f>A6-A108</f>
        <v>0</v>
      </c>
      <c r="F108" s="1063">
        <f>C6-B108</f>
        <v>0</v>
      </c>
      <c r="G108" s="1063">
        <f>A3-C108</f>
        <v>0</v>
      </c>
    </row>
  </sheetData>
  <conditionalFormatting sqref="A18">
    <cfRule type="cellIs" dxfId="176" priority="6" operator="equal">
      <formula>$A$3</formula>
    </cfRule>
  </conditionalFormatting>
  <conditionalFormatting sqref="A23">
    <cfRule type="cellIs" dxfId="175" priority="120" operator="equal">
      <formula>$B$8</formula>
    </cfRule>
    <cfRule type="cellIs" dxfId="174" priority="121" operator="equal">
      <formula>$B$8</formula>
    </cfRule>
  </conditionalFormatting>
  <conditionalFormatting sqref="A31">
    <cfRule type="cellIs" dxfId="173" priority="40" operator="equal">
      <formula>$A$6</formula>
    </cfRule>
  </conditionalFormatting>
  <conditionalFormatting sqref="A56">
    <cfRule type="cellIs" dxfId="172" priority="36" operator="equal">
      <formula>$A$6</formula>
    </cfRule>
  </conditionalFormatting>
  <conditionalFormatting sqref="A60">
    <cfRule type="cellIs" dxfId="171" priority="34" operator="equal">
      <formula>$A$6</formula>
    </cfRule>
  </conditionalFormatting>
  <conditionalFormatting sqref="A64">
    <cfRule type="cellIs" dxfId="170" priority="32" operator="equal">
      <formula>$A$6</formula>
    </cfRule>
  </conditionalFormatting>
  <conditionalFormatting sqref="A68">
    <cfRule type="cellIs" dxfId="169" priority="149" operator="equal">
      <formula>$A$12</formula>
    </cfRule>
  </conditionalFormatting>
  <conditionalFormatting sqref="A72">
    <cfRule type="cellIs" dxfId="168" priority="143" operator="equal">
      <formula>$A$12</formula>
    </cfRule>
  </conditionalFormatting>
  <conditionalFormatting sqref="A76">
    <cfRule type="cellIs" dxfId="167" priority="140" operator="equal">
      <formula>$A$3</formula>
    </cfRule>
  </conditionalFormatting>
  <conditionalFormatting sqref="A80">
    <cfRule type="cellIs" dxfId="166" priority="138" operator="equal">
      <formula>$B$8</formula>
    </cfRule>
    <cfRule type="cellIs" dxfId="165" priority="139" operator="equal">
      <formula>$A$3</formula>
    </cfRule>
    <cfRule type="cellIs" dxfId="164" priority="30" operator="equal">
      <formula>$A$6</formula>
    </cfRule>
  </conditionalFormatting>
  <conditionalFormatting sqref="A84">
    <cfRule type="cellIs" dxfId="163" priority="133" operator="equal">
      <formula>$A$3</formula>
    </cfRule>
    <cfRule type="cellIs" dxfId="162" priority="132" operator="equal">
      <formula>$B$8</formula>
    </cfRule>
    <cfRule type="cellIs" dxfId="161" priority="123" operator="equal">
      <formula>$A$6</formula>
    </cfRule>
  </conditionalFormatting>
  <conditionalFormatting sqref="A88">
    <cfRule type="cellIs" dxfId="160" priority="28" operator="equal">
      <formula>$A$6</formula>
    </cfRule>
    <cfRule type="cellIs" dxfId="159" priority="117" operator="equal">
      <formula>$A$3</formula>
    </cfRule>
    <cfRule type="cellIs" dxfId="158" priority="116" operator="equal">
      <formula>$B$8</formula>
    </cfRule>
  </conditionalFormatting>
  <conditionalFormatting sqref="A92">
    <cfRule type="cellIs" dxfId="157" priority="111" operator="equal">
      <formula>$A$3</formula>
    </cfRule>
    <cfRule type="cellIs" dxfId="156" priority="26" operator="equal">
      <formula>$A$6</formula>
    </cfRule>
    <cfRule type="cellIs" dxfId="155" priority="110" operator="equal">
      <formula>$B$8</formula>
    </cfRule>
  </conditionalFormatting>
  <conditionalFormatting sqref="A96">
    <cfRule type="cellIs" dxfId="154" priority="2" operator="equal">
      <formula>$E$6</formula>
    </cfRule>
  </conditionalFormatting>
  <conditionalFormatting sqref="A100">
    <cfRule type="cellIs" dxfId="153" priority="24" operator="equal">
      <formula>$A$6</formula>
    </cfRule>
    <cfRule type="cellIs" dxfId="152" priority="98" operator="equal">
      <formula>$B$8</formula>
    </cfRule>
    <cfRule type="cellIs" dxfId="151" priority="99" operator="equal">
      <formula>$A$3</formula>
    </cfRule>
  </conditionalFormatting>
  <conditionalFormatting sqref="A104">
    <cfRule type="cellIs" dxfId="150" priority="303" operator="equal">
      <formula>$E$6</formula>
    </cfRule>
  </conditionalFormatting>
  <conditionalFormatting sqref="A108">
    <cfRule type="cellIs" dxfId="149" priority="22" operator="equal">
      <formula>$A$6</formula>
    </cfRule>
    <cfRule type="cellIs" dxfId="148" priority="75" operator="equal">
      <formula>$A$3</formula>
    </cfRule>
    <cfRule type="cellIs" dxfId="147" priority="74" operator="equal">
      <formula>$B$8</formula>
    </cfRule>
  </conditionalFormatting>
  <conditionalFormatting sqref="A23:B23">
    <cfRule type="cellIs" dxfId="146" priority="299" operator="equal">
      <formula>$A$6</formula>
    </cfRule>
    <cfRule type="cellIs" dxfId="145" priority="298" operator="equal">
      <formula>7944</formula>
    </cfRule>
  </conditionalFormatting>
  <conditionalFormatting sqref="A27:B27">
    <cfRule type="cellIs" dxfId="144" priority="69" operator="equal">
      <formula>$A$6</formula>
    </cfRule>
  </conditionalFormatting>
  <conditionalFormatting sqref="A80:B80">
    <cfRule type="cellIs" dxfId="143" priority="135" operator="equal">
      <formula>#REF!</formula>
    </cfRule>
  </conditionalFormatting>
  <conditionalFormatting sqref="A84:B84">
    <cfRule type="cellIs" dxfId="142" priority="129" operator="equal">
      <formula>#REF!</formula>
    </cfRule>
  </conditionalFormatting>
  <conditionalFormatting sqref="A88:B88">
    <cfRule type="cellIs" dxfId="141" priority="113" operator="equal">
      <formula>#REF!</formula>
    </cfRule>
  </conditionalFormatting>
  <conditionalFormatting sqref="A92:B92">
    <cfRule type="cellIs" dxfId="140" priority="107" operator="equal">
      <formula>#REF!</formula>
    </cfRule>
  </conditionalFormatting>
  <conditionalFormatting sqref="A100:B100">
    <cfRule type="cellIs" dxfId="139" priority="95" operator="equal">
      <formula>#REF!</formula>
    </cfRule>
  </conditionalFormatting>
  <conditionalFormatting sqref="A108:B108">
    <cfRule type="cellIs" dxfId="138" priority="71" operator="equal">
      <formula>#REF!</formula>
    </cfRule>
  </conditionalFormatting>
  <conditionalFormatting sqref="B23">
    <cfRule type="cellIs" dxfId="136" priority="161" operator="equal">
      <formula>$B$9</formula>
    </cfRule>
  </conditionalFormatting>
  <conditionalFormatting sqref="B27">
    <cfRule type="cellIs" dxfId="135" priority="68" operator="equal">
      <formula>$C$6</formula>
    </cfRule>
  </conditionalFormatting>
  <conditionalFormatting sqref="B31">
    <cfRule type="cellIs" dxfId="134" priority="39" operator="equal">
      <formula>$C$6</formula>
    </cfRule>
  </conditionalFormatting>
  <conditionalFormatting sqref="B43">
    <cfRule type="cellIs" dxfId="133" priority="38" operator="equal">
      <formula>$A$6</formula>
    </cfRule>
  </conditionalFormatting>
  <conditionalFormatting sqref="B56">
    <cfRule type="cellIs" dxfId="132" priority="35" operator="equal">
      <formula>$C$6</formula>
    </cfRule>
  </conditionalFormatting>
  <conditionalFormatting sqref="B60">
    <cfRule type="cellIs" dxfId="131" priority="33" operator="equal">
      <formula>$C$6</formula>
    </cfRule>
  </conditionalFormatting>
  <conditionalFormatting sqref="B64">
    <cfRule type="cellIs" dxfId="130" priority="31" operator="equal">
      <formula>$C$6</formula>
    </cfRule>
  </conditionalFormatting>
  <conditionalFormatting sqref="B68">
    <cfRule type="cellIs" dxfId="129" priority="145" operator="equal">
      <formula>$B$12</formula>
    </cfRule>
  </conditionalFormatting>
  <conditionalFormatting sqref="B72">
    <cfRule type="cellIs" dxfId="128" priority="142" operator="equal">
      <formula>$B$12</formula>
    </cfRule>
  </conditionalFormatting>
  <conditionalFormatting sqref="B80">
    <cfRule type="cellIs" dxfId="127" priority="29" operator="equal">
      <formula>$C$6</formula>
    </cfRule>
    <cfRule type="cellIs" dxfId="126" priority="136" operator="equal">
      <formula>$B$23</formula>
    </cfRule>
  </conditionalFormatting>
  <conditionalFormatting sqref="B84">
    <cfRule type="cellIs" dxfId="125" priority="130" operator="equal">
      <formula>$B$23</formula>
    </cfRule>
    <cfRule type="cellIs" dxfId="124" priority="122" operator="equal">
      <formula>$C$6</formula>
    </cfRule>
  </conditionalFormatting>
  <conditionalFormatting sqref="B88">
    <cfRule type="cellIs" dxfId="123" priority="27" operator="equal">
      <formula>$C$6</formula>
    </cfRule>
    <cfRule type="cellIs" dxfId="122" priority="114" operator="equal">
      <formula>$B$23</formula>
    </cfRule>
  </conditionalFormatting>
  <conditionalFormatting sqref="B92">
    <cfRule type="cellIs" dxfId="121" priority="25" operator="equal">
      <formula>$C$6</formula>
    </cfRule>
    <cfRule type="cellIs" dxfId="120" priority="108" operator="equal">
      <formula>$B$23</formula>
    </cfRule>
  </conditionalFormatting>
  <conditionalFormatting sqref="B96">
    <cfRule type="cellIs" dxfId="119" priority="1" operator="equal">
      <formula>$G$6</formula>
    </cfRule>
  </conditionalFormatting>
  <conditionalFormatting sqref="B100">
    <cfRule type="cellIs" dxfId="118" priority="23" operator="equal">
      <formula>$C$6</formula>
    </cfRule>
    <cfRule type="cellIs" dxfId="117" priority="96" operator="equal">
      <formula>$B$23</formula>
    </cfRule>
  </conditionalFormatting>
  <conditionalFormatting sqref="B104">
    <cfRule type="cellIs" dxfId="116" priority="302" operator="equal">
      <formula>$G$6</formula>
    </cfRule>
  </conditionalFormatting>
  <conditionalFormatting sqref="B108">
    <cfRule type="cellIs" dxfId="115" priority="72" operator="equal">
      <formula>$B$23</formula>
    </cfRule>
    <cfRule type="cellIs" dxfId="114" priority="21" operator="equal">
      <formula>$C$6</formula>
    </cfRule>
  </conditionalFormatting>
  <conditionalFormatting sqref="C23">
    <cfRule type="cellIs" dxfId="113" priority="118" operator="equal">
      <formula>$D$8</formula>
    </cfRule>
    <cfRule type="cellIs" dxfId="112" priority="119" operator="equal">
      <formula>$D$8</formula>
    </cfRule>
  </conditionalFormatting>
  <conditionalFormatting sqref="C31">
    <cfRule type="cellIs" dxfId="111" priority="46" operator="equal">
      <formula>$A$3</formula>
    </cfRule>
  </conditionalFormatting>
  <conditionalFormatting sqref="C43">
    <cfRule type="cellIs" dxfId="110" priority="37" operator="equal">
      <formula>$C$6</formula>
    </cfRule>
  </conditionalFormatting>
  <conditionalFormatting sqref="C60">
    <cfRule type="cellIs" dxfId="109" priority="295" operator="equal">
      <formula>$A$3</formula>
    </cfRule>
  </conditionalFormatting>
  <conditionalFormatting sqref="C64">
    <cfRule type="cellIs" dxfId="108" priority="291" operator="equal">
      <formula>$A$3</formula>
    </cfRule>
  </conditionalFormatting>
  <conditionalFormatting sqref="C68">
    <cfRule type="cellIs" dxfId="107" priority="144" operator="equal">
      <formula>$A$3</formula>
    </cfRule>
  </conditionalFormatting>
  <conditionalFormatting sqref="C72">
    <cfRule type="cellIs" dxfId="106" priority="141" operator="equal">
      <formula>$A$3</formula>
    </cfRule>
  </conditionalFormatting>
  <conditionalFormatting sqref="C80">
    <cfRule type="cellIs" dxfId="105" priority="134" operator="equal">
      <formula>$A$3</formula>
    </cfRule>
  </conditionalFormatting>
  <conditionalFormatting sqref="C84">
    <cfRule type="cellIs" dxfId="104" priority="125" operator="equal">
      <formula>$A$12</formula>
    </cfRule>
  </conditionalFormatting>
  <conditionalFormatting sqref="C88">
    <cfRule type="cellIs" dxfId="103" priority="112" operator="equal">
      <formula>$A$3</formula>
    </cfRule>
  </conditionalFormatting>
  <conditionalFormatting sqref="C92">
    <cfRule type="cellIs" dxfId="102" priority="106" operator="equal">
      <formula>$A$3</formula>
    </cfRule>
  </conditionalFormatting>
  <conditionalFormatting sqref="C96">
    <cfRule type="cellIs" dxfId="101" priority="100" operator="equal">
      <formula>$A$3</formula>
    </cfRule>
  </conditionalFormatting>
  <conditionalFormatting sqref="C100">
    <cfRule type="cellIs" dxfId="100" priority="94" operator="equal">
      <formula>$A$3</formula>
    </cfRule>
  </conditionalFormatting>
  <conditionalFormatting sqref="C104">
    <cfRule type="cellIs" dxfId="99" priority="85" operator="equal">
      <formula>$A$3</formula>
    </cfRule>
  </conditionalFormatting>
  <conditionalFormatting sqref="C108">
    <cfRule type="cellIs" dxfId="98" priority="70" operator="equal">
      <formula>$A$3</formula>
    </cfRule>
  </conditionalFormatting>
  <conditionalFormatting sqref="C23:D23">
    <cfRule type="cellIs" dxfId="97" priority="297" operator="equal">
      <formula>$B$27</formula>
    </cfRule>
  </conditionalFormatting>
  <conditionalFormatting sqref="C84:E84">
    <cfRule type="cellIs" dxfId="96" priority="126" operator="equal">
      <formula>$A$3</formula>
    </cfRule>
  </conditionalFormatting>
  <conditionalFormatting sqref="D23">
    <cfRule type="cellIs" dxfId="95" priority="160" operator="equal">
      <formula>$D$9</formula>
    </cfRule>
  </conditionalFormatting>
  <conditionalFormatting sqref="D84">
    <cfRule type="cellIs" dxfId="94" priority="124" operator="equal">
      <formula>$B$12</formula>
    </cfRule>
  </conditionalFormatting>
  <conditionalFormatting sqref="E23 C27 D43 C56">
    <cfRule type="cellIs" dxfId="93" priority="300" operator="equal">
      <formula>$A$3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BD9454DF-BCBA-4A99-800C-0CF3F16DCE04}">
            <xm:f>'Deaths Formuals'!$A$3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B18</xm:sqref>
        </x14:conditionalFormatting>
      </x14:conditionalFormatting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2:H117"/>
  <sheetViews>
    <sheetView workbookViewId="0">
      <selection activeCell="G16" sqref="G16"/>
    </sheetView>
  </sheetViews>
  <sheetFormatPr defaultColWidth="11.81640625" defaultRowHeight="12.5" x14ac:dyDescent="0.25"/>
  <cols>
    <col min="1" max="8" width="10.7265625" customWidth="1"/>
  </cols>
  <sheetData>
    <row r="2" spans="1:8" ht="29.5" x14ac:dyDescent="0.95">
      <c r="A2" s="1090" t="s">
        <v>1309</v>
      </c>
      <c r="B2" s="1087"/>
      <c r="C2" s="1087"/>
      <c r="D2" s="1087"/>
      <c r="E2" s="1091" t="s">
        <v>1354</v>
      </c>
      <c r="F2" s="1058"/>
      <c r="G2" s="1058"/>
      <c r="H2" s="1058"/>
    </row>
    <row r="3" spans="1:8" ht="13" x14ac:dyDescent="0.3">
      <c r="A3" s="1092">
        <f>A6+C6</f>
        <v>2294</v>
      </c>
      <c r="B3" s="1093"/>
      <c r="C3" s="1093"/>
      <c r="D3" s="1093"/>
      <c r="E3" s="1092">
        <f>E6+G6</f>
        <v>2076</v>
      </c>
      <c r="F3" s="1093"/>
      <c r="G3" s="1093"/>
      <c r="H3" s="1093"/>
    </row>
    <row r="4" spans="1:8" x14ac:dyDescent="0.25">
      <c r="A4" s="1094"/>
      <c r="B4" s="1094"/>
      <c r="C4" s="1094"/>
      <c r="D4" s="33"/>
      <c r="E4" s="1094"/>
      <c r="F4" s="1094"/>
      <c r="G4" s="1094"/>
      <c r="H4" s="33"/>
    </row>
    <row r="5" spans="1:8" x14ac:dyDescent="0.25">
      <c r="A5" s="1095" t="s">
        <v>140</v>
      </c>
      <c r="B5" s="1058"/>
      <c r="C5" s="1058" t="s">
        <v>142</v>
      </c>
      <c r="D5" s="1058"/>
      <c r="E5" s="1095" t="s">
        <v>140</v>
      </c>
      <c r="F5" s="1058"/>
      <c r="G5" s="1058" t="s">
        <v>142</v>
      </c>
      <c r="H5" s="1058"/>
    </row>
    <row r="6" spans="1:8" ht="13" x14ac:dyDescent="0.3">
      <c r="A6" s="1092">
        <f>B8+B9</f>
        <v>705</v>
      </c>
      <c r="B6" s="1093"/>
      <c r="C6" s="1092">
        <f>D8+D9</f>
        <v>1589</v>
      </c>
      <c r="D6" s="1093"/>
      <c r="E6" s="1092">
        <f>F8+F9</f>
        <v>637</v>
      </c>
      <c r="F6" s="1093"/>
      <c r="G6" s="1092">
        <f>H8+H9</f>
        <v>1439</v>
      </c>
      <c r="H6" s="1093"/>
    </row>
    <row r="7" spans="1:8" x14ac:dyDescent="0.25">
      <c r="A7" s="1069"/>
      <c r="B7" s="33"/>
      <c r="C7" s="33"/>
      <c r="D7" s="33"/>
      <c r="E7" s="1069"/>
      <c r="F7" s="33"/>
      <c r="G7" s="33"/>
      <c r="H7" s="33"/>
    </row>
    <row r="8" spans="1:8" ht="13" x14ac:dyDescent="0.3">
      <c r="A8" s="1096" t="s">
        <v>184</v>
      </c>
      <c r="B8" s="1100">
        <v>425</v>
      </c>
      <c r="C8" s="1096" t="s">
        <v>184</v>
      </c>
      <c r="D8" s="1100">
        <v>1244</v>
      </c>
      <c r="E8" s="1096" t="s">
        <v>184</v>
      </c>
      <c r="F8" s="1100">
        <v>382</v>
      </c>
      <c r="G8" s="1096" t="s">
        <v>184</v>
      </c>
      <c r="H8" s="1100">
        <v>1163</v>
      </c>
    </row>
    <row r="9" spans="1:8" ht="13" x14ac:dyDescent="0.3">
      <c r="A9" s="1097" t="s">
        <v>446</v>
      </c>
      <c r="B9" s="1101">
        <v>280</v>
      </c>
      <c r="C9" s="1097" t="s">
        <v>446</v>
      </c>
      <c r="D9" s="1101">
        <v>345</v>
      </c>
      <c r="E9" s="1097" t="s">
        <v>446</v>
      </c>
      <c r="F9" s="1101">
        <v>255</v>
      </c>
      <c r="G9" s="1097" t="s">
        <v>446</v>
      </c>
      <c r="H9" s="1101">
        <v>276</v>
      </c>
    </row>
    <row r="10" spans="1:8" x14ac:dyDescent="0.25">
      <c r="A10" s="1069"/>
      <c r="B10" s="1069"/>
      <c r="C10" s="1069"/>
      <c r="D10" s="33"/>
      <c r="E10" s="33"/>
      <c r="F10" s="33"/>
      <c r="G10" s="33"/>
      <c r="H10" s="33"/>
    </row>
    <row r="11" spans="1:8" x14ac:dyDescent="0.25">
      <c r="A11" s="1095" t="s">
        <v>1310</v>
      </c>
      <c r="B11" s="1095" t="s">
        <v>1311</v>
      </c>
      <c r="C11" s="1069"/>
      <c r="D11" s="1069"/>
      <c r="E11" s="33"/>
      <c r="F11" s="33"/>
      <c r="G11" s="33"/>
      <c r="H11" s="33"/>
    </row>
    <row r="12" spans="1:8" ht="13" x14ac:dyDescent="0.3">
      <c r="A12" s="1092">
        <f>B8+D8</f>
        <v>1669</v>
      </c>
      <c r="B12" s="1092">
        <f>B9+D9</f>
        <v>625</v>
      </c>
      <c r="C12" s="1069"/>
      <c r="D12" s="33"/>
      <c r="E12" s="33"/>
      <c r="F12" s="33"/>
      <c r="G12" s="33"/>
      <c r="H12" s="33"/>
    </row>
    <row r="13" spans="1:8" x14ac:dyDescent="0.25">
      <c r="A13" s="1069"/>
      <c r="B13" s="1069"/>
      <c r="C13" s="1069"/>
      <c r="D13" s="33"/>
      <c r="E13" s="33"/>
      <c r="F13" s="33"/>
      <c r="G13" s="33"/>
      <c r="H13" s="33"/>
    </row>
    <row r="14" spans="1:8" ht="29.5" x14ac:dyDescent="0.95">
      <c r="A14" s="1098" t="s">
        <v>1360</v>
      </c>
      <c r="B14" s="1087"/>
      <c r="C14" s="1087"/>
      <c r="D14" s="1087"/>
      <c r="E14" s="33"/>
      <c r="F14" s="33"/>
      <c r="G14" s="33"/>
      <c r="H14" s="33"/>
    </row>
    <row r="15" spans="1:8" ht="13" x14ac:dyDescent="0.3">
      <c r="A15" s="1092">
        <f>A18+C18</f>
        <v>151</v>
      </c>
      <c r="B15" s="1093"/>
      <c r="C15" s="1093"/>
      <c r="D15" s="1093"/>
      <c r="E15" s="33"/>
      <c r="F15" s="33"/>
      <c r="G15" s="33"/>
      <c r="H15" s="33"/>
    </row>
    <row r="16" spans="1:8" x14ac:dyDescent="0.25">
      <c r="A16" s="1094"/>
      <c r="B16" s="1094"/>
      <c r="C16" s="1094"/>
      <c r="D16" s="33"/>
      <c r="E16" s="33"/>
      <c r="F16" s="33"/>
      <c r="G16" s="33"/>
      <c r="H16" s="33"/>
    </row>
    <row r="17" spans="1:8" x14ac:dyDescent="0.25">
      <c r="A17" s="1095" t="s">
        <v>140</v>
      </c>
      <c r="B17" s="1058"/>
      <c r="C17" s="1058" t="s">
        <v>142</v>
      </c>
      <c r="D17" s="1058"/>
      <c r="E17" s="33"/>
      <c r="F17" s="33"/>
      <c r="G17" s="33"/>
      <c r="H17" s="33"/>
    </row>
    <row r="18" spans="1:8" ht="13" x14ac:dyDescent="0.3">
      <c r="A18" s="1092">
        <f>B20+B21</f>
        <v>44</v>
      </c>
      <c r="B18" s="1093"/>
      <c r="C18" s="1092">
        <f>D20+D21</f>
        <v>107</v>
      </c>
      <c r="D18" s="1093"/>
      <c r="E18" s="33"/>
      <c r="F18" s="33"/>
      <c r="G18" s="33"/>
      <c r="H18" s="33"/>
    </row>
    <row r="19" spans="1:8" x14ac:dyDescent="0.25">
      <c r="A19" s="1069"/>
      <c r="B19" s="33"/>
      <c r="C19" s="33"/>
      <c r="D19" s="33"/>
      <c r="E19" s="33"/>
      <c r="F19" s="33"/>
      <c r="G19" s="33"/>
      <c r="H19" s="33"/>
    </row>
    <row r="20" spans="1:8" ht="13" x14ac:dyDescent="0.3">
      <c r="A20" s="1096" t="s">
        <v>184</v>
      </c>
      <c r="B20" s="1100">
        <v>29</v>
      </c>
      <c r="C20" s="1096" t="s">
        <v>184</v>
      </c>
      <c r="D20" s="1100">
        <v>54</v>
      </c>
      <c r="E20" s="33"/>
      <c r="F20" s="33"/>
      <c r="G20" s="33"/>
      <c r="H20" s="33"/>
    </row>
    <row r="21" spans="1:8" ht="13" x14ac:dyDescent="0.3">
      <c r="A21" s="1097" t="s">
        <v>446</v>
      </c>
      <c r="B21" s="1101">
        <v>15</v>
      </c>
      <c r="C21" s="1097" t="s">
        <v>446</v>
      </c>
      <c r="D21" s="1101">
        <v>53</v>
      </c>
      <c r="E21" s="33"/>
      <c r="F21" s="33"/>
      <c r="G21" s="33"/>
      <c r="H21" s="33"/>
    </row>
    <row r="22" spans="1:8" x14ac:dyDescent="0.25">
      <c r="A22" s="1069"/>
      <c r="B22" s="1069"/>
      <c r="C22" s="1069"/>
      <c r="D22" s="33"/>
      <c r="E22" s="33"/>
      <c r="F22" s="33"/>
      <c r="G22" s="33"/>
      <c r="H22" s="33"/>
    </row>
    <row r="23" spans="1:8" x14ac:dyDescent="0.25">
      <c r="A23" s="1095" t="s">
        <v>1310</v>
      </c>
      <c r="B23" s="1095" t="s">
        <v>1311</v>
      </c>
      <c r="C23" s="1069"/>
      <c r="D23" s="1069"/>
      <c r="E23" s="33"/>
      <c r="F23" s="33"/>
      <c r="G23" s="33"/>
      <c r="H23" s="33"/>
    </row>
    <row r="24" spans="1:8" ht="13" x14ac:dyDescent="0.3">
      <c r="A24" s="1092">
        <f>B20+D20</f>
        <v>83</v>
      </c>
      <c r="B24" s="1092">
        <f>B21+D21</f>
        <v>68</v>
      </c>
      <c r="C24" s="1069"/>
      <c r="D24" s="33"/>
      <c r="E24" s="33"/>
      <c r="F24" s="33"/>
      <c r="G24" s="33"/>
      <c r="H24" s="33"/>
    </row>
    <row r="25" spans="1:8" x14ac:dyDescent="0.25">
      <c r="A25" s="1069"/>
      <c r="B25" s="1069"/>
      <c r="C25" s="1069"/>
      <c r="D25" s="33"/>
      <c r="E25" s="33"/>
      <c r="F25" s="33"/>
      <c r="G25" s="33"/>
      <c r="H25" s="33"/>
    </row>
    <row r="26" spans="1:8" ht="29.5" x14ac:dyDescent="0.95">
      <c r="A26" s="1105" t="s">
        <v>1368</v>
      </c>
      <c r="B26" s="1106"/>
      <c r="C26" s="1106"/>
      <c r="D26" s="1106"/>
      <c r="E26" s="1106"/>
      <c r="F26" s="1106"/>
      <c r="G26" s="1106"/>
      <c r="H26" s="1106"/>
    </row>
    <row r="28" spans="1:8" x14ac:dyDescent="0.25">
      <c r="A28" s="1072" t="s">
        <v>1346</v>
      </c>
    </row>
    <row r="29" spans="1:8" x14ac:dyDescent="0.25">
      <c r="A29" s="1063" t="s">
        <v>140</v>
      </c>
      <c r="C29" t="s">
        <v>142</v>
      </c>
      <c r="E29" t="s">
        <v>48</v>
      </c>
    </row>
    <row r="30" spans="1:8" x14ac:dyDescent="0.25">
      <c r="A30" s="1069" t="s">
        <v>184</v>
      </c>
      <c r="B30" s="33" t="s">
        <v>446</v>
      </c>
      <c r="C30" s="33" t="s">
        <v>184</v>
      </c>
      <c r="D30" s="33" t="s">
        <v>446</v>
      </c>
    </row>
    <row r="31" spans="1:8" x14ac:dyDescent="0.25">
      <c r="A31" s="1070">
        <f>'D-1'!L16</f>
        <v>425</v>
      </c>
      <c r="B31" s="1070">
        <f>'D-2'!M16</f>
        <v>280</v>
      </c>
      <c r="C31" s="1070">
        <f>'D-1'!H16</f>
        <v>1244</v>
      </c>
      <c r="D31" s="1070">
        <f>'D-1'!G16</f>
        <v>345</v>
      </c>
      <c r="E31" s="1070">
        <f>'D-1'!B16</f>
        <v>2294</v>
      </c>
      <c r="F31" s="1063">
        <f>B8-A31</f>
        <v>0</v>
      </c>
      <c r="G31" s="1063">
        <f>B9-B31</f>
        <v>0</v>
      </c>
    </row>
    <row r="32" spans="1:8" x14ac:dyDescent="0.25">
      <c r="F32" s="1063">
        <f>D8-C31</f>
        <v>0</v>
      </c>
      <c r="G32" s="1063">
        <f>D9-D31</f>
        <v>0</v>
      </c>
    </row>
    <row r="33" spans="1:7" x14ac:dyDescent="0.25">
      <c r="A33" s="1072" t="s">
        <v>1347</v>
      </c>
    </row>
    <row r="34" spans="1:7" x14ac:dyDescent="0.25">
      <c r="A34" s="1063" t="s">
        <v>140</v>
      </c>
      <c r="B34" t="s">
        <v>142</v>
      </c>
      <c r="C34" t="s">
        <v>48</v>
      </c>
    </row>
    <row r="35" spans="1:7" x14ac:dyDescent="0.25">
      <c r="A35" s="1071">
        <f>'D-2'!L16</f>
        <v>705</v>
      </c>
      <c r="B35" s="1085">
        <f>'D-2'!H16</f>
        <v>1589</v>
      </c>
      <c r="C35" s="1071">
        <f>'D-2'!B16</f>
        <v>2294</v>
      </c>
      <c r="E35" s="1063"/>
      <c r="F35" s="1063"/>
      <c r="G35" s="1063">
        <f>A3-C35</f>
        <v>0</v>
      </c>
    </row>
    <row r="37" spans="1:7" x14ac:dyDescent="0.25">
      <c r="A37" s="1072" t="s">
        <v>1348</v>
      </c>
    </row>
    <row r="38" spans="1:7" x14ac:dyDescent="0.25">
      <c r="A38" s="1063" t="s">
        <v>140</v>
      </c>
      <c r="B38" t="s">
        <v>142</v>
      </c>
      <c r="C38" t="s">
        <v>48</v>
      </c>
    </row>
    <row r="39" spans="1:7" x14ac:dyDescent="0.25">
      <c r="A39" s="1070">
        <f>'D-3'!H19</f>
        <v>705</v>
      </c>
      <c r="B39" s="1070">
        <f>'D-3'!E19</f>
        <v>1589</v>
      </c>
      <c r="C39" s="1070">
        <f>'D-3'!B19</f>
        <v>2294</v>
      </c>
      <c r="E39" s="1063">
        <f>A6-A39</f>
        <v>0</v>
      </c>
      <c r="F39" s="1063">
        <f>C6-B39</f>
        <v>0</v>
      </c>
      <c r="G39" s="1063">
        <f>A3-C39</f>
        <v>0</v>
      </c>
    </row>
    <row r="40" spans="1:7" x14ac:dyDescent="0.25">
      <c r="A40" s="1063"/>
      <c r="B40" s="1063"/>
      <c r="C40" s="1063"/>
      <c r="E40" s="1073"/>
      <c r="F40" s="1073"/>
      <c r="G40" s="1073"/>
    </row>
    <row r="41" spans="1:7" x14ac:dyDescent="0.25">
      <c r="A41" s="1072" t="s">
        <v>1349</v>
      </c>
    </row>
    <row r="42" spans="1:7" x14ac:dyDescent="0.25">
      <c r="A42" s="1063" t="s">
        <v>140</v>
      </c>
      <c r="B42" t="s">
        <v>142</v>
      </c>
      <c r="C42" t="s">
        <v>48</v>
      </c>
    </row>
    <row r="43" spans="1:7" x14ac:dyDescent="0.25">
      <c r="A43" s="1070">
        <f>'D-4'!H33</f>
        <v>705</v>
      </c>
      <c r="B43" s="1070">
        <f>'D-4'!E33</f>
        <v>1589</v>
      </c>
      <c r="C43" s="1070">
        <f>'D-4'!B33</f>
        <v>2294</v>
      </c>
      <c r="E43" s="1063">
        <f>A6-A43</f>
        <v>0</v>
      </c>
      <c r="F43" s="1063">
        <f>C6-B43</f>
        <v>0</v>
      </c>
      <c r="G43" s="1063">
        <f>A3-C43</f>
        <v>0</v>
      </c>
    </row>
    <row r="44" spans="1:7" x14ac:dyDescent="0.25">
      <c r="E44" s="1063"/>
      <c r="F44" s="1063"/>
      <c r="G44" s="1063"/>
    </row>
    <row r="45" spans="1:7" x14ac:dyDescent="0.25">
      <c r="A45" s="1072" t="s">
        <v>1350</v>
      </c>
    </row>
    <row r="46" spans="1:7" x14ac:dyDescent="0.25">
      <c r="A46" t="s">
        <v>48</v>
      </c>
    </row>
    <row r="47" spans="1:7" x14ac:dyDescent="0.25">
      <c r="A47" s="1070">
        <f>'D-5'!B26</f>
        <v>705</v>
      </c>
      <c r="C47" s="1063"/>
      <c r="D47" s="1063"/>
      <c r="E47" s="1063">
        <f>A47-A6</f>
        <v>0</v>
      </c>
    </row>
    <row r="48" spans="1:7" x14ac:dyDescent="0.25">
      <c r="C48" s="1063"/>
      <c r="D48" s="1063"/>
      <c r="E48" s="1063"/>
    </row>
    <row r="49" spans="1:7" x14ac:dyDescent="0.25">
      <c r="A49" s="1072" t="s">
        <v>1351</v>
      </c>
    </row>
    <row r="50" spans="1:7" x14ac:dyDescent="0.25">
      <c r="A50" s="33" t="s">
        <v>184</v>
      </c>
      <c r="B50" s="33" t="s">
        <v>446</v>
      </c>
      <c r="C50" t="s">
        <v>48</v>
      </c>
    </row>
    <row r="51" spans="1:7" x14ac:dyDescent="0.25">
      <c r="A51" s="1070">
        <f>'D-6'!D12</f>
        <v>425</v>
      </c>
      <c r="B51" s="1070">
        <f>'D-6'!C12</f>
        <v>280</v>
      </c>
      <c r="C51" s="1070">
        <f>'D-6'!B12</f>
        <v>705</v>
      </c>
      <c r="E51" s="1063">
        <f>A51-B8</f>
        <v>0</v>
      </c>
      <c r="F51" s="1063">
        <f>B51-B9</f>
        <v>0</v>
      </c>
      <c r="G51" s="1063">
        <f>C51-A6</f>
        <v>0</v>
      </c>
    </row>
    <row r="53" spans="1:7" x14ac:dyDescent="0.25">
      <c r="A53" s="1072" t="s">
        <v>1352</v>
      </c>
    </row>
    <row r="54" spans="1:7" x14ac:dyDescent="0.25">
      <c r="A54" s="1063" t="s">
        <v>140</v>
      </c>
      <c r="C54" t="s">
        <v>142</v>
      </c>
      <c r="E54" t="s">
        <v>48</v>
      </c>
    </row>
    <row r="55" spans="1:7" x14ac:dyDescent="0.25">
      <c r="A55" s="1069" t="s">
        <v>184</v>
      </c>
      <c r="B55" s="33" t="s">
        <v>446</v>
      </c>
      <c r="C55" s="33" t="s">
        <v>184</v>
      </c>
      <c r="D55" s="33" t="s">
        <v>446</v>
      </c>
    </row>
    <row r="56" spans="1:7" x14ac:dyDescent="0.25">
      <c r="A56" s="1070">
        <f>'D-7'!J104</f>
        <v>425</v>
      </c>
      <c r="B56" s="1070">
        <f>'D-7'!I104</f>
        <v>280</v>
      </c>
      <c r="C56" s="1070">
        <f>'D-7'!G104</f>
        <v>1244</v>
      </c>
      <c r="D56" s="1070">
        <f>'D-7'!F104</f>
        <v>345</v>
      </c>
      <c r="E56" s="1070">
        <f>'D-7'!B104</f>
        <v>2294</v>
      </c>
      <c r="F56" s="1063">
        <f>B8-A56</f>
        <v>0</v>
      </c>
      <c r="G56" s="1063">
        <f>B9-B56</f>
        <v>0</v>
      </c>
    </row>
    <row r="57" spans="1:7" x14ac:dyDescent="0.25">
      <c r="F57" s="1063">
        <f>D8-C56</f>
        <v>0</v>
      </c>
      <c r="G57" s="1063">
        <f>D9-D56</f>
        <v>0</v>
      </c>
    </row>
    <row r="58" spans="1:7" x14ac:dyDescent="0.25">
      <c r="A58" s="1072" t="s">
        <v>1353</v>
      </c>
      <c r="F58" s="1063"/>
    </row>
    <row r="59" spans="1:7" x14ac:dyDescent="0.25">
      <c r="A59" s="1063" t="s">
        <v>140</v>
      </c>
      <c r="C59" t="s">
        <v>142</v>
      </c>
      <c r="E59" t="s">
        <v>48</v>
      </c>
    </row>
    <row r="60" spans="1:7" x14ac:dyDescent="0.25">
      <c r="A60" s="1069" t="s">
        <v>184</v>
      </c>
      <c r="B60" s="33" t="s">
        <v>446</v>
      </c>
      <c r="C60" s="33" t="s">
        <v>184</v>
      </c>
      <c r="D60" s="33" t="s">
        <v>446</v>
      </c>
    </row>
    <row r="61" spans="1:7" x14ac:dyDescent="0.25">
      <c r="A61" s="1070">
        <f>'D-8-1'!C63</f>
        <v>382</v>
      </c>
      <c r="B61" s="1070">
        <f>'D-8-1'!C64</f>
        <v>255</v>
      </c>
      <c r="C61" s="1070">
        <f>'D-8-2'!C63</f>
        <v>1163</v>
      </c>
      <c r="D61" s="1070">
        <f>'D-8-2'!C64</f>
        <v>276</v>
      </c>
      <c r="E61" s="1070">
        <f>'D-8-3'!C65</f>
        <v>2076</v>
      </c>
      <c r="F61" s="1063">
        <f>F8-A61</f>
        <v>0</v>
      </c>
      <c r="G61" s="1063">
        <f>F9-B61</f>
        <v>0</v>
      </c>
    </row>
    <row r="62" spans="1:7" x14ac:dyDescent="0.25">
      <c r="F62" s="1063">
        <f>H8-C61</f>
        <v>0</v>
      </c>
      <c r="G62" s="1063">
        <f>H9-D61</f>
        <v>0</v>
      </c>
    </row>
    <row r="63" spans="1:7" x14ac:dyDescent="0.25">
      <c r="A63" s="1072" t="s">
        <v>1356</v>
      </c>
    </row>
    <row r="64" spans="1:7" x14ac:dyDescent="0.25">
      <c r="A64" s="33" t="s">
        <v>184</v>
      </c>
      <c r="B64" s="33" t="s">
        <v>446</v>
      </c>
      <c r="C64" t="s">
        <v>48</v>
      </c>
    </row>
    <row r="65" spans="1:8" x14ac:dyDescent="0.25">
      <c r="A65" s="1071">
        <f>'D-9'!D13</f>
        <v>1669</v>
      </c>
      <c r="B65" s="1071">
        <f>'D-9'!C13</f>
        <v>625</v>
      </c>
      <c r="C65" s="1070">
        <f>'D-9'!B13</f>
        <v>2294</v>
      </c>
      <c r="E65" s="1063">
        <f>A65-A12</f>
        <v>0</v>
      </c>
      <c r="F65" s="1063">
        <f>B65-B12</f>
        <v>0</v>
      </c>
      <c r="G65" s="1063">
        <f>C65-A3</f>
        <v>0</v>
      </c>
    </row>
    <row r="66" spans="1:8" x14ac:dyDescent="0.25">
      <c r="F66" s="1063"/>
    </row>
    <row r="67" spans="1:8" x14ac:dyDescent="0.25">
      <c r="A67" s="1072" t="s">
        <v>1357</v>
      </c>
      <c r="F67" s="1063"/>
    </row>
    <row r="68" spans="1:8" x14ac:dyDescent="0.25">
      <c r="A68" s="1063" t="s">
        <v>140</v>
      </c>
      <c r="C68" t="s">
        <v>142</v>
      </c>
      <c r="E68" t="s">
        <v>48</v>
      </c>
    </row>
    <row r="69" spans="1:8" x14ac:dyDescent="0.25">
      <c r="A69" s="1069" t="s">
        <v>184</v>
      </c>
      <c r="B69" s="33" t="s">
        <v>446</v>
      </c>
      <c r="C69" s="33" t="s">
        <v>184</v>
      </c>
      <c r="D69" s="33" t="s">
        <v>446</v>
      </c>
    </row>
    <row r="70" spans="1:8" x14ac:dyDescent="0.25">
      <c r="A70" s="1070">
        <f>'D-10-1'!C44</f>
        <v>382</v>
      </c>
      <c r="B70" s="1070">
        <f>'D-10-1'!C45</f>
        <v>255</v>
      </c>
      <c r="C70" s="1070">
        <f>'D-10-2'!C44</f>
        <v>1163</v>
      </c>
      <c r="D70" s="1070">
        <f>'D-10-2'!C45</f>
        <v>276</v>
      </c>
      <c r="E70" s="1070">
        <f>'D-10-3'!C46</f>
        <v>2076</v>
      </c>
      <c r="F70" s="1063">
        <f>F8-A70</f>
        <v>0</v>
      </c>
      <c r="G70" s="1063">
        <f>F9-B70</f>
        <v>0</v>
      </c>
    </row>
    <row r="71" spans="1:8" x14ac:dyDescent="0.25">
      <c r="F71" s="1063">
        <f>H8-C70</f>
        <v>0</v>
      </c>
      <c r="G71" s="1063">
        <f>H9-D70</f>
        <v>0</v>
      </c>
    </row>
    <row r="72" spans="1:8" x14ac:dyDescent="0.25">
      <c r="A72" s="1072" t="s">
        <v>1358</v>
      </c>
      <c r="F72" s="1063"/>
    </row>
    <row r="73" spans="1:8" x14ac:dyDescent="0.25">
      <c r="A73" s="1063" t="s">
        <v>140</v>
      </c>
      <c r="C73" t="s">
        <v>142</v>
      </c>
      <c r="E73" t="s">
        <v>48</v>
      </c>
    </row>
    <row r="74" spans="1:8" x14ac:dyDescent="0.25">
      <c r="A74" s="1069" t="s">
        <v>184</v>
      </c>
      <c r="B74" s="33" t="s">
        <v>446</v>
      </c>
      <c r="C74" s="33" t="s">
        <v>184</v>
      </c>
      <c r="D74" s="33" t="s">
        <v>446</v>
      </c>
    </row>
    <row r="75" spans="1:8" x14ac:dyDescent="0.25">
      <c r="A75" s="1070">
        <f>'D-11'!K23</f>
        <v>425</v>
      </c>
      <c r="B75" s="1070">
        <f>'D-11'!J23</f>
        <v>280</v>
      </c>
      <c r="C75" s="1070">
        <f>'D-11'!H23</f>
        <v>1244</v>
      </c>
      <c r="D75" s="1070">
        <f>'D-11'!G23</f>
        <v>345</v>
      </c>
      <c r="E75" s="1070">
        <f>'D-11'!C23</f>
        <v>2294</v>
      </c>
      <c r="F75" s="1063">
        <f>B8-A75</f>
        <v>0</v>
      </c>
      <c r="G75" s="1063">
        <f>B9-B75</f>
        <v>0</v>
      </c>
    </row>
    <row r="76" spans="1:8" x14ac:dyDescent="0.25">
      <c r="F76" s="1063">
        <f>D8-C75</f>
        <v>0</v>
      </c>
      <c r="G76" s="1063">
        <f>D9-D75</f>
        <v>0</v>
      </c>
    </row>
    <row r="77" spans="1:8" ht="29.5" x14ac:dyDescent="0.95">
      <c r="A77" s="1105" t="s">
        <v>1369</v>
      </c>
      <c r="B77" s="1106"/>
      <c r="C77" s="1106"/>
      <c r="D77" s="1106"/>
      <c r="E77" s="1106"/>
      <c r="F77" s="1106"/>
      <c r="G77" s="1106"/>
      <c r="H77" s="1106"/>
    </row>
    <row r="79" spans="1:8" x14ac:dyDescent="0.25">
      <c r="A79" s="1072" t="s">
        <v>1359</v>
      </c>
      <c r="F79" s="1063"/>
    </row>
    <row r="80" spans="1:8" x14ac:dyDescent="0.25">
      <c r="A80" s="1063" t="s">
        <v>140</v>
      </c>
      <c r="C80" t="s">
        <v>142</v>
      </c>
      <c r="E80" t="s">
        <v>48</v>
      </c>
    </row>
    <row r="81" spans="1:7" x14ac:dyDescent="0.25">
      <c r="A81" s="1069" t="s">
        <v>184</v>
      </c>
      <c r="B81" s="33" t="s">
        <v>446</v>
      </c>
      <c r="C81" s="33" t="s">
        <v>184</v>
      </c>
      <c r="D81" s="33" t="s">
        <v>446</v>
      </c>
    </row>
    <row r="82" spans="1:7" x14ac:dyDescent="0.25">
      <c r="A82" s="1071">
        <f>'D-12-1'!D119</f>
        <v>425</v>
      </c>
      <c r="B82" s="1071">
        <f>'D-12-1'!D120</f>
        <v>280</v>
      </c>
      <c r="C82" s="1071">
        <f>'D-12-2'!D119</f>
        <v>1244</v>
      </c>
      <c r="D82" s="1071">
        <f>'D-12-2'!D120</f>
        <v>345</v>
      </c>
      <c r="E82" s="1071">
        <f>'D-12-3'!D121</f>
        <v>2294</v>
      </c>
      <c r="F82" s="1063">
        <f>B8-A82</f>
        <v>0</v>
      </c>
      <c r="G82" s="1063">
        <f>B9-B82</f>
        <v>0</v>
      </c>
    </row>
    <row r="83" spans="1:7" x14ac:dyDescent="0.25">
      <c r="F83" s="1063">
        <f>D8-C82</f>
        <v>0</v>
      </c>
      <c r="G83" s="1063">
        <f>D9-D82</f>
        <v>0</v>
      </c>
    </row>
    <row r="84" spans="1:7" x14ac:dyDescent="0.25">
      <c r="A84" s="1072" t="s">
        <v>1361</v>
      </c>
      <c r="F84" s="1063"/>
    </row>
    <row r="85" spans="1:7" x14ac:dyDescent="0.25">
      <c r="A85" s="1063" t="s">
        <v>140</v>
      </c>
      <c r="C85" t="s">
        <v>142</v>
      </c>
      <c r="E85" t="s">
        <v>48</v>
      </c>
    </row>
    <row r="86" spans="1:7" x14ac:dyDescent="0.25">
      <c r="A86" s="1069" t="s">
        <v>184</v>
      </c>
      <c r="B86" s="33" t="s">
        <v>446</v>
      </c>
      <c r="C86" s="33" t="s">
        <v>184</v>
      </c>
      <c r="D86" s="33" t="s">
        <v>446</v>
      </c>
    </row>
    <row r="87" spans="1:7" x14ac:dyDescent="0.25">
      <c r="A87" s="1070">
        <f>'ID-1'!J16</f>
        <v>29</v>
      </c>
      <c r="B87" s="1070">
        <f>'ID-1'!I16</f>
        <v>15</v>
      </c>
      <c r="C87" s="1070">
        <f>'ID-1'!G16</f>
        <v>54</v>
      </c>
      <c r="D87" s="1070">
        <f>'ID-1'!F16</f>
        <v>53</v>
      </c>
      <c r="E87" s="1070">
        <f>'ID-1'!B16</f>
        <v>151</v>
      </c>
      <c r="F87" s="1063">
        <f>B20-A87</f>
        <v>0</v>
      </c>
      <c r="G87" s="1063">
        <f>B21-B87</f>
        <v>0</v>
      </c>
    </row>
    <row r="88" spans="1:7" x14ac:dyDescent="0.25">
      <c r="F88" s="1063">
        <f>D20-C87</f>
        <v>0</v>
      </c>
      <c r="G88" s="1063">
        <f>D21-D87</f>
        <v>0</v>
      </c>
    </row>
    <row r="89" spans="1:7" x14ac:dyDescent="0.25">
      <c r="A89" s="1072" t="s">
        <v>1362</v>
      </c>
      <c r="F89" s="1063"/>
    </row>
    <row r="90" spans="1:7" x14ac:dyDescent="0.25">
      <c r="A90" s="1063" t="s">
        <v>140</v>
      </c>
      <c r="C90" t="s">
        <v>142</v>
      </c>
      <c r="E90" t="s">
        <v>48</v>
      </c>
    </row>
    <row r="91" spans="1:7" x14ac:dyDescent="0.25">
      <c r="A91" s="1069" t="s">
        <v>184</v>
      </c>
      <c r="B91" s="33" t="s">
        <v>446</v>
      </c>
      <c r="C91" s="33" t="s">
        <v>184</v>
      </c>
      <c r="D91" s="33" t="s">
        <v>446</v>
      </c>
    </row>
    <row r="92" spans="1:7" x14ac:dyDescent="0.25">
      <c r="A92" s="1070">
        <f>'ID-2'!J16</f>
        <v>29</v>
      </c>
      <c r="B92" s="1070">
        <f>'ID-2'!I16</f>
        <v>15</v>
      </c>
      <c r="C92" s="1070">
        <f>'ID-2'!G16</f>
        <v>54</v>
      </c>
      <c r="D92" s="1070">
        <f>'ID-2'!F16</f>
        <v>53</v>
      </c>
      <c r="E92" s="1070">
        <f>'ID-2'!B16</f>
        <v>151</v>
      </c>
      <c r="F92" s="1063">
        <f>B20-A92</f>
        <v>0</v>
      </c>
      <c r="G92" s="1063">
        <f>B21-B92</f>
        <v>0</v>
      </c>
    </row>
    <row r="93" spans="1:7" x14ac:dyDescent="0.25">
      <c r="F93" s="1063">
        <f>D20-C92</f>
        <v>0</v>
      </c>
      <c r="G93" s="1063">
        <f>D21-D92</f>
        <v>0</v>
      </c>
    </row>
    <row r="94" spans="1:7" x14ac:dyDescent="0.25">
      <c r="A94" s="1072" t="s">
        <v>1363</v>
      </c>
      <c r="F94" s="1063"/>
    </row>
    <row r="95" spans="1:7" x14ac:dyDescent="0.25">
      <c r="A95" s="1063" t="s">
        <v>140</v>
      </c>
      <c r="C95" t="s">
        <v>142</v>
      </c>
      <c r="E95" t="s">
        <v>48</v>
      </c>
    </row>
    <row r="96" spans="1:7" x14ac:dyDescent="0.25">
      <c r="A96" s="1069" t="s">
        <v>184</v>
      </c>
      <c r="B96" s="33" t="s">
        <v>446</v>
      </c>
      <c r="C96" s="33" t="s">
        <v>184</v>
      </c>
      <c r="D96" s="33" t="s">
        <v>446</v>
      </c>
    </row>
    <row r="97" spans="1:8" x14ac:dyDescent="0.25">
      <c r="A97" s="1070">
        <f>'ID-3'!J19</f>
        <v>29</v>
      </c>
      <c r="B97" s="1070">
        <f>'ID-3'!I19</f>
        <v>15</v>
      </c>
      <c r="C97" s="1070">
        <f>'ID-3'!G19</f>
        <v>54</v>
      </c>
      <c r="D97" s="1070">
        <f>'ID-3'!F19</f>
        <v>53</v>
      </c>
      <c r="E97" s="1070">
        <f>'ID-3'!B19</f>
        <v>151</v>
      </c>
      <c r="F97" s="1063">
        <f>B20-A97</f>
        <v>0</v>
      </c>
      <c r="G97" s="1063">
        <f>B21-B97</f>
        <v>0</v>
      </c>
    </row>
    <row r="98" spans="1:8" x14ac:dyDescent="0.25">
      <c r="F98" s="1063">
        <f>D20-C97</f>
        <v>0</v>
      </c>
      <c r="G98" s="1063">
        <f>D21-D97</f>
        <v>0</v>
      </c>
    </row>
    <row r="99" spans="1:8" x14ac:dyDescent="0.25">
      <c r="A99" s="1072" t="s">
        <v>1364</v>
      </c>
      <c r="F99" s="1063"/>
    </row>
    <row r="100" spans="1:8" x14ac:dyDescent="0.25">
      <c r="A100" s="1063" t="s">
        <v>140</v>
      </c>
      <c r="C100" t="s">
        <v>142</v>
      </c>
      <c r="E100" t="s">
        <v>48</v>
      </c>
    </row>
    <row r="101" spans="1:8" x14ac:dyDescent="0.25">
      <c r="A101" s="1069" t="s">
        <v>184</v>
      </c>
      <c r="B101" s="33" t="s">
        <v>446</v>
      </c>
      <c r="C101" s="33" t="s">
        <v>184</v>
      </c>
      <c r="D101" s="33" t="s">
        <v>446</v>
      </c>
    </row>
    <row r="102" spans="1:8" x14ac:dyDescent="0.25">
      <c r="A102" s="1070">
        <f>'ID-4'!J33</f>
        <v>29</v>
      </c>
      <c r="B102" s="1070">
        <f>'ID-4'!I33</f>
        <v>15</v>
      </c>
      <c r="C102" s="1070">
        <f>'ID-4'!G33</f>
        <v>54</v>
      </c>
      <c r="D102" s="1070">
        <f>'ID-4'!F33</f>
        <v>53</v>
      </c>
      <c r="E102" s="1070">
        <f>'ID-4'!B33</f>
        <v>151</v>
      </c>
      <c r="F102" s="1063">
        <f>B20-A102</f>
        <v>0</v>
      </c>
      <c r="G102" s="1063">
        <f>B21-B102</f>
        <v>0</v>
      </c>
    </row>
    <row r="103" spans="1:8" x14ac:dyDescent="0.25">
      <c r="F103" s="1063">
        <f>D20-C102</f>
        <v>0</v>
      </c>
      <c r="G103" s="1063">
        <f>D21-D102</f>
        <v>0</v>
      </c>
    </row>
    <row r="104" spans="1:8" x14ac:dyDescent="0.25">
      <c r="A104" s="1072" t="s">
        <v>1365</v>
      </c>
      <c r="F104" s="1063"/>
    </row>
    <row r="105" spans="1:8" x14ac:dyDescent="0.25">
      <c r="A105" s="1063" t="s">
        <v>140</v>
      </c>
      <c r="B105" t="s">
        <v>142</v>
      </c>
      <c r="C105" t="s">
        <v>48</v>
      </c>
    </row>
    <row r="106" spans="1:8" x14ac:dyDescent="0.25">
      <c r="A106" s="1070">
        <f>'ID-5-1'!B33</f>
        <v>44</v>
      </c>
      <c r="B106" s="1070">
        <f>'ID5-2'!B33</f>
        <v>107</v>
      </c>
      <c r="C106" s="1070">
        <f>'ID5-3'!B33</f>
        <v>151</v>
      </c>
      <c r="F106" s="1063">
        <f>A18-A106</f>
        <v>0</v>
      </c>
      <c r="G106" s="1063">
        <f>C18-B106</f>
        <v>0</v>
      </c>
      <c r="H106" s="1063">
        <f>A15-C106</f>
        <v>0</v>
      </c>
    </row>
    <row r="108" spans="1:8" x14ac:dyDescent="0.25">
      <c r="A108" s="1072" t="s">
        <v>1366</v>
      </c>
      <c r="F108" s="1063"/>
    </row>
    <row r="109" spans="1:8" x14ac:dyDescent="0.25">
      <c r="A109" s="1069" t="s">
        <v>184</v>
      </c>
      <c r="B109" s="33" t="s">
        <v>446</v>
      </c>
      <c r="C109" t="s">
        <v>48</v>
      </c>
    </row>
    <row r="110" spans="1:8" x14ac:dyDescent="0.25">
      <c r="A110" s="1070">
        <f>'ID-6'!D12</f>
        <v>83</v>
      </c>
      <c r="B110" s="1070">
        <f>'ID-6'!C12</f>
        <v>68</v>
      </c>
      <c r="C110" s="1070">
        <f>'ID-6'!B12</f>
        <v>151</v>
      </c>
      <c r="F110" s="1063">
        <f>A24-A110</f>
        <v>0</v>
      </c>
      <c r="G110" s="1063">
        <f>B24-B110</f>
        <v>0</v>
      </c>
      <c r="H110" s="1063">
        <f>A15-C110</f>
        <v>0</v>
      </c>
    </row>
    <row r="112" spans="1:8" x14ac:dyDescent="0.25">
      <c r="A112" s="1072" t="s">
        <v>1367</v>
      </c>
      <c r="F112" s="1063"/>
    </row>
    <row r="113" spans="1:7" x14ac:dyDescent="0.25">
      <c r="A113" s="1063" t="s">
        <v>140</v>
      </c>
      <c r="C113" t="s">
        <v>142</v>
      </c>
      <c r="E113" t="s">
        <v>48</v>
      </c>
    </row>
    <row r="114" spans="1:7" x14ac:dyDescent="0.25">
      <c r="A114" s="1069" t="s">
        <v>184</v>
      </c>
      <c r="B114" s="33" t="s">
        <v>446</v>
      </c>
      <c r="C114" s="33" t="s">
        <v>184</v>
      </c>
      <c r="D114" s="33" t="s">
        <v>446</v>
      </c>
    </row>
    <row r="115" spans="1:7" x14ac:dyDescent="0.25">
      <c r="A115" s="1071">
        <f>'ID-7'!K33</f>
        <v>29</v>
      </c>
      <c r="B115" s="1071">
        <f>'ID-7'!J33</f>
        <v>15</v>
      </c>
      <c r="C115" s="1071">
        <f>'ID-7'!H33</f>
        <v>54</v>
      </c>
      <c r="D115" s="1071">
        <f>'ID-7'!G33</f>
        <v>53</v>
      </c>
      <c r="E115" s="1071">
        <f>'ID-7'!C33</f>
        <v>151</v>
      </c>
      <c r="F115" s="1063">
        <f>B20-A115</f>
        <v>0</v>
      </c>
      <c r="G115" s="1063">
        <f>B21-B115</f>
        <v>0</v>
      </c>
    </row>
    <row r="116" spans="1:7" x14ac:dyDescent="0.25">
      <c r="F116" s="1063">
        <f>D20-C115</f>
        <v>0</v>
      </c>
      <c r="G116" s="1063">
        <f>D21-D115</f>
        <v>0</v>
      </c>
    </row>
    <row r="117" spans="1:7" x14ac:dyDescent="0.25">
      <c r="F117" s="1063">
        <f>A15-E115</f>
        <v>0</v>
      </c>
    </row>
  </sheetData>
  <conditionalFormatting sqref="A31">
    <cfRule type="cellIs" dxfId="92" priority="92" operator="equal">
      <formula>$B$8</formula>
    </cfRule>
  </conditionalFormatting>
  <conditionalFormatting sqref="A39">
    <cfRule type="cellIs" dxfId="91" priority="204" operator="equal">
      <formula>$A$6</formula>
    </cfRule>
    <cfRule type="cellIs" dxfId="89" priority="183" operator="equal">
      <formula>$A$6</formula>
    </cfRule>
  </conditionalFormatting>
  <conditionalFormatting sqref="A43">
    <cfRule type="cellIs" dxfId="88" priority="177" operator="equal">
      <formula>$A$6</formula>
    </cfRule>
    <cfRule type="cellIs" dxfId="87" priority="180" operator="equal">
      <formula>$A$6</formula>
    </cfRule>
  </conditionalFormatting>
  <conditionalFormatting sqref="A47">
    <cfRule type="cellIs" dxfId="85" priority="176" operator="equal">
      <formula>$A$6</formula>
    </cfRule>
    <cfRule type="cellIs" dxfId="84" priority="276" operator="equal">
      <formula>$A$3</formula>
    </cfRule>
  </conditionalFormatting>
  <conditionalFormatting sqref="A51">
    <cfRule type="cellIs" dxfId="83" priority="175" operator="equal">
      <formula>$B$8</formula>
    </cfRule>
    <cfRule type="cellIs" dxfId="82" priority="269" operator="equal">
      <formula>$A$12</formula>
    </cfRule>
  </conditionalFormatting>
  <conditionalFormatting sqref="A56">
    <cfRule type="cellIs" dxfId="81" priority="91" operator="equal">
      <formula>$B$8</formula>
    </cfRule>
  </conditionalFormatting>
  <conditionalFormatting sqref="A61">
    <cfRule type="cellIs" dxfId="80" priority="90" operator="equal">
      <formula>$F$8</formula>
    </cfRule>
  </conditionalFormatting>
  <conditionalFormatting sqref="A65">
    <cfRule type="cellIs" dxfId="79" priority="141" operator="equal">
      <formula>$A$12</formula>
    </cfRule>
  </conditionalFormatting>
  <conditionalFormatting sqref="A70">
    <cfRule type="cellIs" dxfId="78" priority="84" operator="equal">
      <formula>$F$8</formula>
    </cfRule>
  </conditionalFormatting>
  <conditionalFormatting sqref="A75">
    <cfRule type="cellIs" dxfId="77" priority="79" operator="equal">
      <formula>$B$8</formula>
    </cfRule>
  </conditionalFormatting>
  <conditionalFormatting sqref="A82">
    <cfRule type="cellIs" dxfId="76" priority="69" operator="equal">
      <formula>$B$8</formula>
    </cfRule>
  </conditionalFormatting>
  <conditionalFormatting sqref="A87">
    <cfRule type="cellIs" dxfId="75" priority="59" operator="equal">
      <formula>$B$20</formula>
    </cfRule>
  </conditionalFormatting>
  <conditionalFormatting sqref="A92">
    <cfRule type="cellIs" dxfId="74" priority="49" operator="equal">
      <formula>$B$20</formula>
    </cfRule>
  </conditionalFormatting>
  <conditionalFormatting sqref="A97">
    <cfRule type="cellIs" dxfId="73" priority="39" operator="equal">
      <formula>$B$20</formula>
    </cfRule>
  </conditionalFormatting>
  <conditionalFormatting sqref="A102">
    <cfRule type="cellIs" dxfId="72" priority="29" operator="equal">
      <formula>$B$20</formula>
    </cfRule>
  </conditionalFormatting>
  <conditionalFormatting sqref="A106">
    <cfRule type="cellIs" dxfId="71" priority="19" operator="equal">
      <formula>$A$18</formula>
    </cfRule>
  </conditionalFormatting>
  <conditionalFormatting sqref="A110">
    <cfRule type="cellIs" dxfId="70" priority="13" operator="equal">
      <formula>$A$24</formula>
    </cfRule>
  </conditionalFormatting>
  <conditionalFormatting sqref="A115">
    <cfRule type="cellIs" dxfId="69" priority="5" operator="equal">
      <formula>$B$20</formula>
    </cfRule>
  </conditionalFormatting>
  <conditionalFormatting sqref="A35:B35">
    <cfRule type="cellIs" dxfId="68" priority="209" operator="equal">
      <formula>$A$6</formula>
    </cfRule>
  </conditionalFormatting>
  <conditionalFormatting sqref="B31">
    <cfRule type="cellIs" dxfId="67" priority="274" operator="equal">
      <formula>$B$9</formula>
    </cfRule>
    <cfRule type="cellIs" dxfId="66" priority="279" operator="equal">
      <formula>7944</formula>
    </cfRule>
    <cfRule type="cellIs" dxfId="65" priority="280" operator="equal">
      <formula>$A$6</formula>
    </cfRule>
  </conditionalFormatting>
  <conditionalFormatting sqref="B35">
    <cfRule type="cellIs" dxfId="64" priority="208" operator="equal">
      <formula>$C$6</formula>
    </cfRule>
  </conditionalFormatting>
  <conditionalFormatting sqref="B39">
    <cfRule type="cellIs" dxfId="63" priority="203" operator="equal">
      <formula>$C$6</formula>
    </cfRule>
  </conditionalFormatting>
  <conditionalFormatting sqref="B43">
    <cfRule type="cellIs" dxfId="62" priority="179" operator="equal">
      <formula>$C$6</formula>
    </cfRule>
  </conditionalFormatting>
  <conditionalFormatting sqref="B51">
    <cfRule type="cellIs" dxfId="61" priority="174" operator="equal">
      <formula>$B$9</formula>
    </cfRule>
    <cfRule type="cellIs" dxfId="60" priority="268" operator="equal">
      <formula>$B$12</formula>
    </cfRule>
  </conditionalFormatting>
  <conditionalFormatting sqref="B56">
    <cfRule type="cellIs" dxfId="59" priority="168" operator="equal">
      <formula>$B$9</formula>
    </cfRule>
    <cfRule type="cellIs" dxfId="58" priority="170" operator="equal">
      <formula>7944</formula>
    </cfRule>
    <cfRule type="cellIs" dxfId="57" priority="171" operator="equal">
      <formula>$A$6</formula>
    </cfRule>
  </conditionalFormatting>
  <conditionalFormatting sqref="B61">
    <cfRule type="cellIs" dxfId="56" priority="89" operator="equal">
      <formula>$F$9</formula>
    </cfRule>
  </conditionalFormatting>
  <conditionalFormatting sqref="B65">
    <cfRule type="cellIs" dxfId="55" priority="140" operator="equal">
      <formula>$B$12</formula>
    </cfRule>
  </conditionalFormatting>
  <conditionalFormatting sqref="B70">
    <cfRule type="cellIs" dxfId="54" priority="83" operator="equal">
      <formula>$F$9</formula>
    </cfRule>
  </conditionalFormatting>
  <conditionalFormatting sqref="B75">
    <cfRule type="cellIs" dxfId="53" priority="78" operator="equal">
      <formula>$B$9</formula>
    </cfRule>
  </conditionalFormatting>
  <conditionalFormatting sqref="B82">
    <cfRule type="cellIs" dxfId="52" priority="68" operator="equal">
      <formula>$B$9</formula>
    </cfRule>
  </conditionalFormatting>
  <conditionalFormatting sqref="B87">
    <cfRule type="cellIs" dxfId="51" priority="58" operator="equal">
      <formula>$B$21</formula>
    </cfRule>
  </conditionalFormatting>
  <conditionalFormatting sqref="B92">
    <cfRule type="cellIs" dxfId="50" priority="48" operator="equal">
      <formula>$B$21</formula>
    </cfRule>
  </conditionalFormatting>
  <conditionalFormatting sqref="B97">
    <cfRule type="cellIs" dxfId="49" priority="38" operator="equal">
      <formula>$B$21</formula>
    </cfRule>
  </conditionalFormatting>
  <conditionalFormatting sqref="B102">
    <cfRule type="cellIs" dxfId="48" priority="28" operator="equal">
      <formula>$B$21</formula>
    </cfRule>
  </conditionalFormatting>
  <conditionalFormatting sqref="B106">
    <cfRule type="cellIs" dxfId="47" priority="18" operator="equal">
      <formula>$C$18</formula>
    </cfRule>
  </conditionalFormatting>
  <conditionalFormatting sqref="B110">
    <cfRule type="cellIs" dxfId="46" priority="12" operator="equal">
      <formula>$B$24</formula>
    </cfRule>
  </conditionalFormatting>
  <conditionalFormatting sqref="B115">
    <cfRule type="cellIs" dxfId="45" priority="4" operator="equal">
      <formula>$B$21</formula>
    </cfRule>
  </conditionalFormatting>
  <conditionalFormatting sqref="C31">
    <cfRule type="cellIs" dxfId="44" priority="244" operator="equal">
      <formula>$D$8</formula>
    </cfRule>
    <cfRule type="cellIs" dxfId="43" priority="245" operator="equal">
      <formula>$D$8</formula>
    </cfRule>
  </conditionalFormatting>
  <conditionalFormatting sqref="C39">
    <cfRule type="cellIs" dxfId="42" priority="207" operator="equal">
      <formula>$A$3</formula>
    </cfRule>
  </conditionalFormatting>
  <conditionalFormatting sqref="C43">
    <cfRule type="cellIs" dxfId="41" priority="181" operator="equal">
      <formula>$A$3</formula>
    </cfRule>
  </conditionalFormatting>
  <conditionalFormatting sqref="C51">
    <cfRule type="cellIs" dxfId="40" priority="267" operator="equal">
      <formula>$A$3</formula>
    </cfRule>
    <cfRule type="cellIs" dxfId="39" priority="173" operator="equal">
      <formula>$A$6</formula>
    </cfRule>
  </conditionalFormatting>
  <conditionalFormatting sqref="C56">
    <cfRule type="cellIs" dxfId="38" priority="163" operator="equal">
      <formula>$D$8</formula>
    </cfRule>
    <cfRule type="cellIs" dxfId="37" priority="164" operator="equal">
      <formula>$D$8</formula>
    </cfRule>
  </conditionalFormatting>
  <conditionalFormatting sqref="C61">
    <cfRule type="cellIs" dxfId="36" priority="88" operator="equal">
      <formula>$H$8</formula>
    </cfRule>
  </conditionalFormatting>
  <conditionalFormatting sqref="C65">
    <cfRule type="cellIs" dxfId="35" priority="139" operator="equal">
      <formula>$A$3</formula>
    </cfRule>
  </conditionalFormatting>
  <conditionalFormatting sqref="C70">
    <cfRule type="cellIs" dxfId="34" priority="82" operator="equal">
      <formula>$H$8</formula>
    </cfRule>
  </conditionalFormatting>
  <conditionalFormatting sqref="C75">
    <cfRule type="cellIs" dxfId="33" priority="77" operator="equal">
      <formula>$D$8</formula>
    </cfRule>
  </conditionalFormatting>
  <conditionalFormatting sqref="C82">
    <cfRule type="cellIs" dxfId="32" priority="67" operator="equal">
      <formula>$D$8</formula>
    </cfRule>
  </conditionalFormatting>
  <conditionalFormatting sqref="C87">
    <cfRule type="cellIs" dxfId="31" priority="57" operator="equal">
      <formula>$D$20</formula>
    </cfRule>
  </conditionalFormatting>
  <conditionalFormatting sqref="C92">
    <cfRule type="cellIs" dxfId="30" priority="47" operator="equal">
      <formula>$D$20</formula>
    </cfRule>
  </conditionalFormatting>
  <conditionalFormatting sqref="C97">
    <cfRule type="cellIs" dxfId="29" priority="37" operator="equal">
      <formula>$D$20</formula>
    </cfRule>
  </conditionalFormatting>
  <conditionalFormatting sqref="C102">
    <cfRule type="cellIs" dxfId="28" priority="27" operator="equal">
      <formula>$D$20</formula>
    </cfRule>
  </conditionalFormatting>
  <conditionalFormatting sqref="C106">
    <cfRule type="cellIs" dxfId="27" priority="17" operator="equal">
      <formula>$A$15</formula>
    </cfRule>
  </conditionalFormatting>
  <conditionalFormatting sqref="C110">
    <cfRule type="cellIs" dxfId="26" priority="11" operator="equal">
      <formula>$A$15</formula>
    </cfRule>
  </conditionalFormatting>
  <conditionalFormatting sqref="C115">
    <cfRule type="cellIs" dxfId="25" priority="3" operator="equal">
      <formula>$D$20</formula>
    </cfRule>
  </conditionalFormatting>
  <conditionalFormatting sqref="C31:D31">
    <cfRule type="cellIs" dxfId="24" priority="278" operator="equal">
      <formula>$B$35</formula>
    </cfRule>
  </conditionalFormatting>
  <conditionalFormatting sqref="C56:D56">
    <cfRule type="cellIs" dxfId="23" priority="169" operator="equal">
      <formula>$B$35</formula>
    </cfRule>
  </conditionalFormatting>
  <conditionalFormatting sqref="D31">
    <cfRule type="cellIs" dxfId="22" priority="273" operator="equal">
      <formula>$D$9</formula>
    </cfRule>
  </conditionalFormatting>
  <conditionalFormatting sqref="D56">
    <cfRule type="cellIs" dxfId="21" priority="167" operator="equal">
      <formula>$D$9</formula>
    </cfRule>
  </conditionalFormatting>
  <conditionalFormatting sqref="D61">
    <cfRule type="cellIs" dxfId="20" priority="87" operator="equal">
      <formula>$H$9</formula>
    </cfRule>
  </conditionalFormatting>
  <conditionalFormatting sqref="D70">
    <cfRule type="cellIs" dxfId="19" priority="81" operator="equal">
      <formula>$H$9</formula>
    </cfRule>
  </conditionalFormatting>
  <conditionalFormatting sqref="D75">
    <cfRule type="cellIs" dxfId="18" priority="76" operator="equal">
      <formula>$D$9</formula>
    </cfRule>
  </conditionalFormatting>
  <conditionalFormatting sqref="D82">
    <cfRule type="cellIs" dxfId="17" priority="66" operator="equal">
      <formula>$D$9</formula>
    </cfRule>
  </conditionalFormatting>
  <conditionalFormatting sqref="D87">
    <cfRule type="cellIs" dxfId="16" priority="56" operator="equal">
      <formula>$D$21</formula>
    </cfRule>
  </conditionalFormatting>
  <conditionalFormatting sqref="D92">
    <cfRule type="cellIs" dxfId="15" priority="46" operator="equal">
      <formula>$D$21</formula>
    </cfRule>
  </conditionalFormatting>
  <conditionalFormatting sqref="D97">
    <cfRule type="cellIs" dxfId="14" priority="36" operator="equal">
      <formula>$D$21</formula>
    </cfRule>
  </conditionalFormatting>
  <conditionalFormatting sqref="D102">
    <cfRule type="cellIs" dxfId="13" priority="26" operator="equal">
      <formula>$D$21</formula>
    </cfRule>
  </conditionalFormatting>
  <conditionalFormatting sqref="D115">
    <cfRule type="cellIs" dxfId="12" priority="2" operator="equal">
      <formula>$D$21</formula>
    </cfRule>
  </conditionalFormatting>
  <conditionalFormatting sqref="E31 C35">
    <cfRule type="cellIs" dxfId="11" priority="281" operator="equal">
      <formula>$A$3</formula>
    </cfRule>
  </conditionalFormatting>
  <conditionalFormatting sqref="E56">
    <cfRule type="cellIs" dxfId="10" priority="172" operator="equal">
      <formula>$A$3</formula>
    </cfRule>
  </conditionalFormatting>
  <conditionalFormatting sqref="E61">
    <cfRule type="cellIs" dxfId="9" priority="86" operator="equal">
      <formula>$A$3</formula>
    </cfRule>
    <cfRule type="cellIs" dxfId="8" priority="85" operator="equal">
      <formula>$E$3</formula>
    </cfRule>
  </conditionalFormatting>
  <conditionalFormatting sqref="E70">
    <cfRule type="cellIs" dxfId="7" priority="80" operator="equal">
      <formula>$E$3</formula>
    </cfRule>
  </conditionalFormatting>
  <conditionalFormatting sqref="E75">
    <cfRule type="cellIs" dxfId="6" priority="75" operator="equal">
      <formula>$A$3</formula>
    </cfRule>
  </conditionalFormatting>
  <conditionalFormatting sqref="E82">
    <cfRule type="cellIs" dxfId="5" priority="65" operator="equal">
      <formula>$A$3</formula>
    </cfRule>
  </conditionalFormatting>
  <conditionalFormatting sqref="E87">
    <cfRule type="cellIs" dxfId="4" priority="55" operator="equal">
      <formula>$A$15</formula>
    </cfRule>
  </conditionalFormatting>
  <conditionalFormatting sqref="E92">
    <cfRule type="cellIs" dxfId="3" priority="45" operator="equal">
      <formula>$A$15</formula>
    </cfRule>
  </conditionalFormatting>
  <conditionalFormatting sqref="E97">
    <cfRule type="cellIs" dxfId="2" priority="35" operator="equal">
      <formula>$A$15</formula>
    </cfRule>
  </conditionalFormatting>
  <conditionalFormatting sqref="E102">
    <cfRule type="cellIs" dxfId="1" priority="25" operator="equal">
      <formula>$A$15</formula>
    </cfRule>
  </conditionalFormatting>
  <conditionalFormatting sqref="E115">
    <cfRule type="cellIs" dxfId="0" priority="1" operator="equal">
      <formula>$A$15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4" operator="equal" id="{FE6B672E-64A2-4D28-9102-2FA05084C040}">
            <xm:f>'D-3'!$H$19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A39</xm:sqref>
        </x14:conditionalFormatting>
        <x14:conditionalFormatting xmlns:xm="http://schemas.microsoft.com/office/excel/2006/main">
          <x14:cfRule type="cellIs" priority="178" operator="equal" id="{686AA516-4AA9-4412-9F4F-F25B478C4577}">
            <xm:f>'D-3'!$H$19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K21"/>
  <sheetViews>
    <sheetView view="pageBreakPreview" zoomScaleNormal="100" zoomScaleSheetLayoutView="100" workbookViewId="0">
      <selection activeCell="F10" sqref="F10"/>
    </sheetView>
  </sheetViews>
  <sheetFormatPr defaultRowHeight="14" x14ac:dyDescent="0.25"/>
  <cols>
    <col min="1" max="1" width="27.54296875" style="50" customWidth="1"/>
    <col min="2" max="10" width="8.1796875" style="50" customWidth="1"/>
    <col min="11" max="11" width="25.7265625" style="50" customWidth="1"/>
    <col min="12" max="256" width="9.1796875" style="49"/>
    <col min="257" max="257" width="25.7265625" style="49" customWidth="1"/>
    <col min="258" max="266" width="7.7265625" style="49" customWidth="1"/>
    <col min="267" max="267" width="25.7265625" style="49" customWidth="1"/>
    <col min="268" max="512" width="9.1796875" style="49"/>
    <col min="513" max="513" width="25.7265625" style="49" customWidth="1"/>
    <col min="514" max="522" width="7.7265625" style="49" customWidth="1"/>
    <col min="523" max="523" width="25.7265625" style="49" customWidth="1"/>
    <col min="524" max="768" width="9.1796875" style="49"/>
    <col min="769" max="769" width="25.7265625" style="49" customWidth="1"/>
    <col min="770" max="778" width="7.7265625" style="49" customWidth="1"/>
    <col min="779" max="779" width="25.7265625" style="49" customWidth="1"/>
    <col min="780" max="1024" width="9.1796875" style="49"/>
    <col min="1025" max="1025" width="25.7265625" style="49" customWidth="1"/>
    <col min="1026" max="1034" width="7.7265625" style="49" customWidth="1"/>
    <col min="1035" max="1035" width="25.7265625" style="49" customWidth="1"/>
    <col min="1036" max="1280" width="9.1796875" style="49"/>
    <col min="1281" max="1281" width="25.7265625" style="49" customWidth="1"/>
    <col min="1282" max="1290" width="7.7265625" style="49" customWidth="1"/>
    <col min="1291" max="1291" width="25.7265625" style="49" customWidth="1"/>
    <col min="1292" max="1536" width="9.1796875" style="49"/>
    <col min="1537" max="1537" width="25.7265625" style="49" customWidth="1"/>
    <col min="1538" max="1546" width="7.7265625" style="49" customWidth="1"/>
    <col min="1547" max="1547" width="25.7265625" style="49" customWidth="1"/>
    <col min="1548" max="1792" width="9.1796875" style="49"/>
    <col min="1793" max="1793" width="25.7265625" style="49" customWidth="1"/>
    <col min="1794" max="1802" width="7.7265625" style="49" customWidth="1"/>
    <col min="1803" max="1803" width="25.7265625" style="49" customWidth="1"/>
    <col min="1804" max="2048" width="9.1796875" style="49"/>
    <col min="2049" max="2049" width="25.7265625" style="49" customWidth="1"/>
    <col min="2050" max="2058" width="7.7265625" style="49" customWidth="1"/>
    <col min="2059" max="2059" width="25.7265625" style="49" customWidth="1"/>
    <col min="2060" max="2304" width="9.1796875" style="49"/>
    <col min="2305" max="2305" width="25.7265625" style="49" customWidth="1"/>
    <col min="2306" max="2314" width="7.7265625" style="49" customWidth="1"/>
    <col min="2315" max="2315" width="25.7265625" style="49" customWidth="1"/>
    <col min="2316" max="2560" width="9.1796875" style="49"/>
    <col min="2561" max="2561" width="25.7265625" style="49" customWidth="1"/>
    <col min="2562" max="2570" width="7.7265625" style="49" customWidth="1"/>
    <col min="2571" max="2571" width="25.7265625" style="49" customWidth="1"/>
    <col min="2572" max="2816" width="9.1796875" style="49"/>
    <col min="2817" max="2817" width="25.7265625" style="49" customWidth="1"/>
    <col min="2818" max="2826" width="7.7265625" style="49" customWidth="1"/>
    <col min="2827" max="2827" width="25.7265625" style="49" customWidth="1"/>
    <col min="2828" max="3072" width="9.1796875" style="49"/>
    <col min="3073" max="3073" width="25.7265625" style="49" customWidth="1"/>
    <col min="3074" max="3082" width="7.7265625" style="49" customWidth="1"/>
    <col min="3083" max="3083" width="25.7265625" style="49" customWidth="1"/>
    <col min="3084" max="3328" width="9.1796875" style="49"/>
    <col min="3329" max="3329" width="25.7265625" style="49" customWidth="1"/>
    <col min="3330" max="3338" width="7.7265625" style="49" customWidth="1"/>
    <col min="3339" max="3339" width="25.7265625" style="49" customWidth="1"/>
    <col min="3340" max="3584" width="9.1796875" style="49"/>
    <col min="3585" max="3585" width="25.7265625" style="49" customWidth="1"/>
    <col min="3586" max="3594" width="7.7265625" style="49" customWidth="1"/>
    <col min="3595" max="3595" width="25.7265625" style="49" customWidth="1"/>
    <col min="3596" max="3840" width="9.1796875" style="49"/>
    <col min="3841" max="3841" width="25.7265625" style="49" customWidth="1"/>
    <col min="3842" max="3850" width="7.7265625" style="49" customWidth="1"/>
    <col min="3851" max="3851" width="25.7265625" style="49" customWidth="1"/>
    <col min="3852" max="4096" width="9.1796875" style="49"/>
    <col min="4097" max="4097" width="25.7265625" style="49" customWidth="1"/>
    <col min="4098" max="4106" width="7.7265625" style="49" customWidth="1"/>
    <col min="4107" max="4107" width="25.7265625" style="49" customWidth="1"/>
    <col min="4108" max="4352" width="9.1796875" style="49"/>
    <col min="4353" max="4353" width="25.7265625" style="49" customWidth="1"/>
    <col min="4354" max="4362" width="7.7265625" style="49" customWidth="1"/>
    <col min="4363" max="4363" width="25.7265625" style="49" customWidth="1"/>
    <col min="4364" max="4608" width="9.1796875" style="49"/>
    <col min="4609" max="4609" width="25.7265625" style="49" customWidth="1"/>
    <col min="4610" max="4618" width="7.7265625" style="49" customWidth="1"/>
    <col min="4619" max="4619" width="25.7265625" style="49" customWidth="1"/>
    <col min="4620" max="4864" width="9.1796875" style="49"/>
    <col min="4865" max="4865" width="25.7265625" style="49" customWidth="1"/>
    <col min="4866" max="4874" width="7.7265625" style="49" customWidth="1"/>
    <col min="4875" max="4875" width="25.7265625" style="49" customWidth="1"/>
    <col min="4876" max="5120" width="9.1796875" style="49"/>
    <col min="5121" max="5121" width="25.7265625" style="49" customWidth="1"/>
    <col min="5122" max="5130" width="7.7265625" style="49" customWidth="1"/>
    <col min="5131" max="5131" width="25.7265625" style="49" customWidth="1"/>
    <col min="5132" max="5376" width="9.1796875" style="49"/>
    <col min="5377" max="5377" width="25.7265625" style="49" customWidth="1"/>
    <col min="5378" max="5386" width="7.7265625" style="49" customWidth="1"/>
    <col min="5387" max="5387" width="25.7265625" style="49" customWidth="1"/>
    <col min="5388" max="5632" width="9.1796875" style="49"/>
    <col min="5633" max="5633" width="25.7265625" style="49" customWidth="1"/>
    <col min="5634" max="5642" width="7.7265625" style="49" customWidth="1"/>
    <col min="5643" max="5643" width="25.7265625" style="49" customWidth="1"/>
    <col min="5644" max="5888" width="9.1796875" style="49"/>
    <col min="5889" max="5889" width="25.7265625" style="49" customWidth="1"/>
    <col min="5890" max="5898" width="7.7265625" style="49" customWidth="1"/>
    <col min="5899" max="5899" width="25.7265625" style="49" customWidth="1"/>
    <col min="5900" max="6144" width="9.1796875" style="49"/>
    <col min="6145" max="6145" width="25.7265625" style="49" customWidth="1"/>
    <col min="6146" max="6154" width="7.7265625" style="49" customWidth="1"/>
    <col min="6155" max="6155" width="25.7265625" style="49" customWidth="1"/>
    <col min="6156" max="6400" width="9.1796875" style="49"/>
    <col min="6401" max="6401" width="25.7265625" style="49" customWidth="1"/>
    <col min="6402" max="6410" width="7.7265625" style="49" customWidth="1"/>
    <col min="6411" max="6411" width="25.7265625" style="49" customWidth="1"/>
    <col min="6412" max="6656" width="9.1796875" style="49"/>
    <col min="6657" max="6657" width="25.7265625" style="49" customWidth="1"/>
    <col min="6658" max="6666" width="7.7265625" style="49" customWidth="1"/>
    <col min="6667" max="6667" width="25.7265625" style="49" customWidth="1"/>
    <col min="6668" max="6912" width="9.1796875" style="49"/>
    <col min="6913" max="6913" width="25.7265625" style="49" customWidth="1"/>
    <col min="6914" max="6922" width="7.7265625" style="49" customWidth="1"/>
    <col min="6923" max="6923" width="25.7265625" style="49" customWidth="1"/>
    <col min="6924" max="7168" width="9.1796875" style="49"/>
    <col min="7169" max="7169" width="25.7265625" style="49" customWidth="1"/>
    <col min="7170" max="7178" width="7.7265625" style="49" customWidth="1"/>
    <col min="7179" max="7179" width="25.7265625" style="49" customWidth="1"/>
    <col min="7180" max="7424" width="9.1796875" style="49"/>
    <col min="7425" max="7425" width="25.7265625" style="49" customWidth="1"/>
    <col min="7426" max="7434" width="7.7265625" style="49" customWidth="1"/>
    <col min="7435" max="7435" width="25.7265625" style="49" customWidth="1"/>
    <col min="7436" max="7680" width="9.1796875" style="49"/>
    <col min="7681" max="7681" width="25.7265625" style="49" customWidth="1"/>
    <col min="7682" max="7690" width="7.7265625" style="49" customWidth="1"/>
    <col min="7691" max="7691" width="25.7265625" style="49" customWidth="1"/>
    <col min="7692" max="7936" width="9.1796875" style="49"/>
    <col min="7937" max="7937" width="25.7265625" style="49" customWidth="1"/>
    <col min="7938" max="7946" width="7.7265625" style="49" customWidth="1"/>
    <col min="7947" max="7947" width="25.7265625" style="49" customWidth="1"/>
    <col min="7948" max="8192" width="9.1796875" style="49"/>
    <col min="8193" max="8193" width="25.7265625" style="49" customWidth="1"/>
    <col min="8194" max="8202" width="7.7265625" style="49" customWidth="1"/>
    <col min="8203" max="8203" width="25.7265625" style="49" customWidth="1"/>
    <col min="8204" max="8448" width="9.1796875" style="49"/>
    <col min="8449" max="8449" width="25.7265625" style="49" customWidth="1"/>
    <col min="8450" max="8458" width="7.7265625" style="49" customWidth="1"/>
    <col min="8459" max="8459" width="25.7265625" style="49" customWidth="1"/>
    <col min="8460" max="8704" width="9.1796875" style="49"/>
    <col min="8705" max="8705" width="25.7265625" style="49" customWidth="1"/>
    <col min="8706" max="8714" width="7.7265625" style="49" customWidth="1"/>
    <col min="8715" max="8715" width="25.7265625" style="49" customWidth="1"/>
    <col min="8716" max="8960" width="9.1796875" style="49"/>
    <col min="8961" max="8961" width="25.7265625" style="49" customWidth="1"/>
    <col min="8962" max="8970" width="7.7265625" style="49" customWidth="1"/>
    <col min="8971" max="8971" width="25.7265625" style="49" customWidth="1"/>
    <col min="8972" max="9216" width="9.1796875" style="49"/>
    <col min="9217" max="9217" width="25.7265625" style="49" customWidth="1"/>
    <col min="9218" max="9226" width="7.7265625" style="49" customWidth="1"/>
    <col min="9227" max="9227" width="25.7265625" style="49" customWidth="1"/>
    <col min="9228" max="9472" width="9.1796875" style="49"/>
    <col min="9473" max="9473" width="25.7265625" style="49" customWidth="1"/>
    <col min="9474" max="9482" width="7.7265625" style="49" customWidth="1"/>
    <col min="9483" max="9483" width="25.7265625" style="49" customWidth="1"/>
    <col min="9484" max="9728" width="9.1796875" style="49"/>
    <col min="9729" max="9729" width="25.7265625" style="49" customWidth="1"/>
    <col min="9730" max="9738" width="7.7265625" style="49" customWidth="1"/>
    <col min="9739" max="9739" width="25.7265625" style="49" customWidth="1"/>
    <col min="9740" max="9984" width="9.1796875" style="49"/>
    <col min="9985" max="9985" width="25.7265625" style="49" customWidth="1"/>
    <col min="9986" max="9994" width="7.7265625" style="49" customWidth="1"/>
    <col min="9995" max="9995" width="25.7265625" style="49" customWidth="1"/>
    <col min="9996" max="10240" width="9.1796875" style="49"/>
    <col min="10241" max="10241" width="25.7265625" style="49" customWidth="1"/>
    <col min="10242" max="10250" width="7.7265625" style="49" customWidth="1"/>
    <col min="10251" max="10251" width="25.7265625" style="49" customWidth="1"/>
    <col min="10252" max="10496" width="9.1796875" style="49"/>
    <col min="10497" max="10497" width="25.7265625" style="49" customWidth="1"/>
    <col min="10498" max="10506" width="7.7265625" style="49" customWidth="1"/>
    <col min="10507" max="10507" width="25.7265625" style="49" customWidth="1"/>
    <col min="10508" max="10752" width="9.1796875" style="49"/>
    <col min="10753" max="10753" width="25.7265625" style="49" customWidth="1"/>
    <col min="10754" max="10762" width="7.7265625" style="49" customWidth="1"/>
    <col min="10763" max="10763" width="25.7265625" style="49" customWidth="1"/>
    <col min="10764" max="11008" width="9.1796875" style="49"/>
    <col min="11009" max="11009" width="25.7265625" style="49" customWidth="1"/>
    <col min="11010" max="11018" width="7.7265625" style="49" customWidth="1"/>
    <col min="11019" max="11019" width="25.7265625" style="49" customWidth="1"/>
    <col min="11020" max="11264" width="9.1796875" style="49"/>
    <col min="11265" max="11265" width="25.7265625" style="49" customWidth="1"/>
    <col min="11266" max="11274" width="7.7265625" style="49" customWidth="1"/>
    <col min="11275" max="11275" width="25.7265625" style="49" customWidth="1"/>
    <col min="11276" max="11520" width="9.1796875" style="49"/>
    <col min="11521" max="11521" width="25.7265625" style="49" customWidth="1"/>
    <col min="11522" max="11530" width="7.7265625" style="49" customWidth="1"/>
    <col min="11531" max="11531" width="25.7265625" style="49" customWidth="1"/>
    <col min="11532" max="11776" width="9.1796875" style="49"/>
    <col min="11777" max="11777" width="25.7265625" style="49" customWidth="1"/>
    <col min="11778" max="11786" width="7.7265625" style="49" customWidth="1"/>
    <col min="11787" max="11787" width="25.7265625" style="49" customWidth="1"/>
    <col min="11788" max="12032" width="9.1796875" style="49"/>
    <col min="12033" max="12033" width="25.7265625" style="49" customWidth="1"/>
    <col min="12034" max="12042" width="7.7265625" style="49" customWidth="1"/>
    <col min="12043" max="12043" width="25.7265625" style="49" customWidth="1"/>
    <col min="12044" max="12288" width="9.1796875" style="49"/>
    <col min="12289" max="12289" width="25.7265625" style="49" customWidth="1"/>
    <col min="12290" max="12298" width="7.7265625" style="49" customWidth="1"/>
    <col min="12299" max="12299" width="25.7265625" style="49" customWidth="1"/>
    <col min="12300" max="12544" width="9.1796875" style="49"/>
    <col min="12545" max="12545" width="25.7265625" style="49" customWidth="1"/>
    <col min="12546" max="12554" width="7.7265625" style="49" customWidth="1"/>
    <col min="12555" max="12555" width="25.7265625" style="49" customWidth="1"/>
    <col min="12556" max="12800" width="9.1796875" style="49"/>
    <col min="12801" max="12801" width="25.7265625" style="49" customWidth="1"/>
    <col min="12802" max="12810" width="7.7265625" style="49" customWidth="1"/>
    <col min="12811" max="12811" width="25.7265625" style="49" customWidth="1"/>
    <col min="12812" max="13056" width="9.1796875" style="49"/>
    <col min="13057" max="13057" width="25.7265625" style="49" customWidth="1"/>
    <col min="13058" max="13066" width="7.7265625" style="49" customWidth="1"/>
    <col min="13067" max="13067" width="25.7265625" style="49" customWidth="1"/>
    <col min="13068" max="13312" width="9.1796875" style="49"/>
    <col min="13313" max="13313" width="25.7265625" style="49" customWidth="1"/>
    <col min="13314" max="13322" width="7.7265625" style="49" customWidth="1"/>
    <col min="13323" max="13323" width="25.7265625" style="49" customWidth="1"/>
    <col min="13324" max="13568" width="9.1796875" style="49"/>
    <col min="13569" max="13569" width="25.7265625" style="49" customWidth="1"/>
    <col min="13570" max="13578" width="7.7265625" style="49" customWidth="1"/>
    <col min="13579" max="13579" width="25.7265625" style="49" customWidth="1"/>
    <col min="13580" max="13824" width="9.1796875" style="49"/>
    <col min="13825" max="13825" width="25.7265625" style="49" customWidth="1"/>
    <col min="13826" max="13834" width="7.7265625" style="49" customWidth="1"/>
    <col min="13835" max="13835" width="25.7265625" style="49" customWidth="1"/>
    <col min="13836" max="14080" width="9.1796875" style="49"/>
    <col min="14081" max="14081" width="25.7265625" style="49" customWidth="1"/>
    <col min="14082" max="14090" width="7.7265625" style="49" customWidth="1"/>
    <col min="14091" max="14091" width="25.7265625" style="49" customWidth="1"/>
    <col min="14092" max="14336" width="9.1796875" style="49"/>
    <col min="14337" max="14337" width="25.7265625" style="49" customWidth="1"/>
    <col min="14338" max="14346" width="7.7265625" style="49" customWidth="1"/>
    <col min="14347" max="14347" width="25.7265625" style="49" customWidth="1"/>
    <col min="14348" max="14592" width="9.1796875" style="49"/>
    <col min="14593" max="14593" width="25.7265625" style="49" customWidth="1"/>
    <col min="14594" max="14602" width="7.7265625" style="49" customWidth="1"/>
    <col min="14603" max="14603" width="25.7265625" style="49" customWidth="1"/>
    <col min="14604" max="14848" width="9.1796875" style="49"/>
    <col min="14849" max="14849" width="25.7265625" style="49" customWidth="1"/>
    <col min="14850" max="14858" width="7.7265625" style="49" customWidth="1"/>
    <col min="14859" max="14859" width="25.7265625" style="49" customWidth="1"/>
    <col min="14860" max="15104" width="9.1796875" style="49"/>
    <col min="15105" max="15105" width="25.7265625" style="49" customWidth="1"/>
    <col min="15106" max="15114" width="7.7265625" style="49" customWidth="1"/>
    <col min="15115" max="15115" width="25.7265625" style="49" customWidth="1"/>
    <col min="15116" max="15360" width="9.1796875" style="49"/>
    <col min="15361" max="15361" width="25.7265625" style="49" customWidth="1"/>
    <col min="15362" max="15370" width="7.7265625" style="49" customWidth="1"/>
    <col min="15371" max="15371" width="25.7265625" style="49" customWidth="1"/>
    <col min="15372" max="15616" width="9.1796875" style="49"/>
    <col min="15617" max="15617" width="25.7265625" style="49" customWidth="1"/>
    <col min="15618" max="15626" width="7.7265625" style="49" customWidth="1"/>
    <col min="15627" max="15627" width="25.7265625" style="49" customWidth="1"/>
    <col min="15628" max="15872" width="9.1796875" style="49"/>
    <col min="15873" max="15873" width="25.7265625" style="49" customWidth="1"/>
    <col min="15874" max="15882" width="7.7265625" style="49" customWidth="1"/>
    <col min="15883" max="15883" width="25.7265625" style="49" customWidth="1"/>
    <col min="15884" max="16128" width="9.1796875" style="49"/>
    <col min="16129" max="16129" width="25.7265625" style="49" customWidth="1"/>
    <col min="16130" max="16138" width="7.7265625" style="49" customWidth="1"/>
    <col min="16139" max="16139" width="25.7265625" style="49" customWidth="1"/>
    <col min="16140" max="16384" width="9.1796875" style="49"/>
  </cols>
  <sheetData>
    <row r="1" spans="1:11" ht="24.5" x14ac:dyDescent="0.25">
      <c r="A1" s="1127" t="s">
        <v>802</v>
      </c>
      <c r="B1" s="1127"/>
      <c r="C1" s="1127"/>
      <c r="D1" s="1127"/>
      <c r="E1" s="1127"/>
      <c r="F1" s="1127"/>
      <c r="G1" s="1127"/>
      <c r="H1" s="1127"/>
      <c r="I1" s="1127"/>
      <c r="J1" s="1127"/>
      <c r="K1" s="1127"/>
    </row>
    <row r="2" spans="1:11" ht="15.5" x14ac:dyDescent="0.25">
      <c r="A2" s="1129" t="s">
        <v>1156</v>
      </c>
      <c r="B2" s="1129"/>
      <c r="C2" s="1129"/>
      <c r="D2" s="1129"/>
      <c r="E2" s="1129"/>
      <c r="F2" s="1129"/>
      <c r="G2" s="1129"/>
      <c r="H2" s="1129"/>
      <c r="I2" s="1129"/>
      <c r="J2" s="1129"/>
      <c r="K2" s="1129"/>
    </row>
    <row r="3" spans="1:11" ht="26.25" customHeight="1" x14ac:dyDescent="0.25">
      <c r="A3" s="1129" t="s">
        <v>768</v>
      </c>
      <c r="B3" s="1129"/>
      <c r="C3" s="1129"/>
      <c r="D3" s="1129"/>
      <c r="E3" s="1129"/>
      <c r="F3" s="1129"/>
      <c r="G3" s="1129"/>
      <c r="H3" s="1129"/>
      <c r="I3" s="1129"/>
      <c r="J3" s="1129"/>
      <c r="K3" s="1129"/>
    </row>
    <row r="4" spans="1:11" s="110" customFormat="1" ht="27.75" customHeight="1" x14ac:dyDescent="0.35">
      <c r="A4" s="961" t="s">
        <v>147</v>
      </c>
      <c r="B4" s="962"/>
      <c r="C4" s="962"/>
      <c r="D4" s="962"/>
      <c r="E4" s="962"/>
      <c r="F4" s="962"/>
      <c r="G4" s="962"/>
      <c r="H4" s="962"/>
      <c r="I4" s="962"/>
      <c r="J4" s="962"/>
      <c r="K4" s="963" t="s">
        <v>76</v>
      </c>
    </row>
    <row r="5" spans="1:11" ht="33.75" customHeight="1" thickBot="1" x14ac:dyDescent="0.3">
      <c r="A5" s="1168" t="s">
        <v>1402</v>
      </c>
      <c r="B5" s="1170" t="s">
        <v>960</v>
      </c>
      <c r="C5" s="1170"/>
      <c r="D5" s="1170"/>
      <c r="E5" s="1171" t="s">
        <v>959</v>
      </c>
      <c r="F5" s="1171"/>
      <c r="G5" s="1171"/>
      <c r="H5" s="1171" t="s">
        <v>958</v>
      </c>
      <c r="I5" s="1171"/>
      <c r="J5" s="1171"/>
      <c r="K5" s="1172" t="s">
        <v>966</v>
      </c>
    </row>
    <row r="6" spans="1:11" ht="28.5" customHeight="1" x14ac:dyDescent="0.25">
      <c r="A6" s="1169"/>
      <c r="B6" s="99" t="s">
        <v>961</v>
      </c>
      <c r="C6" s="494" t="s">
        <v>796</v>
      </c>
      <c r="D6" s="494" t="s">
        <v>795</v>
      </c>
      <c r="E6" s="99" t="s">
        <v>404</v>
      </c>
      <c r="F6" s="494" t="s">
        <v>796</v>
      </c>
      <c r="G6" s="494" t="s">
        <v>795</v>
      </c>
      <c r="H6" s="99" t="s">
        <v>404</v>
      </c>
      <c r="I6" s="494" t="s">
        <v>796</v>
      </c>
      <c r="J6" s="494" t="s">
        <v>795</v>
      </c>
      <c r="K6" s="1173"/>
    </row>
    <row r="7" spans="1:11" s="2" customFormat="1" ht="25" customHeight="1" thickBot="1" x14ac:dyDescent="0.3">
      <c r="A7" s="994">
        <v>2008</v>
      </c>
      <c r="B7" s="995">
        <v>9.5299999999999994</v>
      </c>
      <c r="C7" s="995">
        <v>9.4</v>
      </c>
      <c r="D7" s="995">
        <v>9.65</v>
      </c>
      <c r="E7" s="995">
        <v>10.9</v>
      </c>
      <c r="F7" s="996">
        <v>10.9</v>
      </c>
      <c r="G7" s="996">
        <v>10.8</v>
      </c>
      <c r="H7" s="995">
        <v>7.75</v>
      </c>
      <c r="I7" s="996">
        <v>7.4</v>
      </c>
      <c r="J7" s="996">
        <v>8.1</v>
      </c>
      <c r="K7" s="997">
        <v>2008</v>
      </c>
    </row>
    <row r="8" spans="1:11" s="2" customFormat="1" ht="25" customHeight="1" thickTop="1" thickBot="1" x14ac:dyDescent="0.3">
      <c r="A8" s="154">
        <v>2009</v>
      </c>
      <c r="B8" s="177">
        <v>8.8000000000000007</v>
      </c>
      <c r="C8" s="177">
        <v>8.3000000000000007</v>
      </c>
      <c r="D8" s="177">
        <v>9.1999999999999993</v>
      </c>
      <c r="E8" s="177">
        <v>8.6999999999999993</v>
      </c>
      <c r="F8" s="178">
        <v>9.4</v>
      </c>
      <c r="G8" s="178">
        <v>8.1</v>
      </c>
      <c r="H8" s="177">
        <v>8.8000000000000007</v>
      </c>
      <c r="I8" s="178">
        <v>6.7</v>
      </c>
      <c r="J8" s="178">
        <v>10.9</v>
      </c>
      <c r="K8" s="172">
        <v>2009</v>
      </c>
    </row>
    <row r="9" spans="1:11" s="2" customFormat="1" ht="25" customHeight="1" thickTop="1" thickBot="1" x14ac:dyDescent="0.3">
      <c r="A9" s="512">
        <v>2010</v>
      </c>
      <c r="B9" s="513">
        <v>8.5</v>
      </c>
      <c r="C9" s="513">
        <v>7.9</v>
      </c>
      <c r="D9" s="513">
        <v>9</v>
      </c>
      <c r="E9" s="513">
        <v>8.6999999999999993</v>
      </c>
      <c r="F9" s="514">
        <v>7.9</v>
      </c>
      <c r="G9" s="514">
        <v>9.4</v>
      </c>
      <c r="H9" s="513">
        <v>8.1</v>
      </c>
      <c r="I9" s="514">
        <v>8</v>
      </c>
      <c r="J9" s="514">
        <v>8.3000000000000007</v>
      </c>
      <c r="K9" s="515">
        <v>2010</v>
      </c>
    </row>
    <row r="10" spans="1:11" s="2" customFormat="1" ht="25" customHeight="1" thickTop="1" thickBot="1" x14ac:dyDescent="0.3">
      <c r="A10" s="154">
        <v>2011</v>
      </c>
      <c r="B10" s="177">
        <v>9</v>
      </c>
      <c r="C10" s="177">
        <v>8.3000000000000007</v>
      </c>
      <c r="D10" s="177">
        <v>9.6</v>
      </c>
      <c r="E10" s="177">
        <v>9.4</v>
      </c>
      <c r="F10" s="178">
        <v>8.5</v>
      </c>
      <c r="G10" s="178">
        <v>10.4</v>
      </c>
      <c r="H10" s="177">
        <v>8.1999999999999993</v>
      </c>
      <c r="I10" s="178">
        <v>8</v>
      </c>
      <c r="J10" s="178">
        <v>8.4</v>
      </c>
      <c r="K10" s="172">
        <v>2011</v>
      </c>
    </row>
    <row r="11" spans="1:11" s="2" customFormat="1" ht="25" customHeight="1" thickTop="1" thickBot="1" x14ac:dyDescent="0.3">
      <c r="A11" s="512">
        <v>2012</v>
      </c>
      <c r="B11" s="513">
        <v>8.8000000000000007</v>
      </c>
      <c r="C11" s="513">
        <v>7.1</v>
      </c>
      <c r="D11" s="513">
        <v>10.4</v>
      </c>
      <c r="E11" s="513">
        <v>8.9</v>
      </c>
      <c r="F11" s="514">
        <v>6.9</v>
      </c>
      <c r="G11" s="514">
        <v>10.9</v>
      </c>
      <c r="H11" s="513">
        <v>8.5</v>
      </c>
      <c r="I11" s="514">
        <v>7.6</v>
      </c>
      <c r="J11" s="514">
        <v>9.3000000000000007</v>
      </c>
      <c r="K11" s="515">
        <v>2012</v>
      </c>
    </row>
    <row r="12" spans="1:11" s="2" customFormat="1" ht="25" customHeight="1" thickTop="1" thickBot="1" x14ac:dyDescent="0.3">
      <c r="A12" s="154">
        <v>2013</v>
      </c>
      <c r="B12" s="177">
        <v>7.8</v>
      </c>
      <c r="C12" s="177">
        <v>6</v>
      </c>
      <c r="D12" s="177">
        <v>9.6</v>
      </c>
      <c r="E12" s="177">
        <v>6.9</v>
      </c>
      <c r="F12" s="178">
        <v>5</v>
      </c>
      <c r="G12" s="178">
        <v>9</v>
      </c>
      <c r="H12" s="177">
        <v>8.6999999999999993</v>
      </c>
      <c r="I12" s="178">
        <v>6.6</v>
      </c>
      <c r="J12" s="178">
        <v>10.7</v>
      </c>
      <c r="K12" s="172">
        <v>2013</v>
      </c>
    </row>
    <row r="13" spans="1:11" s="2" customFormat="1" ht="25" customHeight="1" thickTop="1" thickBot="1" x14ac:dyDescent="0.3">
      <c r="A13" s="512">
        <v>2014</v>
      </c>
      <c r="B13" s="513">
        <v>8.1</v>
      </c>
      <c r="C13" s="513">
        <v>7.7</v>
      </c>
      <c r="D13" s="513">
        <v>8.4</v>
      </c>
      <c r="E13" s="513">
        <v>7.9</v>
      </c>
      <c r="F13" s="514">
        <v>7.2</v>
      </c>
      <c r="G13" s="514">
        <v>8.6999999999999993</v>
      </c>
      <c r="H13" s="513">
        <v>8.3000000000000007</v>
      </c>
      <c r="I13" s="514">
        <v>8.8000000000000007</v>
      </c>
      <c r="J13" s="514">
        <v>7.8</v>
      </c>
      <c r="K13" s="515">
        <v>2014</v>
      </c>
    </row>
    <row r="14" spans="1:11" s="2" customFormat="1" ht="25" customHeight="1" thickTop="1" thickBot="1" x14ac:dyDescent="0.3">
      <c r="A14" s="154">
        <v>2015</v>
      </c>
      <c r="B14" s="177">
        <v>9.0151002929907591</v>
      </c>
      <c r="C14" s="177">
        <v>8.7611435597909626</v>
      </c>
      <c r="D14" s="177">
        <v>9.2578986039676714</v>
      </c>
      <c r="E14" s="177">
        <v>8.597235825443466</v>
      </c>
      <c r="F14" s="178">
        <v>7.9029385574354416</v>
      </c>
      <c r="G14" s="178">
        <v>9.2612305727059816</v>
      </c>
      <c r="H14" s="177">
        <v>9.9466278505579808</v>
      </c>
      <c r="I14" s="178">
        <v>10.675273088381331</v>
      </c>
      <c r="J14" s="178">
        <v>9.2504743833017073</v>
      </c>
      <c r="K14" s="172">
        <v>2015</v>
      </c>
    </row>
    <row r="15" spans="1:11" s="2" customFormat="1" ht="25" customHeight="1" thickTop="1" thickBot="1" x14ac:dyDescent="0.3">
      <c r="A15" s="512">
        <v>2016</v>
      </c>
      <c r="B15" s="513">
        <v>7.1</v>
      </c>
      <c r="C15" s="513">
        <v>7</v>
      </c>
      <c r="D15" s="513">
        <v>7.2</v>
      </c>
      <c r="E15" s="513">
        <v>7</v>
      </c>
      <c r="F15" s="514">
        <v>7</v>
      </c>
      <c r="G15" s="514">
        <v>7.1</v>
      </c>
      <c r="H15" s="513">
        <v>7.2</v>
      </c>
      <c r="I15" s="514">
        <v>6.9</v>
      </c>
      <c r="J15" s="514">
        <v>7.5</v>
      </c>
      <c r="K15" s="515">
        <v>2016</v>
      </c>
    </row>
    <row r="16" spans="1:11" s="2" customFormat="1" ht="25" customHeight="1" thickTop="1" x14ac:dyDescent="0.25">
      <c r="A16" s="155">
        <v>2017</v>
      </c>
      <c r="B16" s="384">
        <v>6.6652332831649099</v>
      </c>
      <c r="C16" s="384">
        <v>6.0953220239406622</v>
      </c>
      <c r="D16" s="384">
        <v>7.2083420813212964</v>
      </c>
      <c r="E16" s="384">
        <v>6.6125638713555759</v>
      </c>
      <c r="F16" s="385">
        <v>6.4555794651091301</v>
      </c>
      <c r="G16" s="385">
        <v>6.762716847985887</v>
      </c>
      <c r="H16" s="384">
        <v>6.7975830815709966</v>
      </c>
      <c r="I16" s="385">
        <v>5.1840331778123376</v>
      </c>
      <c r="J16" s="385">
        <v>8.3210964268232992</v>
      </c>
      <c r="K16" s="173">
        <v>2017</v>
      </c>
    </row>
    <row r="17" spans="1:11" ht="25" customHeight="1" x14ac:dyDescent="0.25">
      <c r="A17" s="8"/>
      <c r="B17" s="9"/>
      <c r="C17" s="9"/>
      <c r="D17" s="9"/>
      <c r="E17" s="9"/>
      <c r="F17" s="10"/>
      <c r="G17" s="10"/>
      <c r="H17" s="9"/>
      <c r="I17" s="10"/>
    </row>
    <row r="18" spans="1:11" ht="25" customHeight="1" x14ac:dyDescent="0.25">
      <c r="A18" s="8"/>
      <c r="B18" s="9"/>
      <c r="C18" s="9"/>
      <c r="D18" s="9"/>
      <c r="E18" s="9"/>
      <c r="F18" s="10"/>
      <c r="G18" s="10"/>
      <c r="H18" s="9"/>
      <c r="I18" s="10"/>
      <c r="J18" s="11"/>
      <c r="K18" s="8"/>
    </row>
    <row r="19" spans="1:11" ht="21" customHeight="1" x14ac:dyDescent="0.25"/>
    <row r="20" spans="1:11" ht="21" customHeight="1" x14ac:dyDescent="0.25"/>
    <row r="21" spans="1:11" ht="28" x14ac:dyDescent="0.25">
      <c r="A21" s="12" t="s">
        <v>148</v>
      </c>
      <c r="B21" s="12" t="s">
        <v>149</v>
      </c>
    </row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النشرة السنوية للإحصاءات الحيوية المواليد والوفيات 2017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النشرة السنوية للإحصاءات الحيوية المواليد والوفيات 2017</Description_Ar>
    <Enabled xmlns="1b323878-974e-4c19-bf08-965c80d4ad54">true</Enabled>
    <PublishingDate xmlns="1b323878-974e-4c19-bf08-965c80d4ad54">2018-12-27T07:40:12+00:00</PublishingDate>
    <CategoryDescription xmlns="http://schemas.microsoft.com/sharepoint.v3">Vital Statistics Annual Bulletin Births and Deaths&amp;nbsp; 2017</CategoryDescription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5FB00E-7EB8-4AA2-8E90-8F3D1D7135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AF741A-BB40-4DEA-AB35-69AA075C1B5D}">
  <ds:schemaRefs>
    <ds:schemaRef ds:uri="http://schemas.microsoft.com/office/2006/metadata/properties"/>
    <ds:schemaRef ds:uri="http://schemas.microsoft.com/office/infopath/2007/PartnerControls"/>
    <ds:schemaRef ds:uri="1b323878-974e-4c19-bf08-965c80d4ad54"/>
    <ds:schemaRef ds:uri="http://schemas.microsoft.com/sharepoint/v3"/>
    <ds:schemaRef ds:uri="http://schemas.microsoft.com/sharepoint.v3"/>
  </ds:schemaRefs>
</ds:datastoreItem>
</file>

<file path=customXml/itemProps3.xml><?xml version="1.0" encoding="utf-8"?>
<ds:datastoreItem xmlns:ds="http://schemas.openxmlformats.org/officeDocument/2006/customXml" ds:itemID="{584DBCCB-3289-4788-A926-05EAC09AFE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b323878-974e-4c19-bf08-965c80d4ad54"/>
    <ds:schemaRef ds:uri="http://schemas.microsoft.com/sharepoint.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82</vt:i4>
      </vt:variant>
      <vt:variant>
        <vt:lpstr>Charts</vt:lpstr>
      </vt:variant>
      <vt:variant>
        <vt:i4>14</vt:i4>
      </vt:variant>
      <vt:variant>
        <vt:lpstr>Named Ranges</vt:lpstr>
      </vt:variant>
      <vt:variant>
        <vt:i4>57</vt:i4>
      </vt:variant>
    </vt:vector>
  </HeadingPairs>
  <TitlesOfParts>
    <vt:vector size="153" baseType="lpstr">
      <vt:lpstr>المحتويات</vt:lpstr>
      <vt:lpstr>Cont</vt:lpstr>
      <vt:lpstr>Con-GR</vt:lpstr>
      <vt:lpstr>chapter1</vt:lpstr>
      <vt:lpstr>1</vt:lpstr>
      <vt:lpstr>2</vt:lpstr>
      <vt:lpstr>3</vt:lpstr>
      <vt:lpstr>4</vt:lpstr>
      <vt:lpstr>5</vt:lpstr>
      <vt:lpstr>6</vt:lpstr>
      <vt:lpstr>chapter2</vt:lpstr>
      <vt:lpstr>Map Births</vt:lpstr>
      <vt:lpstr>B1</vt:lpstr>
      <vt:lpstr>B2</vt:lpstr>
      <vt:lpstr>B3</vt:lpstr>
      <vt:lpstr>B4</vt:lpstr>
      <vt:lpstr>B5</vt:lpstr>
      <vt:lpstr>B6-1</vt:lpstr>
      <vt:lpstr>B6-2</vt:lpstr>
      <vt:lpstr>B6-3</vt:lpstr>
      <vt:lpstr>B7</vt:lpstr>
      <vt:lpstr>B8</vt:lpstr>
      <vt:lpstr>B9</vt:lpstr>
      <vt:lpstr>B10</vt:lpstr>
      <vt:lpstr>B11</vt:lpstr>
      <vt:lpstr>B12-1</vt:lpstr>
      <vt:lpstr>B12-2</vt:lpstr>
      <vt:lpstr>B12-3</vt:lpstr>
      <vt:lpstr>B13-1</vt:lpstr>
      <vt:lpstr>B13-2</vt:lpstr>
      <vt:lpstr>B13-3</vt:lpstr>
      <vt:lpstr>B13-4</vt:lpstr>
      <vt:lpstr>B13-5</vt:lpstr>
      <vt:lpstr>B14-1</vt:lpstr>
      <vt:lpstr>B14-2</vt:lpstr>
      <vt:lpstr>B14-3</vt:lpstr>
      <vt:lpstr>B15-1</vt:lpstr>
      <vt:lpstr>B15-2</vt:lpstr>
      <vt:lpstr>B15-3</vt:lpstr>
      <vt:lpstr>B16-1</vt:lpstr>
      <vt:lpstr>B16-2</vt:lpstr>
      <vt:lpstr>B16-3</vt:lpstr>
      <vt:lpstr>B17</vt:lpstr>
      <vt:lpstr>B18</vt:lpstr>
      <vt:lpstr>B19</vt:lpstr>
      <vt:lpstr>chapter3</vt:lpstr>
      <vt:lpstr>Map Deaths</vt:lpstr>
      <vt:lpstr>D-1</vt:lpstr>
      <vt:lpstr>D-2</vt:lpstr>
      <vt:lpstr>D-3</vt:lpstr>
      <vt:lpstr>D-4</vt:lpstr>
      <vt:lpstr>D-5</vt:lpstr>
      <vt:lpstr>D-6</vt:lpstr>
      <vt:lpstr>D-7</vt:lpstr>
      <vt:lpstr>D-8-1</vt:lpstr>
      <vt:lpstr>D-8-2</vt:lpstr>
      <vt:lpstr>D-8-3</vt:lpstr>
      <vt:lpstr>D-9</vt:lpstr>
      <vt:lpstr>D-10-1</vt:lpstr>
      <vt:lpstr>D-10-2</vt:lpstr>
      <vt:lpstr>D-10-3</vt:lpstr>
      <vt:lpstr>D-11</vt:lpstr>
      <vt:lpstr>D-12-1</vt:lpstr>
      <vt:lpstr>D-12-2</vt:lpstr>
      <vt:lpstr>D-12-3</vt:lpstr>
      <vt:lpstr>chapter4</vt:lpstr>
      <vt:lpstr>Map Infant Deaths</vt:lpstr>
      <vt:lpstr>ID-1</vt:lpstr>
      <vt:lpstr>ID-2</vt:lpstr>
      <vt:lpstr>ID-3</vt:lpstr>
      <vt:lpstr>ID-4</vt:lpstr>
      <vt:lpstr>ID-5-1</vt:lpstr>
      <vt:lpstr>ID5-2</vt:lpstr>
      <vt:lpstr>ID5-3</vt:lpstr>
      <vt:lpstr>ID-6</vt:lpstr>
      <vt:lpstr>ID-7</vt:lpstr>
      <vt:lpstr>chapter5</vt:lpstr>
      <vt:lpstr>DP-1</vt:lpstr>
      <vt:lpstr>DP-2</vt:lpstr>
      <vt:lpstr>DP-3</vt:lpstr>
      <vt:lpstr>Births Formuals</vt:lpstr>
      <vt:lpstr>Deaths Formuals</vt:lpstr>
      <vt:lpstr>Chart1</vt:lpstr>
      <vt:lpstr>Chart2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'1'!Print_Area</vt:lpstr>
      <vt:lpstr>'2'!Print_Area</vt:lpstr>
      <vt:lpstr>'3'!Print_Area</vt:lpstr>
      <vt:lpstr>'4'!Print_Area</vt:lpstr>
      <vt:lpstr>'5'!Print_Area</vt:lpstr>
      <vt:lpstr>'6'!Print_Area</vt:lpstr>
      <vt:lpstr>'B1'!Print_Area</vt:lpstr>
      <vt:lpstr>'B10'!Print_Area</vt:lpstr>
      <vt:lpstr>'B11'!Print_Area</vt:lpstr>
      <vt:lpstr>'B13-3'!Print_Area</vt:lpstr>
      <vt:lpstr>'B15-2'!Print_Area</vt:lpstr>
      <vt:lpstr>'B17'!Print_Area</vt:lpstr>
      <vt:lpstr>'B18'!Print_Area</vt:lpstr>
      <vt:lpstr>'B19'!Print_Area</vt:lpstr>
      <vt:lpstr>'B2'!Print_Area</vt:lpstr>
      <vt:lpstr>'B3'!Print_Area</vt:lpstr>
      <vt:lpstr>'B4'!Print_Area</vt:lpstr>
      <vt:lpstr>'B5'!Print_Area</vt:lpstr>
      <vt:lpstr>'B6-1'!Print_Area</vt:lpstr>
      <vt:lpstr>'B6-2'!Print_Area</vt:lpstr>
      <vt:lpstr>'B6-3'!Print_Area</vt:lpstr>
      <vt:lpstr>'B8'!Print_Area</vt:lpstr>
      <vt:lpstr>'B9'!Print_Area</vt:lpstr>
      <vt:lpstr>chapter2!Print_Area</vt:lpstr>
      <vt:lpstr>chapter3!Print_Area</vt:lpstr>
      <vt:lpstr>chapter4!Print_Area</vt:lpstr>
      <vt:lpstr>chapter5!Print_Area</vt:lpstr>
      <vt:lpstr>Cont!Print_Area</vt:lpstr>
      <vt:lpstr>'D-1'!Print_Area</vt:lpstr>
      <vt:lpstr>'D-10-1'!Print_Area</vt:lpstr>
      <vt:lpstr>'D-10-2'!Print_Area</vt:lpstr>
      <vt:lpstr>'D-10-3'!Print_Area</vt:lpstr>
      <vt:lpstr>'D-11'!Print_Area</vt:lpstr>
      <vt:lpstr>'D-12-1'!Print_Area</vt:lpstr>
      <vt:lpstr>'D-12-2'!Print_Area</vt:lpstr>
      <vt:lpstr>'D-12-3'!Print_Area</vt:lpstr>
      <vt:lpstr>'D-2'!Print_Area</vt:lpstr>
      <vt:lpstr>'D-3'!Print_Area</vt:lpstr>
      <vt:lpstr>'D-4'!Print_Area</vt:lpstr>
      <vt:lpstr>'D-6'!Print_Area</vt:lpstr>
      <vt:lpstr>'D-9'!Print_Area</vt:lpstr>
      <vt:lpstr>'DP-1'!Print_Area</vt:lpstr>
      <vt:lpstr>'DP-2'!Print_Area</vt:lpstr>
      <vt:lpstr>'DP-3'!Print_Area</vt:lpstr>
      <vt:lpstr>'ID-1'!Print_Area</vt:lpstr>
      <vt:lpstr>'ID-6'!Print_Area</vt:lpstr>
      <vt:lpstr>'ID-7'!Print_Area</vt:lpstr>
      <vt:lpstr>'Map Births'!Print_Area</vt:lpstr>
      <vt:lpstr>Cont!Print_Titles</vt:lpstr>
      <vt:lpstr>'D-12-1'!Print_Titles</vt:lpstr>
      <vt:lpstr>'D-12-2'!Print_Titles</vt:lpstr>
      <vt:lpstr>'D-12-3'!Print_Titles</vt:lpstr>
      <vt:lpstr>'D-7'!Print_Titles</vt:lpstr>
      <vt:lpstr>'D-8-1'!Print_Titles</vt:lpstr>
      <vt:lpstr>'D-8-2'!Print_Titles</vt:lpstr>
      <vt:lpstr>'D-8-3'!Print_Titles</vt:lpstr>
      <vt:lpstr>'ID-7'!Print_Titles</vt:lpstr>
    </vt:vector>
  </TitlesOfParts>
  <Company>QSA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Vital Statistics Annual Bulletin Births and Deaths&amp;nbsp; 2017</dc:title>
  <dc:creator>oedris</dc:creator>
  <cp:keywords/>
  <cp:lastModifiedBy>Fatima Tayeb</cp:lastModifiedBy>
  <cp:lastPrinted>2018-12-25T05:07:06Z</cp:lastPrinted>
  <dcterms:created xsi:type="dcterms:W3CDTF">2010-07-20T08:15:48Z</dcterms:created>
  <dcterms:modified xsi:type="dcterms:W3CDTF">2025-02-14T07:51:41Z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/>
  </property>
  <property fmtid="{D5CDD505-2E9C-101B-9397-08002B2CF9AE}" pid="4" name="CategoryDescription">
    <vt:lpwstr>Vital Statistics Annual Bulletin Births and Deaths&amp;nbsp; 2017</vt:lpwstr>
  </property>
  <property fmtid="{D5CDD505-2E9C-101B-9397-08002B2CF9AE}" pid="5" name="Hashtags">
    <vt:lpwstr>58;#StatisticalAbstract|c2f418c2-a295-4bd1-af99-d5d586494613</vt:lpwstr>
  </property>
</Properties>
</file>